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K:\300\330\335\04_VÝZVY, HMG, HK_21_27, HARŽ\1. HMG 2021-2027\HMG 2024- draft\1.verze HMG 2024\"/>
    </mc:Choice>
  </mc:AlternateContent>
  <xr:revisionPtr revIDLastSave="0" documentId="13_ncr:1_{4A2723EB-4CAA-4AAB-89AB-FA7096D8B501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armonogram2024" sheetId="1" r:id="rId1"/>
    <sheet name="Zdůvodnění" sheetId="2" r:id="rId2"/>
  </sheets>
  <definedNames>
    <definedName name="_xlnm._FilterDatabase" localSheetId="0" hidden="1">Harmonogram2024!$A$5:$AA$19</definedName>
    <definedName name="_xlnm.Print_Titles" localSheetId="0">Harmonogram2024!$3:$5</definedName>
    <definedName name="_xlnm.Print_Area" localSheetId="0">Harmonogram2024!$B$2:$Z$19</definedName>
  </definedNames>
  <calcPr calcId="191029"/>
</workbook>
</file>

<file path=xl/calcChain.xml><?xml version="1.0" encoding="utf-8"?>
<calcChain xmlns="http://schemas.openxmlformats.org/spreadsheetml/2006/main">
  <c r="Q18" i="1" l="1"/>
  <c r="S18" i="1" s="1"/>
  <c r="Q19" i="1" l="1"/>
  <c r="S19" i="1" s="1"/>
  <c r="Q14" i="1" l="1"/>
  <c r="Q8" i="1" l="1"/>
  <c r="S8" i="1" s="1"/>
  <c r="Q13" i="1" l="1"/>
  <c r="Q10" i="1" l="1"/>
  <c r="S10" i="1" s="1"/>
  <c r="Q9" i="1"/>
  <c r="S9" i="1" s="1"/>
  <c r="Q16" i="1" l="1"/>
  <c r="S16" i="1" s="1"/>
  <c r="Q15" i="1"/>
  <c r="S15" i="1" s="1"/>
  <c r="Q12" i="1"/>
  <c r="S12" i="1" s="1"/>
  <c r="S7" i="1" l="1"/>
  <c r="S6" i="1"/>
  <c r="Q11" i="1"/>
  <c r="S11" i="1" s="1"/>
</calcChain>
</file>

<file path=xl/sharedStrings.xml><?xml version="1.0" encoding="utf-8"?>
<sst xmlns="http://schemas.openxmlformats.org/spreadsheetml/2006/main" count="264" uniqueCount="141">
  <si>
    <t>Identifikace oblasti podpory</t>
  </si>
  <si>
    <t>Zacílení výzvy</t>
  </si>
  <si>
    <t>Základní plánované údaje o výzvě</t>
  </si>
  <si>
    <t>Cíl politiky</t>
  </si>
  <si>
    <t>Specifický cíl</t>
  </si>
  <si>
    <t xml:space="preserve">Číslo výzvy </t>
  </si>
  <si>
    <t>Opatření</t>
  </si>
  <si>
    <t>Upřesnění zacílení výzvy</t>
  </si>
  <si>
    <t>Příjemci</t>
  </si>
  <si>
    <t>Území realizace</t>
  </si>
  <si>
    <t>Druh výzvy</t>
  </si>
  <si>
    <t>Plánované datum vyhlášení výzvy</t>
  </si>
  <si>
    <t xml:space="preserve">Předpokládané datum zahájení příjmu žádostí </t>
  </si>
  <si>
    <t>Předpokládané datum ukončení příjmu žádostí</t>
  </si>
  <si>
    <t>Míra podpory dle PrŽaP21+</t>
  </si>
  <si>
    <t>Alokace plánové výzvy (podpora; Kč)</t>
  </si>
  <si>
    <t>Model hodnocení</t>
  </si>
  <si>
    <t>Číslo SC</t>
  </si>
  <si>
    <t>Název SC</t>
  </si>
  <si>
    <t>číslo opatření</t>
  </si>
  <si>
    <t>Název opatření</t>
  </si>
  <si>
    <t>Míra podpory</t>
  </si>
  <si>
    <t>Celková alokace (CZV*)</t>
  </si>
  <si>
    <t>Z toho příspěvek Unie</t>
  </si>
  <si>
    <t>Z toho národní spolufinancování</t>
  </si>
  <si>
    <t>Zelenější, nízkouhlíková Evropa díky podpoře přechodu na čistou a spravedlivou energii, zelených a modrých investic, oběhového hospodářství, přizpůsobení se změnám klimatu a prevence řízení rizik</t>
  </si>
  <si>
    <t>1.1</t>
  </si>
  <si>
    <t>Podpora energetické účinnosti a snižování emisí skleníkových plynů</t>
  </si>
  <si>
    <t>1.3</t>
  </si>
  <si>
    <t>Podpora přizpůsobení se změně klimatu, prevence rizika katastrof a odolnosti vůči nim s přihlédnutím k ekosystémovým přístupům</t>
  </si>
  <si>
    <t>1.6</t>
  </si>
  <si>
    <t>Posilování ochrany a zachování přírody, biologické rozmanitosti a zelené infrastruktury, a to i v městských oblastech, a snižování všech forem znečištění</t>
  </si>
  <si>
    <t>Název výzvy</t>
  </si>
  <si>
    <t>Zdůvodnění změn výzev dle Metodického pokynu hodnocení a výběr projektů v období 2021-2027</t>
  </si>
  <si>
    <t>Změna ke dni</t>
  </si>
  <si>
    <t>Zdůvodnění</t>
  </si>
  <si>
    <t xml:space="preserve">* Jedná se o orientační částku dopočtenou na základě max. možné míry podpory v rámci dané výzvy. </t>
  </si>
  <si>
    <t>Doplňkovost výzvy</t>
  </si>
  <si>
    <t>Program</t>
  </si>
  <si>
    <t>Priorita</t>
  </si>
  <si>
    <t>Specifický cíl/opatření</t>
  </si>
  <si>
    <t>Číslo výzvy se kterou je doplňková</t>
  </si>
  <si>
    <t>Datum vyhlášení (rok)</t>
  </si>
  <si>
    <t>Popis doplňkové vazby</t>
  </si>
  <si>
    <t>1.5.1, 1.5.2, 1.5.4, 1.5.5</t>
  </si>
  <si>
    <t>kompostéry; RE-USE centra; vratné nádobí a obaly, sběrné dvory, door-to-door systémy,  PAYT</t>
  </si>
  <si>
    <t>Celá ČR</t>
  </si>
  <si>
    <t>průběžná</t>
  </si>
  <si>
    <t>jednokolový</t>
  </si>
  <si>
    <t>OPST
NPO
OP TAK</t>
  </si>
  <si>
    <t>OPST - SC 1.1 Inovační a pilotní projekty Oběhového hospodářství
NPO - komponenta 2.7 Cirkulární ekonomika, recyklace a průmyslová voda; investice  2.7.1.1 Budování recyklační infrastruktury
OP TAK - SC 5.2
Podpora přechodu na
oběhové hospodářství
účinně využívající zdroje</t>
  </si>
  <si>
    <t>N/R</t>
  </si>
  <si>
    <t xml:space="preserve">OPST - Výstavba inovativních projektů třídění, dotřiďování, úpravy, materiálové přeměny, chemické recyklace ostatních a nebezpečných odpadů
NPO - Podpora intenzifikace a modernizace stávajících kompostáren provozovaných v souladu se zákonem o odpadech, za účelem zvýšení produkce zemědělského kompostu
- Podpora koncového zapravování kompostu, digestátu či fugátu do zemědělského půdního fondu
OP TAK - Podpora zařízení pro nakládání s odpady skupiny 16 a 17 dle Katalogu odpadů. </t>
  </si>
  <si>
    <t>Kompostéry pro předcházení vzniku komunálních odpadů
RE-USE centra pro opětovné použití výrobků včetně aktivit pro opravy a prodlužování životnosti výrobků, podpora prevence vzniku odpadu
Podpora prevence vzniku odpadů z jednorázového nádobí nebo jednorázových obalů
Možno kombinovat i s Výstavbou a modernizací sběrných dvorů, doplněním a zefektivněním systému odděleného sběru/svozu zejména komunálních odpadů včetně podpory door-to-door systémů a zavádění systémů PAYT ("Pay-as-You-Throw")</t>
  </si>
  <si>
    <t xml:space="preserve">1.5.1 - 70 % + 15 % (kompostéry obsahující recyklát);
1.5.2 - 85 %;
1.5.4 - 85 
1.5.5 - 70 %, max. 50 % v případě pořízení svozového prostředku, příp. dle VP / de minimis;
příp. dle VP / de minimis </t>
  </si>
  <si>
    <t>1.5.8</t>
  </si>
  <si>
    <t>materiálové koncovky</t>
  </si>
  <si>
    <t>dle Pržap</t>
  </si>
  <si>
    <t xml:space="preserve">max 85% příp. dle VP / de minimis </t>
  </si>
  <si>
    <t>1.6.7</t>
  </si>
  <si>
    <t>Průzkum rozsahu znečištění horninového prostředí a rizik s ním spojených, včetně návrhu efektivního řešení</t>
  </si>
  <si>
    <t>bez omezení, dle PrŽaP</t>
  </si>
  <si>
    <t>kolová</t>
  </si>
  <si>
    <t>1.6.8</t>
  </si>
  <si>
    <t>odstranění rizik kontaminace ohrožující lidské zdraví, vodní zdroje nebo ekosystémy</t>
  </si>
  <si>
    <t>v závislosti na typu žadatele a délce udržitelnosti (viz PrŽaP) 50 - 85 %, příp. dle VP / de minimis</t>
  </si>
  <si>
    <t>Odstranění rizik kontaminace ohrožující lidské zdraví, vodní zdroje nebo ekosystémy a rekultivace starých skládek</t>
  </si>
  <si>
    <t>1.3.1</t>
  </si>
  <si>
    <t>Podpora přírodě blízkých opatření v krajině a sídlech - FS</t>
  </si>
  <si>
    <t>Průběžná</t>
  </si>
  <si>
    <t>Kolová</t>
  </si>
  <si>
    <t>v závislosti na typu projektu
20 % - 40 %</t>
  </si>
  <si>
    <t>1.3.8</t>
  </si>
  <si>
    <t>Obnova stability svahů, stabilizace a sanace extrémních svahových nestabilit vzniklých v důsledku přírodních jevů</t>
  </si>
  <si>
    <t>stabilizování a sanace svahových nestabilit a skalních řícení atd.</t>
  </si>
  <si>
    <t>1.3.11</t>
  </si>
  <si>
    <r>
      <t>Podpora přírodě blízkých opatření v krajině a sídlech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- ERDF</t>
    </r>
  </si>
  <si>
    <t>v závislosti na typu projektu
60 % - 100 %</t>
  </si>
  <si>
    <t xml:space="preserve">Podpora přírodě blízkých opatření v krajině a sídlech - ERDF </t>
  </si>
  <si>
    <t xml:space="preserve">1.1.2 </t>
  </si>
  <si>
    <t>Snížení energetické náročnosti/zvýšení účinnosti technologických procesů</t>
  </si>
  <si>
    <t>1.1.2</t>
  </si>
  <si>
    <t>063</t>
  </si>
  <si>
    <t>065</t>
  </si>
  <si>
    <t>066</t>
  </si>
  <si>
    <t>1.3.9</t>
  </si>
  <si>
    <t>obce, městské části hlavního města Prahy dobrovolné svazky obcí, kraje, veřejnoprávní instituce, příspěvkové organizace zřízené OSS a ÚSC, organizační složky státu, veřejné výzkumné instituce a výzkumné organizace, pokud jsou veřejnoprávními subjekty, vysoké školy, školy a školská zařízení a školské právnické osoby, nadace, nadační fondy, ústavy, spolky, pobočné spolky, obecně prospěšné společnosti, církve a náboženské společnosti a jejich svazy a jimi evidované právnické osoby</t>
  </si>
  <si>
    <t>064</t>
  </si>
  <si>
    <t>067</t>
  </si>
  <si>
    <t>071</t>
  </si>
  <si>
    <t>072</t>
  </si>
  <si>
    <t>075</t>
  </si>
  <si>
    <t>074</t>
  </si>
  <si>
    <t>068</t>
  </si>
  <si>
    <t>069</t>
  </si>
  <si>
    <t>070</t>
  </si>
  <si>
    <t>073</t>
  </si>
  <si>
    <r>
      <rPr>
        <sz val="14"/>
        <color theme="1"/>
        <rFont val="Calibri"/>
        <family val="2"/>
        <charset val="238"/>
        <scheme val="minor"/>
      </rPr>
      <t xml:space="preserve">** </t>
    </r>
    <r>
      <rPr>
        <u/>
        <sz val="11"/>
        <rFont val="Calibri"/>
        <family val="2"/>
        <charset val="238"/>
        <scheme val="minor"/>
      </rPr>
      <t xml:space="preserve">Přechodové regiony: </t>
    </r>
    <r>
      <rPr>
        <sz val="11"/>
        <rFont val="Calibri"/>
        <family val="2"/>
        <charset val="238"/>
        <scheme val="minor"/>
      </rPr>
      <t xml:space="preserve">
• Střední Čechy – Středočeský kraj
• Jihozápad – Plzeňský, Jihočeský kraj
• Jihovýchod – Jihomoravský kraj, Kraj Vysočina 
</t>
    </r>
    <r>
      <rPr>
        <u/>
        <sz val="11"/>
        <rFont val="Calibri"/>
        <family val="2"/>
        <charset val="238"/>
        <scheme val="minor"/>
      </rPr>
      <t xml:space="preserve">Méně rozvinuté regiony: </t>
    </r>
    <r>
      <rPr>
        <sz val="11"/>
        <rFont val="Calibri"/>
        <family val="2"/>
        <charset val="238"/>
        <scheme val="minor"/>
      </rPr>
      <t xml:space="preserve">
• Severozápad – Ústecký a Karlovarský kraj
• Severovýchod – Pardubický, Liberecký a Královéhradecký kraj
• Moravskoslezsko – Moravskoslezský kraj
• Střední Morava – Olomoucký a Zlínský kraj </t>
    </r>
  </si>
  <si>
    <t>Méně rozvinuté regiony**</t>
  </si>
  <si>
    <t>Přechodové regiony**</t>
  </si>
  <si>
    <t>Podpora přechodu na oběhové hospodářství účinně využívající zdroje</t>
  </si>
  <si>
    <t>1.5</t>
  </si>
  <si>
    <t>Investice do modernizace vzdělávacích environmentálních center zaměřených na změnu klimatu</t>
  </si>
  <si>
    <t>Výstavba a modernizace zařízení pro materiálové využití odpadů</t>
  </si>
  <si>
    <t>zemědělští podnikatelé</t>
  </si>
  <si>
    <t>1.3.5</t>
  </si>
  <si>
    <t>Podpora preventivních opatření proti povodním a suchu</t>
  </si>
  <si>
    <t xml:space="preserve">příspěvkové organizace zřízené OSS, státní podniky </t>
  </si>
  <si>
    <t>v závislosti na typu subjektu
85 % - 100 %</t>
  </si>
  <si>
    <t>1.3.6</t>
  </si>
  <si>
    <t>Podpora povodňové operativy, zvyšování povědomí obyvatel o povodňovém riziku, zvyšování resilience citlivých objektů před povodněmi</t>
  </si>
  <si>
    <t xml:space="preserve">
MŽP_63. výzva, SC 1.1, opatření 1.1.2, průběžná pro MRR</t>
  </si>
  <si>
    <t xml:space="preserve">
MŽP_64. výzva, SC 1.1, opatření 1.1.2, průběžná pro PR
</t>
  </si>
  <si>
    <t>MŽP_65. Výzva, SC 1.3, opatření 1.3.9, kolová</t>
  </si>
  <si>
    <t>MŽP_66. Výzva, SC 1.3, opatření 1.3.1, kolová</t>
  </si>
  <si>
    <t>MŽP_67. výzva, SC 1.6, Opatření 1.6.7 průběžná</t>
  </si>
  <si>
    <t>MŽP_68. výzva, SC 1.5, opatření 1.5.1, 1.5.2, 1.5.4, 1.5.5, průběžná</t>
  </si>
  <si>
    <t>MŽP_69. výzva, SC 1.5, opatření 1.5.8, průběžná</t>
  </si>
  <si>
    <t>MŽP_71. výzva, SC 1.3, opatření 1.3.8, průběžná</t>
  </si>
  <si>
    <t>MŽP_73. výzva, SC 1.3, opatření 1.3.11, průběžná pro MRR</t>
  </si>
  <si>
    <t>MŽP_74. výzva, SC 1.3, opatření 1.3.11, průběžná pro PR</t>
  </si>
  <si>
    <t>MŽP_75. výzva, SC 1.3, opatření 1.3.5, průběžná</t>
  </si>
  <si>
    <t>MŽP_70. výzva, SC 1.3, opatření 1.3.6, průběžná</t>
  </si>
  <si>
    <t>076</t>
  </si>
  <si>
    <t>MŽP_76. výzva, SC 1.6, Opatření 1.6.1, průběžná</t>
  </si>
  <si>
    <t>Podpora přírodních stanovišť a druhů a péče o nejcennější části přírody a krajiny</t>
  </si>
  <si>
    <t>1.6.1</t>
  </si>
  <si>
    <t>MŽP_72. výzva, SC 1.6, opatření 1.6.8, průběžná</t>
  </si>
  <si>
    <r>
      <rPr>
        <b/>
        <sz val="20"/>
        <rFont val="Calibri"/>
        <family val="2"/>
        <charset val="238"/>
        <scheme val="minor"/>
      </rPr>
      <t xml:space="preserve">Harmonogram výzev programu Životní prostředí 2021-2027 na rok 2024
</t>
    </r>
    <r>
      <rPr>
        <b/>
        <sz val="11"/>
        <color rgb="FFFF0000"/>
        <rFont val="Calibri"/>
        <family val="2"/>
        <charset val="238"/>
        <scheme val="minor"/>
      </rPr>
      <t>verze k 26. 10. 2023</t>
    </r>
  </si>
  <si>
    <t xml:space="preserve"> snížení energetické náročnosti/zvýšení energetické účinnosti gastro provozů (např.
školských, sociálních, či zdravotnických zařízení)
snížení energetické náročnosti/zvýšení energetické účinnosti provozu prádelen (např.
sociálních, či zdravotnických zařízení)
snížení energetické náročnosti/zvýšení energetické účinnosti u dalších technologických
zařízení ve veřejných budovách a infrastruktuře</t>
  </si>
  <si>
    <t>snížení energetické náročnosti/zvýšení energetické účinnosti gastro provozů (např. školských, sociálních, či zdravotnických zařízení)
snížení energetické náročnosti/zvýšení energetické účinnosti provozu prádelen (např. sociálních, či zdravotnických zařízení)
snížení energetické náročnosti/zvýšení energetické účinnosti u dalších technologických zařízení ve veřejných budovách a infrastruktuře</t>
  </si>
  <si>
    <t>zavádění půdoochranných technologií</t>
  </si>
  <si>
    <t>budování a modernizace komplexního systému předpovědní služby zahrnující budování a modernizaci měřicích sítí, infrastruktury a nástrojů systémů včasné výstrahy na celostátní úrovni</t>
  </si>
  <si>
    <t>podpora povodňové operativy, zvyšování povědomí obyvatel o povodňovém riziku, zvyšování resilience citlivých objektů před povodněmi</t>
  </si>
  <si>
    <t>předmětem výzvy je podpora modernizace zázemí centra zaměřeného na klimatické vzdělávání komplexní modelová řešení - podporovány budou takové projekty, které budou zahrnovat modernizaci objektu a volitelně pak další aktivity (vybavení a pomůcky pro interiér a exteriér, terénní úpravy),  nebudou podporovány projekty zaměřené pouze na pořízení vybavení, pomůcek nebo terénní úpravy</t>
  </si>
  <si>
    <t>tvorba nových a obnova stávajících přírodě blízkých vodních prvků v krajině včetně sídel; 
 Vegetační krajinné prvky (včetně skladebných prvků ÚSES)</t>
  </si>
  <si>
    <t>tvorba nových a obnova stávajících přírodě blízkých vodních prvků v krajině včetně sídel; 
Vegetační krajinné prvky (včetně skladebných prvků ÚSES)</t>
  </si>
  <si>
    <t xml:space="preserve">o dotaci na projekty na předcházení vzniku odpadů, projekty sběrných dvorů a projekty pro separaci, oddělený sběr a svoz odpadů (vyjma gastroodpadu a jedlých olejů a tuků) mohou žádat pouze obce, městské části hl. města Prahy, dobrovolné svazky obcí, obchodní společnosti a družstva 100% vlastněné veřejnoprávními subjekty a příspěvkové organizace zřízené ÚSC 
o dotaci na projekty zavedení a rozšíření systémů pro oddělený sběr a svoz gastroodpadů a jedlých olejů a tuků z gastroprovozoven mohou žádat všechny subjekty dle PrŽaP </t>
  </si>
  <si>
    <t xml:space="preserve">	subjekty činné v odvětví zemědělské prvovýroby bez ohledu na právní formu v případě financování v režimu Nařízení 1408/2013 – podpora de minimis
	v případě financování mimo režim veřejné podpory je výčet oprávněných žadatelů uveden v kapitole D.6.1.2 PrŽaP   </t>
  </si>
  <si>
    <t>podpora přírodních stanovišť a druhů a péče o nejcennější části přírody a krajiny</t>
  </si>
  <si>
    <t>průzkum rozsahu znečištění horninového prostředí a rizik s ním spojených, včetně návrhu efektivního řešení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</si>
</sst>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K_č_-;\-* #,##0.00\ _K_č_-;_-* &quot;-&quot;??\ _K_č_-;_-@_-"/>
  </numFmts>
  <fonts count="2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2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theme="3" tint="-0.249977111117893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11"/>
      <color theme="1"/>
      <name val="Calibri"/>
      <family val="2"/>
      <charset val="238"/>
    </font>
    <font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4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6" fillId="0" borderId="0" applyFont="0" applyFill="0" applyBorder="0"/>
  </cellStyleXfs>
  <cellXfs count="218">
    <xf numFmtId="0" fontId="0" fillId="0" borderId="0" xfId="0"/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right" wrapText="1"/>
    </xf>
    <xf numFmtId="0" fontId="10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3" fillId="2" borderId="2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7" fillId="9" borderId="0" xfId="0" applyFont="1" applyFill="1"/>
    <xf numFmtId="0" fontId="7" fillId="0" borderId="0" xfId="0" applyFont="1"/>
    <xf numFmtId="0" fontId="8" fillId="10" borderId="20" xfId="0" applyFont="1" applyFill="1" applyBorder="1" applyAlignment="1">
      <alignment horizontal="center"/>
    </xf>
    <xf numFmtId="0" fontId="8" fillId="10" borderId="19" xfId="0" applyFont="1" applyFill="1" applyBorder="1" applyAlignment="1">
      <alignment horizontal="center"/>
    </xf>
    <xf numFmtId="0" fontId="7" fillId="0" borderId="22" xfId="0" applyFont="1" applyBorder="1" applyAlignment="1">
      <alignment vertical="center" wrapText="1"/>
    </xf>
    <xf numFmtId="0" fontId="9" fillId="0" borderId="22" xfId="0" applyFont="1" applyBorder="1" applyAlignment="1">
      <alignment vertical="center" wrapText="1"/>
    </xf>
    <xf numFmtId="14" fontId="9" fillId="0" borderId="20" xfId="0" applyNumberFormat="1" applyFont="1" applyBorder="1" applyAlignment="1">
      <alignment horizontal="center" vertical="center" wrapText="1"/>
    </xf>
    <xf numFmtId="0" fontId="9" fillId="9" borderId="20" xfId="0" applyFont="1" applyFill="1" applyBorder="1" applyAlignment="1">
      <alignment wrapText="1"/>
    </xf>
    <xf numFmtId="0" fontId="7" fillId="9" borderId="0" xfId="0" applyFont="1" applyFill="1" applyAlignment="1">
      <alignment horizontal="center" vertical="center"/>
    </xf>
    <xf numFmtId="14" fontId="7" fillId="0" borderId="21" xfId="0" applyNumberFormat="1" applyFont="1" applyBorder="1" applyAlignment="1">
      <alignment horizontal="center" vertical="center"/>
    </xf>
    <xf numFmtId="14" fontId="9" fillId="0" borderId="21" xfId="0" applyNumberFormat="1" applyFont="1" applyBorder="1" applyAlignment="1">
      <alignment horizontal="center" vertical="center"/>
    </xf>
    <xf numFmtId="0" fontId="8" fillId="7" borderId="12" xfId="0" applyFont="1" applyFill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49" fontId="9" fillId="0" borderId="9" xfId="0" applyNumberFormat="1" applyFont="1" applyBorder="1" applyAlignment="1">
      <alignment horizontal="center" vertical="center" wrapText="1"/>
    </xf>
    <xf numFmtId="14" fontId="9" fillId="0" borderId="9" xfId="0" applyNumberFormat="1" applyFont="1" applyBorder="1" applyAlignment="1">
      <alignment horizontal="center" vertical="center" wrapText="1"/>
    </xf>
    <xf numFmtId="49" fontId="9" fillId="0" borderId="31" xfId="0" applyNumberFormat="1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49" fontId="9" fillId="0" borderId="32" xfId="0" applyNumberFormat="1" applyFont="1" applyBorder="1" applyAlignment="1">
      <alignment horizontal="center" vertical="center" wrapText="1"/>
    </xf>
    <xf numFmtId="0" fontId="9" fillId="0" borderId="32" xfId="0" applyFont="1" applyBorder="1" applyAlignment="1">
      <alignment vertical="center" wrapText="1"/>
    </xf>
    <xf numFmtId="14" fontId="9" fillId="0" borderId="32" xfId="0" applyNumberFormat="1" applyFont="1" applyFill="1" applyBorder="1" applyAlignment="1">
      <alignment horizontal="center" vertical="center" wrapText="1"/>
    </xf>
    <xf numFmtId="14" fontId="9" fillId="0" borderId="32" xfId="0" applyNumberFormat="1" applyFont="1" applyBorder="1" applyAlignment="1">
      <alignment horizontal="center" vertical="center" wrapText="1"/>
    </xf>
    <xf numFmtId="9" fontId="9" fillId="0" borderId="32" xfId="0" applyNumberFormat="1" applyFont="1" applyBorder="1" applyAlignment="1">
      <alignment horizontal="center" vertical="center" wrapText="1"/>
    </xf>
    <xf numFmtId="3" fontId="16" fillId="0" borderId="32" xfId="0" applyNumberFormat="1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/>
    </xf>
    <xf numFmtId="49" fontId="9" fillId="0" borderId="16" xfId="0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49" fontId="9" fillId="0" borderId="17" xfId="0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vertical="center" wrapText="1"/>
    </xf>
    <xf numFmtId="14" fontId="9" fillId="0" borderId="17" xfId="0" applyNumberFormat="1" applyFont="1" applyFill="1" applyBorder="1" applyAlignment="1">
      <alignment horizontal="center" vertical="center" wrapText="1"/>
    </xf>
    <xf numFmtId="14" fontId="9" fillId="0" borderId="17" xfId="0" applyNumberFormat="1" applyFont="1" applyBorder="1" applyAlignment="1">
      <alignment horizontal="center" vertical="center" wrapText="1"/>
    </xf>
    <xf numFmtId="9" fontId="9" fillId="0" borderId="17" xfId="0" applyNumberFormat="1" applyFont="1" applyBorder="1" applyAlignment="1">
      <alignment horizontal="center" vertical="center" wrapText="1"/>
    </xf>
    <xf numFmtId="3" fontId="16" fillId="0" borderId="17" xfId="0" applyNumberFormat="1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/>
    </xf>
    <xf numFmtId="49" fontId="9" fillId="0" borderId="17" xfId="0" applyNumberFormat="1" applyFont="1" applyBorder="1" applyAlignment="1">
      <alignment horizontal="left" vertical="center" wrapText="1"/>
    </xf>
    <xf numFmtId="3" fontId="9" fillId="9" borderId="17" xfId="0" applyNumberFormat="1" applyFont="1" applyFill="1" applyBorder="1" applyAlignment="1">
      <alignment horizontal="center" vertical="center" wrapText="1"/>
    </xf>
    <xf numFmtId="0" fontId="22" fillId="9" borderId="17" xfId="0" applyFont="1" applyFill="1" applyBorder="1" applyAlignment="1">
      <alignment horizontal="center" vertical="center"/>
    </xf>
    <xf numFmtId="0" fontId="9" fillId="0" borderId="9" xfId="0" applyFont="1" applyBorder="1" applyAlignment="1">
      <alignment vertical="center" wrapText="1"/>
    </xf>
    <xf numFmtId="0" fontId="9" fillId="0" borderId="9" xfId="0" applyFont="1" applyBorder="1" applyAlignment="1">
      <alignment horizontal="center" vertical="center" wrapText="1"/>
    </xf>
    <xf numFmtId="9" fontId="9" fillId="0" borderId="9" xfId="0" applyNumberFormat="1" applyFont="1" applyBorder="1" applyAlignment="1">
      <alignment horizontal="center" vertical="center" wrapText="1"/>
    </xf>
    <xf numFmtId="3" fontId="16" fillId="0" borderId="9" xfId="0" applyNumberFormat="1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 wrapText="1"/>
    </xf>
    <xf numFmtId="49" fontId="9" fillId="9" borderId="9" xfId="0" applyNumberFormat="1" applyFont="1" applyFill="1" applyBorder="1" applyAlignment="1">
      <alignment horizontal="center" vertical="center" wrapText="1"/>
    </xf>
    <xf numFmtId="3" fontId="9" fillId="0" borderId="9" xfId="0" applyNumberFormat="1" applyFont="1" applyBorder="1" applyAlignment="1">
      <alignment horizontal="center" vertical="center" wrapText="1"/>
    </xf>
    <xf numFmtId="3" fontId="16" fillId="9" borderId="9" xfId="0" applyNumberFormat="1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9" fillId="9" borderId="9" xfId="0" applyFont="1" applyFill="1" applyBorder="1" applyAlignment="1">
      <alignment vertical="center" wrapText="1"/>
    </xf>
    <xf numFmtId="14" fontId="9" fillId="0" borderId="9" xfId="0" applyNumberFormat="1" applyFont="1" applyFill="1" applyBorder="1" applyAlignment="1">
      <alignment horizontal="center" vertical="center" wrapText="1"/>
    </xf>
    <xf numFmtId="49" fontId="9" fillId="0" borderId="35" xfId="0" applyNumberFormat="1" applyFont="1" applyBorder="1" applyAlignment="1">
      <alignment horizontal="center" vertical="center" wrapText="1"/>
    </xf>
    <xf numFmtId="49" fontId="9" fillId="0" borderId="13" xfId="0" applyNumberFormat="1" applyFont="1" applyBorder="1" applyAlignment="1">
      <alignment horizontal="left" vertical="center" wrapText="1"/>
    </xf>
    <xf numFmtId="0" fontId="9" fillId="9" borderId="13" xfId="0" applyFont="1" applyFill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9" fillId="0" borderId="13" xfId="0" applyFont="1" applyBorder="1" applyAlignment="1">
      <alignment horizontal="center" vertical="center" wrapText="1"/>
    </xf>
    <xf numFmtId="14" fontId="9" fillId="0" borderId="13" xfId="0" applyNumberFormat="1" applyFont="1" applyFill="1" applyBorder="1" applyAlignment="1">
      <alignment horizontal="center" vertical="center" wrapText="1"/>
    </xf>
    <xf numFmtId="14" fontId="9" fillId="0" borderId="13" xfId="0" applyNumberFormat="1" applyFont="1" applyBorder="1" applyAlignment="1">
      <alignment horizontal="center" vertical="center" wrapText="1"/>
    </xf>
    <xf numFmtId="9" fontId="9" fillId="0" borderId="13" xfId="0" applyNumberFormat="1" applyFont="1" applyBorder="1" applyAlignment="1">
      <alignment horizontal="center" vertical="center" wrapText="1"/>
    </xf>
    <xf numFmtId="3" fontId="16" fillId="0" borderId="13" xfId="0" applyNumberFormat="1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/>
    </xf>
    <xf numFmtId="3" fontId="16" fillId="9" borderId="13" xfId="0" applyNumberFormat="1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 wrapText="1"/>
    </xf>
    <xf numFmtId="14" fontId="9" fillId="9" borderId="9" xfId="0" applyNumberFormat="1" applyFont="1" applyFill="1" applyBorder="1" applyAlignment="1">
      <alignment horizontal="center" vertical="center" wrapText="1"/>
    </xf>
    <xf numFmtId="9" fontId="9" fillId="9" borderId="9" xfId="0" applyNumberFormat="1" applyFont="1" applyFill="1" applyBorder="1" applyAlignment="1">
      <alignment horizontal="center" vertical="center" wrapText="1"/>
    </xf>
    <xf numFmtId="3" fontId="9" fillId="9" borderId="9" xfId="0" applyNumberFormat="1" applyFont="1" applyFill="1" applyBorder="1" applyAlignment="1">
      <alignment horizontal="center" vertical="center" wrapText="1"/>
    </xf>
    <xf numFmtId="0" fontId="16" fillId="9" borderId="9" xfId="0" applyFont="1" applyFill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 wrapText="1"/>
    </xf>
    <xf numFmtId="49" fontId="9" fillId="0" borderId="12" xfId="0" applyNumberFormat="1" applyFont="1" applyBorder="1" applyAlignment="1">
      <alignment horizontal="left" vertical="center" wrapText="1"/>
    </xf>
    <xf numFmtId="14" fontId="9" fillId="0" borderId="12" xfId="0" applyNumberFormat="1" applyFont="1" applyBorder="1" applyAlignment="1">
      <alignment horizontal="center" vertical="center" wrapText="1"/>
    </xf>
    <xf numFmtId="3" fontId="22" fillId="9" borderId="12" xfId="0" applyNumberFormat="1" applyFont="1" applyFill="1" applyBorder="1" applyAlignment="1">
      <alignment horizontal="center" vertical="center" wrapText="1"/>
    </xf>
    <xf numFmtId="0" fontId="22" fillId="9" borderId="12" xfId="0" applyFont="1" applyFill="1" applyBorder="1" applyAlignment="1">
      <alignment horizontal="center" vertical="center"/>
    </xf>
    <xf numFmtId="3" fontId="9" fillId="9" borderId="32" xfId="0" applyNumberFormat="1" applyFont="1" applyFill="1" applyBorder="1" applyAlignment="1">
      <alignment horizontal="center" vertical="center" wrapText="1"/>
    </xf>
    <xf numFmtId="49" fontId="9" fillId="9" borderId="6" xfId="0" applyNumberFormat="1" applyFont="1" applyFill="1" applyBorder="1" applyAlignment="1">
      <alignment horizontal="center" vertical="center" wrapText="1"/>
    </xf>
    <xf numFmtId="0" fontId="9" fillId="9" borderId="32" xfId="0" applyFont="1" applyFill="1" applyBorder="1" applyAlignment="1">
      <alignment horizontal="center" vertical="center"/>
    </xf>
    <xf numFmtId="0" fontId="9" fillId="9" borderId="33" xfId="0" applyFont="1" applyFill="1" applyBorder="1" applyAlignment="1">
      <alignment horizontal="center" vertical="center"/>
    </xf>
    <xf numFmtId="0" fontId="9" fillId="9" borderId="17" xfId="0" applyFont="1" applyFill="1" applyBorder="1" applyAlignment="1">
      <alignment horizontal="center" vertical="center"/>
    </xf>
    <xf numFmtId="0" fontId="9" fillId="9" borderId="34" xfId="0" applyFont="1" applyFill="1" applyBorder="1" applyAlignment="1">
      <alignment horizontal="center" vertical="center"/>
    </xf>
    <xf numFmtId="3" fontId="16" fillId="9" borderId="32" xfId="0" applyNumberFormat="1" applyFont="1" applyFill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/>
    </xf>
    <xf numFmtId="0" fontId="9" fillId="9" borderId="30" xfId="0" applyFont="1" applyFill="1" applyBorder="1" applyAlignment="1">
      <alignment horizontal="center" vertical="center"/>
    </xf>
    <xf numFmtId="49" fontId="4" fillId="9" borderId="9" xfId="0" applyNumberFormat="1" applyFont="1" applyFill="1" applyBorder="1" applyAlignment="1">
      <alignment horizontal="center" vertical="center" wrapText="1"/>
    </xf>
    <xf numFmtId="49" fontId="4" fillId="9" borderId="13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9" borderId="17" xfId="0" applyFont="1" applyFill="1" applyBorder="1" applyAlignment="1">
      <alignment vertical="center" wrapText="1"/>
    </xf>
    <xf numFmtId="0" fontId="4" fillId="9" borderId="17" xfId="0" applyFont="1" applyFill="1" applyBorder="1" applyAlignment="1">
      <alignment horizontal="center" vertical="center" wrapText="1"/>
    </xf>
    <xf numFmtId="3" fontId="4" fillId="9" borderId="17" xfId="0" applyNumberFormat="1" applyFont="1" applyFill="1" applyBorder="1" applyAlignment="1">
      <alignment horizontal="center" vertical="center" wrapText="1"/>
    </xf>
    <xf numFmtId="0" fontId="4" fillId="9" borderId="17" xfId="0" applyFont="1" applyFill="1" applyBorder="1" applyAlignment="1">
      <alignment horizontal="center" vertical="center"/>
    </xf>
    <xf numFmtId="0" fontId="4" fillId="9" borderId="34" xfId="0" applyFont="1" applyFill="1" applyBorder="1" applyAlignment="1">
      <alignment horizontal="left" vertical="center" wrapText="1"/>
    </xf>
    <xf numFmtId="0" fontId="4" fillId="9" borderId="12" xfId="0" applyFont="1" applyFill="1" applyBorder="1" applyAlignment="1">
      <alignment vertical="center" wrapText="1"/>
    </xf>
    <xf numFmtId="0" fontId="4" fillId="9" borderId="12" xfId="0" applyFont="1" applyFill="1" applyBorder="1" applyAlignment="1">
      <alignment horizontal="center" vertical="center" wrapText="1"/>
    </xf>
    <xf numFmtId="3" fontId="4" fillId="9" borderId="12" xfId="0" applyNumberFormat="1" applyFont="1" applyFill="1" applyBorder="1" applyAlignment="1">
      <alignment horizontal="center" vertical="center" wrapText="1"/>
    </xf>
    <xf numFmtId="0" fontId="9" fillId="9" borderId="12" xfId="0" applyFont="1" applyFill="1" applyBorder="1" applyAlignment="1">
      <alignment horizontal="center" vertical="center"/>
    </xf>
    <xf numFmtId="0" fontId="4" fillId="9" borderId="12" xfId="0" applyFont="1" applyFill="1" applyBorder="1" applyAlignment="1">
      <alignment horizontal="center" vertical="center"/>
    </xf>
    <xf numFmtId="0" fontId="4" fillId="9" borderId="14" xfId="0" applyFont="1" applyFill="1" applyBorder="1" applyAlignment="1">
      <alignment horizontal="left" vertical="center" wrapText="1"/>
    </xf>
    <xf numFmtId="49" fontId="9" fillId="9" borderId="32" xfId="0" applyNumberFormat="1" applyFont="1" applyFill="1" applyBorder="1" applyAlignment="1">
      <alignment horizontal="center" vertical="center" wrapText="1"/>
    </xf>
    <xf numFmtId="0" fontId="9" fillId="9" borderId="32" xfId="0" applyFont="1" applyFill="1" applyBorder="1" applyAlignment="1">
      <alignment horizontal="left" vertical="center" wrapText="1"/>
    </xf>
    <xf numFmtId="0" fontId="4" fillId="9" borderId="32" xfId="0" applyFont="1" applyFill="1" applyBorder="1" applyAlignment="1">
      <alignment horizontal="center" vertical="center" wrapText="1"/>
    </xf>
    <xf numFmtId="3" fontId="4" fillId="9" borderId="32" xfId="0" applyNumberFormat="1" applyFont="1" applyFill="1" applyBorder="1" applyAlignment="1">
      <alignment horizontal="center" vertical="center" wrapText="1"/>
    </xf>
    <xf numFmtId="3" fontId="22" fillId="9" borderId="32" xfId="0" applyNumberFormat="1" applyFont="1" applyFill="1" applyBorder="1" applyAlignment="1">
      <alignment horizontal="center" vertical="center" wrapText="1"/>
    </xf>
    <xf numFmtId="0" fontId="22" fillId="9" borderId="32" xfId="0" applyFont="1" applyFill="1" applyBorder="1" applyAlignment="1">
      <alignment horizontal="center" vertical="center"/>
    </xf>
    <xf numFmtId="0" fontId="4" fillId="9" borderId="3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3" fillId="9" borderId="32" xfId="0" applyFont="1" applyFill="1" applyBorder="1" applyAlignment="1">
      <alignment horizontal="center" vertical="center" wrapText="1"/>
    </xf>
    <xf numFmtId="49" fontId="9" fillId="9" borderId="40" xfId="0" applyNumberFormat="1" applyFont="1" applyFill="1" applyBorder="1" applyAlignment="1">
      <alignment horizontal="center" vertical="center" wrapText="1"/>
    </xf>
    <xf numFmtId="0" fontId="9" fillId="9" borderId="40" xfId="0" applyFont="1" applyFill="1" applyBorder="1" applyAlignment="1">
      <alignment horizontal="left" vertical="center" wrapText="1"/>
    </xf>
    <xf numFmtId="0" fontId="4" fillId="9" borderId="40" xfId="0" applyFont="1" applyFill="1" applyBorder="1" applyAlignment="1">
      <alignment horizontal="center" vertical="center" wrapText="1"/>
    </xf>
    <xf numFmtId="3" fontId="4" fillId="9" borderId="40" xfId="0" applyNumberFormat="1" applyFont="1" applyFill="1" applyBorder="1" applyAlignment="1">
      <alignment horizontal="center" vertical="center" wrapText="1"/>
    </xf>
    <xf numFmtId="3" fontId="22" fillId="9" borderId="40" xfId="0" applyNumberFormat="1" applyFont="1" applyFill="1" applyBorder="1" applyAlignment="1">
      <alignment horizontal="center" vertical="center" wrapText="1"/>
    </xf>
    <xf numFmtId="0" fontId="22" fillId="9" borderId="40" xfId="0" applyFont="1" applyFill="1" applyBorder="1" applyAlignment="1">
      <alignment horizontal="center" vertical="center"/>
    </xf>
    <xf numFmtId="0" fontId="4" fillId="9" borderId="41" xfId="0" applyFont="1" applyFill="1" applyBorder="1" applyAlignment="1">
      <alignment horizontal="center" vertical="center" wrapText="1"/>
    </xf>
    <xf numFmtId="49" fontId="9" fillId="9" borderId="13" xfId="0" applyNumberFormat="1" applyFont="1" applyFill="1" applyBorder="1" applyAlignment="1">
      <alignment horizontal="center" vertical="center" wrapText="1"/>
    </xf>
    <xf numFmtId="0" fontId="9" fillId="9" borderId="13" xfId="0" applyFont="1" applyFill="1" applyBorder="1" applyAlignment="1">
      <alignment horizontal="left" vertical="center" wrapText="1"/>
    </xf>
    <xf numFmtId="0" fontId="4" fillId="9" borderId="13" xfId="0" applyFont="1" applyFill="1" applyBorder="1" applyAlignment="1">
      <alignment horizontal="center" vertical="center" wrapText="1"/>
    </xf>
    <xf numFmtId="0" fontId="9" fillId="9" borderId="13" xfId="0" applyFont="1" applyFill="1" applyBorder="1" applyAlignment="1">
      <alignment horizontal="center" vertical="center" wrapText="1"/>
    </xf>
    <xf numFmtId="0" fontId="22" fillId="9" borderId="13" xfId="0" applyFont="1" applyFill="1" applyBorder="1" applyAlignment="1">
      <alignment horizontal="center" vertical="center"/>
    </xf>
    <xf numFmtId="9" fontId="4" fillId="9" borderId="32" xfId="0" applyNumberFormat="1" applyFont="1" applyFill="1" applyBorder="1" applyAlignment="1">
      <alignment horizontal="center" vertical="center" wrapText="1"/>
    </xf>
    <xf numFmtId="49" fontId="9" fillId="9" borderId="31" xfId="0" applyNumberFormat="1" applyFont="1" applyFill="1" applyBorder="1" applyAlignment="1">
      <alignment horizontal="center" vertical="center" wrapText="1"/>
    </xf>
    <xf numFmtId="49" fontId="9" fillId="9" borderId="32" xfId="0" applyNumberFormat="1" applyFont="1" applyFill="1" applyBorder="1" applyAlignment="1">
      <alignment horizontal="left" vertical="center" wrapText="1"/>
    </xf>
    <xf numFmtId="14" fontId="9" fillId="9" borderId="32" xfId="0" applyNumberFormat="1" applyFont="1" applyFill="1" applyBorder="1" applyAlignment="1">
      <alignment horizontal="center" vertical="center" wrapText="1"/>
    </xf>
    <xf numFmtId="49" fontId="9" fillId="9" borderId="39" xfId="0" applyNumberFormat="1" applyFont="1" applyFill="1" applyBorder="1" applyAlignment="1">
      <alignment horizontal="center" vertical="center" wrapText="1"/>
    </xf>
    <xf numFmtId="49" fontId="9" fillId="9" borderId="40" xfId="0" applyNumberFormat="1" applyFont="1" applyFill="1" applyBorder="1" applyAlignment="1">
      <alignment horizontal="left" vertical="center" wrapText="1"/>
    </xf>
    <xf numFmtId="14" fontId="9" fillId="9" borderId="40" xfId="0" applyNumberFormat="1" applyFont="1" applyFill="1" applyBorder="1" applyAlignment="1">
      <alignment horizontal="center" vertical="center" wrapText="1"/>
    </xf>
    <xf numFmtId="49" fontId="9" fillId="9" borderId="35" xfId="0" applyNumberFormat="1" applyFont="1" applyFill="1" applyBorder="1" applyAlignment="1">
      <alignment horizontal="center" vertical="center" wrapText="1"/>
    </xf>
    <xf numFmtId="49" fontId="9" fillId="9" borderId="13" xfId="0" applyNumberFormat="1" applyFont="1" applyFill="1" applyBorder="1" applyAlignment="1">
      <alignment horizontal="left" vertical="center" wrapText="1"/>
    </xf>
    <xf numFmtId="14" fontId="9" fillId="9" borderId="13" xfId="0" applyNumberFormat="1" applyFont="1" applyFill="1" applyBorder="1" applyAlignment="1">
      <alignment horizontal="center" vertical="center" wrapText="1"/>
    </xf>
    <xf numFmtId="9" fontId="9" fillId="9" borderId="13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9" borderId="17" xfId="0" applyFont="1" applyFill="1" applyBorder="1" applyAlignment="1">
      <alignment vertical="center" wrapText="1"/>
    </xf>
    <xf numFmtId="0" fontId="1" fillId="9" borderId="17" xfId="0" applyFont="1" applyFill="1" applyBorder="1" applyAlignment="1">
      <alignment vertical="center" wrapText="1"/>
    </xf>
    <xf numFmtId="49" fontId="1" fillId="9" borderId="17" xfId="0" applyNumberFormat="1" applyFont="1" applyFill="1" applyBorder="1" applyAlignment="1">
      <alignment horizontal="center" vertical="center" wrapText="1"/>
    </xf>
    <xf numFmtId="49" fontId="1" fillId="9" borderId="12" xfId="0" applyNumberFormat="1" applyFont="1" applyFill="1" applyBorder="1" applyAlignment="1">
      <alignment horizontal="center" vertical="center" wrapText="1"/>
    </xf>
    <xf numFmtId="0" fontId="1" fillId="9" borderId="12" xfId="0" applyFont="1" applyFill="1" applyBorder="1" applyAlignment="1">
      <alignment vertical="center" wrapText="1"/>
    </xf>
    <xf numFmtId="14" fontId="9" fillId="0" borderId="0" xfId="0" applyNumberFormat="1" applyFont="1" applyAlignment="1">
      <alignment horizontal="center" wrapText="1"/>
    </xf>
    <xf numFmtId="14" fontId="0" fillId="0" borderId="0" xfId="0" applyNumberFormat="1" applyAlignment="1">
      <alignment horizontal="center" wrapText="1"/>
    </xf>
    <xf numFmtId="14" fontId="9" fillId="0" borderId="1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8" fillId="5" borderId="12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49" fontId="11" fillId="8" borderId="15" xfId="0" applyNumberFormat="1" applyFont="1" applyFill="1" applyBorder="1" applyAlignment="1">
      <alignment horizontal="center" vertical="center" wrapText="1"/>
    </xf>
    <xf numFmtId="49" fontId="11" fillId="8" borderId="24" xfId="0" applyNumberFormat="1" applyFont="1" applyFill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49" fontId="11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49" fontId="11" fillId="0" borderId="16" xfId="0" applyNumberFormat="1" applyFont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0" fillId="0" borderId="23" xfId="0" applyBorder="1" applyAlignment="1">
      <alignment wrapText="1"/>
    </xf>
    <xf numFmtId="0" fontId="0" fillId="0" borderId="19" xfId="0" applyBorder="1" applyAlignment="1">
      <alignment wrapText="1"/>
    </xf>
    <xf numFmtId="49" fontId="9" fillId="0" borderId="21" xfId="0" applyNumberFormat="1" applyFont="1" applyBorder="1" applyAlignment="1">
      <alignment horizontal="center" vertical="center" textRotation="90" wrapText="1"/>
    </xf>
    <xf numFmtId="49" fontId="9" fillId="0" borderId="37" xfId="0" applyNumberFormat="1" applyFont="1" applyBorder="1" applyAlignment="1">
      <alignment horizontal="center" vertical="center" textRotation="90" wrapText="1"/>
    </xf>
    <xf numFmtId="49" fontId="9" fillId="0" borderId="38" xfId="0" applyNumberFormat="1" applyFont="1" applyBorder="1" applyAlignment="1">
      <alignment horizontal="center" vertical="center" textRotation="90" wrapText="1"/>
    </xf>
    <xf numFmtId="0" fontId="8" fillId="7" borderId="9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14" fontId="8" fillId="7" borderId="9" xfId="0" applyNumberFormat="1" applyFont="1" applyFill="1" applyBorder="1" applyAlignment="1">
      <alignment horizontal="center" vertical="center" wrapText="1"/>
    </xf>
    <xf numFmtId="14" fontId="8" fillId="7" borderId="13" xfId="0" applyNumberFormat="1" applyFont="1" applyFill="1" applyBorder="1" applyAlignment="1">
      <alignment horizontal="center" vertical="center" wrapText="1"/>
    </xf>
    <xf numFmtId="14" fontId="11" fillId="7" borderId="9" xfId="0" applyNumberFormat="1" applyFont="1" applyFill="1" applyBorder="1" applyAlignment="1">
      <alignment horizontal="center" vertical="center" wrapText="1"/>
    </xf>
    <xf numFmtId="14" fontId="11" fillId="7" borderId="13" xfId="0" applyNumberFormat="1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21" fillId="12" borderId="14" xfId="0" applyFont="1" applyFill="1" applyBorder="1" applyAlignment="1">
      <alignment horizontal="center" vertical="center" wrapText="1"/>
    </xf>
    <xf numFmtId="0" fontId="21" fillId="12" borderId="26" xfId="0" applyFont="1" applyFill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49" fontId="11" fillId="8" borderId="16" xfId="0" applyNumberFormat="1" applyFont="1" applyFill="1" applyBorder="1" applyAlignment="1">
      <alignment horizontal="center" vertical="center" wrapText="1"/>
    </xf>
    <xf numFmtId="0" fontId="19" fillId="11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0" fillId="12" borderId="12" xfId="0" applyFont="1" applyFill="1" applyBorder="1" applyAlignment="1">
      <alignment horizontal="center" vertical="center" wrapText="1"/>
    </xf>
    <xf numFmtId="0" fontId="20" fillId="12" borderId="25" xfId="0" applyFont="1" applyFill="1" applyBorder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center" wrapText="1"/>
    </xf>
    <xf numFmtId="0" fontId="11" fillId="7" borderId="12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</cellXfs>
  <cellStyles count="2">
    <cellStyle name="Čárka 2" xfId="1" xr:uid="{6BA7BC2D-242E-4034-A8E1-31AAE1AE44D8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1</xdr:row>
      <xdr:rowOff>68528</xdr:rowOff>
    </xdr:from>
    <xdr:to>
      <xdr:col>3</xdr:col>
      <xdr:colOff>997743</xdr:colOff>
      <xdr:row>1</xdr:row>
      <xdr:rowOff>473340</xdr:rowOff>
    </xdr:to>
    <xdr:pic>
      <xdr:nvPicPr>
        <xdr:cNvPr id="4" name="Obrázek 3" descr="C:\Users\lfrublingova\AppData\Local\Microsoft\Windows\INetCache\Content.Word\OPZP 2021_form_zahlavi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54025" y="259028"/>
          <a:ext cx="2004218" cy="40481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24</xdr:col>
      <xdr:colOff>11641</xdr:colOff>
      <xdr:row>1</xdr:row>
      <xdr:rowOff>41275</xdr:rowOff>
    </xdr:from>
    <xdr:to>
      <xdr:col>25</xdr:col>
      <xdr:colOff>1231570</xdr:colOff>
      <xdr:row>2</xdr:row>
      <xdr:rowOff>1229</xdr:rowOff>
    </xdr:to>
    <xdr:pic>
      <xdr:nvPicPr>
        <xdr:cNvPr id="5" name="Obrázek 5" descr="SFZP_krivky_H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30237641" y="231775"/>
          <a:ext cx="1823179" cy="49970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58423</xdr:colOff>
      <xdr:row>1</xdr:row>
      <xdr:rowOff>68422</xdr:rowOff>
    </xdr:from>
    <xdr:to>
      <xdr:col>1</xdr:col>
      <xdr:colOff>58423</xdr:colOff>
      <xdr:row>1</xdr:row>
      <xdr:rowOff>323156</xdr:rowOff>
    </xdr:to>
    <xdr:pic>
      <xdr:nvPicPr>
        <xdr:cNvPr id="2" name="Obrázek 1" descr="C:\Users\lfrublingova\AppData\Local\Microsoft\Windows\INetCache\Content.Word\OPZP 2021_form_zahlavi.jpg">
          <a:extLst>
            <a:ext uri="{FF2B5EF4-FFF2-40B4-BE49-F238E27FC236}">
              <a16:creationId xmlns:a16="http://schemas.microsoft.com/office/drawing/2014/main" id="{3FDDB123-698D-4595-B832-72D8EDADC3F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229873" y="268447"/>
          <a:ext cx="0" cy="25473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12435417</xdr:colOff>
      <xdr:row>1</xdr:row>
      <xdr:rowOff>47950</xdr:rowOff>
    </xdr:from>
    <xdr:to>
      <xdr:col>2</xdr:col>
      <xdr:colOff>11244792</xdr:colOff>
      <xdr:row>1</xdr:row>
      <xdr:rowOff>355445</xdr:rowOff>
    </xdr:to>
    <xdr:pic>
      <xdr:nvPicPr>
        <xdr:cNvPr id="3" name="Obrázek 5" descr="SFZP_krivky_H">
          <a:extLst>
            <a:ext uri="{FF2B5EF4-FFF2-40B4-BE49-F238E27FC236}">
              <a16:creationId xmlns:a16="http://schemas.microsoft.com/office/drawing/2014/main" id="{369C1E1E-49E6-4906-8D45-716D41DA2A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3464117" y="247975"/>
          <a:ext cx="0" cy="3074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12220575</xdr:colOff>
      <xdr:row>1</xdr:row>
      <xdr:rowOff>57151</xdr:rowOff>
    </xdr:from>
    <xdr:to>
      <xdr:col>2</xdr:col>
      <xdr:colOff>11249025</xdr:colOff>
      <xdr:row>1</xdr:row>
      <xdr:rowOff>372877</xdr:rowOff>
    </xdr:to>
    <xdr:pic>
      <xdr:nvPicPr>
        <xdr:cNvPr id="4" name="Obrázek 3" descr="SFZP_krivky_H">
          <a:extLst>
            <a:ext uri="{FF2B5EF4-FFF2-40B4-BE49-F238E27FC236}">
              <a16:creationId xmlns:a16="http://schemas.microsoft.com/office/drawing/2014/main" id="{0F6F2574-73E0-4952-89E8-A1C0389008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3249275" y="257176"/>
          <a:ext cx="1144217" cy="3157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85725</xdr:colOff>
      <xdr:row>1</xdr:row>
      <xdr:rowOff>76200</xdr:rowOff>
    </xdr:from>
    <xdr:to>
      <xdr:col>1</xdr:col>
      <xdr:colOff>85725</xdr:colOff>
      <xdr:row>1</xdr:row>
      <xdr:rowOff>361950</xdr:rowOff>
    </xdr:to>
    <xdr:pic>
      <xdr:nvPicPr>
        <xdr:cNvPr id="5" name="Obrázek 4" descr="C:\Users\lfrublingova\AppData\Local\Microsoft\Windows\INetCache\Content.Word\OPZP 2021_form_zahlavi.jpg">
          <a:extLst>
            <a:ext uri="{FF2B5EF4-FFF2-40B4-BE49-F238E27FC236}">
              <a16:creationId xmlns:a16="http://schemas.microsoft.com/office/drawing/2014/main" id="{B37ED8EF-F531-4A50-BCE8-59D0E2DE67B4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257175" y="276225"/>
          <a:ext cx="1400175" cy="285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66675</xdr:colOff>
      <xdr:row>1</xdr:row>
      <xdr:rowOff>76200</xdr:rowOff>
    </xdr:from>
    <xdr:to>
      <xdr:col>2</xdr:col>
      <xdr:colOff>609600</xdr:colOff>
      <xdr:row>1</xdr:row>
      <xdr:rowOff>361950</xdr:rowOff>
    </xdr:to>
    <xdr:pic>
      <xdr:nvPicPr>
        <xdr:cNvPr id="6" name="Obrázek 5" descr="C:\Users\lfrublingova\AppData\Local\Microsoft\Windows\INetCache\Content.Word\OPZP 2021_form_zahlavi.jpg">
          <a:extLst>
            <a:ext uri="{FF2B5EF4-FFF2-40B4-BE49-F238E27FC236}">
              <a16:creationId xmlns:a16="http://schemas.microsoft.com/office/drawing/2014/main" id="{DC0CE46D-D94B-4AE8-A1C1-13A081A8356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238125" y="276225"/>
          <a:ext cx="1400175" cy="285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9982200</xdr:colOff>
      <xdr:row>1</xdr:row>
      <xdr:rowOff>69398</xdr:rowOff>
    </xdr:from>
    <xdr:to>
      <xdr:col>2</xdr:col>
      <xdr:colOff>11065185</xdr:colOff>
      <xdr:row>1</xdr:row>
      <xdr:rowOff>369855</xdr:rowOff>
    </xdr:to>
    <xdr:pic>
      <xdr:nvPicPr>
        <xdr:cNvPr id="7" name="Obrázek 5" descr="SFZP_krivky_H">
          <a:extLst>
            <a:ext uri="{FF2B5EF4-FFF2-40B4-BE49-F238E27FC236}">
              <a16:creationId xmlns:a16="http://schemas.microsoft.com/office/drawing/2014/main" id="{23EB6723-3AA0-4D56-BA35-57AC106135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1010900" y="269423"/>
          <a:ext cx="1082985" cy="30045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Kancelář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A22"/>
  <sheetViews>
    <sheetView tabSelected="1" topLeftCell="B1" zoomScale="70" zoomScaleNormal="70" workbookViewId="0">
      <pane ySplit="5" topLeftCell="A6" activePane="bottomLeft" state="frozen"/>
      <selection pane="bottomLeft" activeCell="N7" sqref="N7"/>
    </sheetView>
  </sheetViews>
  <sheetFormatPr defaultColWidth="9.140625" defaultRowHeight="15" x14ac:dyDescent="0.25"/>
  <cols>
    <col min="1" max="1" width="2.5703125" style="1" bestFit="1" customWidth="1"/>
    <col min="2" max="2" width="10.7109375" style="1" bestFit="1" customWidth="1"/>
    <col min="3" max="3" width="8.7109375" style="2" bestFit="1" customWidth="1"/>
    <col min="4" max="4" width="36.85546875" style="3" customWidth="1"/>
    <col min="5" max="5" width="9.42578125" style="4" bestFit="1" customWidth="1"/>
    <col min="6" max="6" width="22.7109375" style="4" customWidth="1"/>
    <col min="7" max="7" width="9.42578125" style="4" bestFit="1" customWidth="1"/>
    <col min="8" max="8" width="35.7109375" style="5" bestFit="1" customWidth="1"/>
    <col min="9" max="9" width="44.5703125" style="3" customWidth="1"/>
    <col min="10" max="10" width="30.85546875" style="3" customWidth="1"/>
    <col min="11" max="11" width="18.7109375" style="6" bestFit="1" customWidth="1"/>
    <col min="12" max="12" width="11.5703125" style="6" bestFit="1" customWidth="1"/>
    <col min="13" max="13" width="14.7109375" style="153" bestFit="1" customWidth="1"/>
    <col min="14" max="14" width="14.7109375" style="154" bestFit="1" customWidth="1"/>
    <col min="15" max="15" width="14.7109375" style="6" bestFit="1" customWidth="1"/>
    <col min="16" max="16" width="32.140625" style="6" bestFit="1" customWidth="1"/>
    <col min="17" max="18" width="18.7109375" style="7" bestFit="1" customWidth="1"/>
    <col min="19" max="19" width="18.7109375" style="6" bestFit="1" customWidth="1"/>
    <col min="20" max="20" width="14.28515625" style="6" customWidth="1"/>
    <col min="21" max="21" width="9.140625" style="1" bestFit="1"/>
    <col min="22" max="22" width="24.140625" style="1" bestFit="1" customWidth="1"/>
    <col min="23" max="23" width="20" style="1" customWidth="1"/>
    <col min="24" max="24" width="11.28515625" style="1" bestFit="1" customWidth="1"/>
    <col min="25" max="25" width="9.140625" style="1" bestFit="1"/>
    <col min="26" max="26" width="29.42578125" style="1" customWidth="1"/>
    <col min="27" max="16384" width="9.140625" style="1"/>
  </cols>
  <sheetData>
    <row r="1" spans="2:27" ht="15.75" thickBot="1" x14ac:dyDescent="0.3">
      <c r="D1" s="1"/>
    </row>
    <row r="2" spans="2:27" s="8" customFormat="1" ht="43.5" customHeight="1" thickBot="1" x14ac:dyDescent="0.3">
      <c r="B2" s="176" t="s">
        <v>128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8"/>
      <c r="V2" s="178"/>
      <c r="W2" s="178"/>
      <c r="X2" s="178"/>
      <c r="Y2" s="178"/>
      <c r="Z2" s="179"/>
      <c r="AA2" s="9"/>
    </row>
    <row r="3" spans="2:27" s="10" customFormat="1" ht="22.7" customHeight="1" x14ac:dyDescent="0.25">
      <c r="B3" s="190" t="s">
        <v>0</v>
      </c>
      <c r="C3" s="191"/>
      <c r="D3" s="191"/>
      <c r="E3" s="192"/>
      <c r="F3" s="15"/>
      <c r="G3" s="193" t="s">
        <v>1</v>
      </c>
      <c r="H3" s="194"/>
      <c r="I3" s="194"/>
      <c r="J3" s="194"/>
      <c r="K3" s="195"/>
      <c r="L3" s="196" t="s">
        <v>2</v>
      </c>
      <c r="M3" s="197"/>
      <c r="N3" s="197"/>
      <c r="O3" s="197"/>
      <c r="P3" s="197"/>
      <c r="Q3" s="197"/>
      <c r="R3" s="197"/>
      <c r="S3" s="197"/>
      <c r="T3" s="198"/>
      <c r="U3" s="209" t="s">
        <v>37</v>
      </c>
      <c r="V3" s="210"/>
      <c r="W3" s="210"/>
      <c r="X3" s="210"/>
      <c r="Y3" s="210"/>
      <c r="Z3" s="211"/>
      <c r="AA3" s="11"/>
    </row>
    <row r="4" spans="2:27" s="12" customFormat="1" ht="25.5" customHeight="1" x14ac:dyDescent="0.25">
      <c r="B4" s="199" t="s">
        <v>3</v>
      </c>
      <c r="C4" s="201" t="s">
        <v>4</v>
      </c>
      <c r="D4" s="202"/>
      <c r="E4" s="203" t="s">
        <v>5</v>
      </c>
      <c r="F4" s="157" t="s">
        <v>32</v>
      </c>
      <c r="G4" s="174" t="s">
        <v>6</v>
      </c>
      <c r="H4" s="175"/>
      <c r="I4" s="172" t="s">
        <v>7</v>
      </c>
      <c r="J4" s="172" t="s">
        <v>8</v>
      </c>
      <c r="K4" s="163" t="s">
        <v>9</v>
      </c>
      <c r="L4" s="214" t="s">
        <v>10</v>
      </c>
      <c r="M4" s="187" t="s">
        <v>11</v>
      </c>
      <c r="N4" s="185" t="s">
        <v>12</v>
      </c>
      <c r="O4" s="183" t="s">
        <v>13</v>
      </c>
      <c r="P4" s="183" t="s">
        <v>14</v>
      </c>
      <c r="Q4" s="183" t="s">
        <v>15</v>
      </c>
      <c r="R4" s="183"/>
      <c r="S4" s="183"/>
      <c r="T4" s="183" t="s">
        <v>16</v>
      </c>
      <c r="U4" s="212" t="s">
        <v>38</v>
      </c>
      <c r="V4" s="212" t="s">
        <v>39</v>
      </c>
      <c r="W4" s="212" t="s">
        <v>40</v>
      </c>
      <c r="X4" s="212" t="s">
        <v>41</v>
      </c>
      <c r="Y4" s="212" t="s">
        <v>42</v>
      </c>
      <c r="Z4" s="205" t="s">
        <v>43</v>
      </c>
    </row>
    <row r="5" spans="2:27" s="4" customFormat="1" ht="52.5" customHeight="1" thickBot="1" x14ac:dyDescent="0.3">
      <c r="B5" s="200"/>
      <c r="C5" s="13" t="s">
        <v>17</v>
      </c>
      <c r="D5" s="17" t="s">
        <v>18</v>
      </c>
      <c r="E5" s="204"/>
      <c r="F5" s="158"/>
      <c r="G5" s="16" t="s">
        <v>19</v>
      </c>
      <c r="H5" s="16" t="s">
        <v>20</v>
      </c>
      <c r="I5" s="173"/>
      <c r="J5" s="173"/>
      <c r="K5" s="164"/>
      <c r="L5" s="215"/>
      <c r="M5" s="188"/>
      <c r="N5" s="186"/>
      <c r="O5" s="184"/>
      <c r="P5" s="189" t="s">
        <v>21</v>
      </c>
      <c r="Q5" s="29" t="s">
        <v>22</v>
      </c>
      <c r="R5" s="29" t="s">
        <v>23</v>
      </c>
      <c r="S5" s="29" t="s">
        <v>24</v>
      </c>
      <c r="T5" s="189"/>
      <c r="U5" s="213"/>
      <c r="V5" s="213"/>
      <c r="W5" s="213"/>
      <c r="X5" s="213"/>
      <c r="Y5" s="213"/>
      <c r="Z5" s="206"/>
    </row>
    <row r="6" spans="2:27" s="14" customFormat="1" ht="208.5" customHeight="1" x14ac:dyDescent="0.25">
      <c r="B6" s="180" t="s">
        <v>25</v>
      </c>
      <c r="C6" s="167" t="s">
        <v>26</v>
      </c>
      <c r="D6" s="169" t="s">
        <v>27</v>
      </c>
      <c r="E6" s="33" t="s">
        <v>82</v>
      </c>
      <c r="F6" s="34" t="s">
        <v>111</v>
      </c>
      <c r="G6" s="35" t="s">
        <v>79</v>
      </c>
      <c r="H6" s="36" t="s">
        <v>80</v>
      </c>
      <c r="I6" s="36" t="s">
        <v>129</v>
      </c>
      <c r="J6" s="36" t="s">
        <v>61</v>
      </c>
      <c r="K6" s="34" t="s">
        <v>98</v>
      </c>
      <c r="L6" s="34" t="s">
        <v>47</v>
      </c>
      <c r="M6" s="37">
        <v>45357</v>
      </c>
      <c r="N6" s="38">
        <v>45383</v>
      </c>
      <c r="O6" s="38">
        <v>45719</v>
      </c>
      <c r="P6" s="39">
        <v>0.5</v>
      </c>
      <c r="Q6" s="40">
        <v>600000000</v>
      </c>
      <c r="R6" s="87">
        <v>300000000</v>
      </c>
      <c r="S6" s="40">
        <f t="shared" ref="S6" si="0">Q6-R6</f>
        <v>300000000</v>
      </c>
      <c r="T6" s="41" t="s">
        <v>48</v>
      </c>
      <c r="U6" s="89" t="s">
        <v>51</v>
      </c>
      <c r="V6" s="89" t="s">
        <v>51</v>
      </c>
      <c r="W6" s="89" t="s">
        <v>51</v>
      </c>
      <c r="X6" s="89" t="s">
        <v>51</v>
      </c>
      <c r="Y6" s="89" t="s">
        <v>51</v>
      </c>
      <c r="Z6" s="90" t="s">
        <v>51</v>
      </c>
    </row>
    <row r="7" spans="2:27" s="14" customFormat="1" ht="179.25" customHeight="1" thickBot="1" x14ac:dyDescent="0.3">
      <c r="B7" s="181"/>
      <c r="C7" s="171"/>
      <c r="D7" s="170"/>
      <c r="E7" s="42" t="s">
        <v>87</v>
      </c>
      <c r="F7" s="43" t="s">
        <v>112</v>
      </c>
      <c r="G7" s="44" t="s">
        <v>81</v>
      </c>
      <c r="H7" s="45" t="s">
        <v>80</v>
      </c>
      <c r="I7" s="45" t="s">
        <v>130</v>
      </c>
      <c r="J7" s="45" t="s">
        <v>61</v>
      </c>
      <c r="K7" s="43" t="s">
        <v>99</v>
      </c>
      <c r="L7" s="43" t="s">
        <v>47</v>
      </c>
      <c r="M7" s="46">
        <v>45357</v>
      </c>
      <c r="N7" s="47">
        <v>45383</v>
      </c>
      <c r="O7" s="47">
        <v>45719</v>
      </c>
      <c r="P7" s="48">
        <v>0.5</v>
      </c>
      <c r="Q7" s="49">
        <v>600000000</v>
      </c>
      <c r="R7" s="52">
        <v>300000000</v>
      </c>
      <c r="S7" s="49">
        <f>Q7-R7</f>
        <v>300000000</v>
      </c>
      <c r="T7" s="50" t="s">
        <v>48</v>
      </c>
      <c r="U7" s="91" t="s">
        <v>51</v>
      </c>
      <c r="V7" s="91" t="s">
        <v>51</v>
      </c>
      <c r="W7" s="91" t="s">
        <v>51</v>
      </c>
      <c r="X7" s="91" t="s">
        <v>51</v>
      </c>
      <c r="Y7" s="91" t="s">
        <v>51</v>
      </c>
      <c r="Z7" s="92" t="s">
        <v>51</v>
      </c>
    </row>
    <row r="8" spans="2:27" ht="69" customHeight="1" x14ac:dyDescent="0.25">
      <c r="B8" s="181"/>
      <c r="C8" s="167" t="s">
        <v>28</v>
      </c>
      <c r="D8" s="165" t="s">
        <v>29</v>
      </c>
      <c r="E8" s="33" t="s">
        <v>84</v>
      </c>
      <c r="F8" s="36" t="s">
        <v>114</v>
      </c>
      <c r="G8" s="35" t="s">
        <v>67</v>
      </c>
      <c r="H8" s="36" t="s">
        <v>68</v>
      </c>
      <c r="I8" s="36" t="s">
        <v>131</v>
      </c>
      <c r="J8" s="36" t="s">
        <v>104</v>
      </c>
      <c r="K8" s="34" t="s">
        <v>46</v>
      </c>
      <c r="L8" s="34" t="s">
        <v>70</v>
      </c>
      <c r="M8" s="37">
        <v>45378</v>
      </c>
      <c r="N8" s="38">
        <v>45392</v>
      </c>
      <c r="O8" s="38">
        <v>45548</v>
      </c>
      <c r="P8" s="39" t="s">
        <v>71</v>
      </c>
      <c r="Q8" s="40">
        <f>R8/0.4</f>
        <v>650000000</v>
      </c>
      <c r="R8" s="93">
        <v>260000000</v>
      </c>
      <c r="S8" s="40">
        <f t="shared" ref="S8" si="1">Q8-R8</f>
        <v>390000000</v>
      </c>
      <c r="T8" s="41" t="s">
        <v>48</v>
      </c>
      <c r="U8" s="94" t="s">
        <v>51</v>
      </c>
      <c r="V8" s="94" t="s">
        <v>51</v>
      </c>
      <c r="W8" s="94" t="s">
        <v>51</v>
      </c>
      <c r="X8" s="94" t="s">
        <v>51</v>
      </c>
      <c r="Y8" s="94" t="s">
        <v>51</v>
      </c>
      <c r="Z8" s="95" t="s">
        <v>51</v>
      </c>
    </row>
    <row r="9" spans="2:27" ht="116.25" customHeight="1" x14ac:dyDescent="0.25">
      <c r="B9" s="181"/>
      <c r="C9" s="168"/>
      <c r="D9" s="166"/>
      <c r="E9" s="88" t="s">
        <v>91</v>
      </c>
      <c r="F9" s="54" t="s">
        <v>121</v>
      </c>
      <c r="G9" s="60" t="s">
        <v>105</v>
      </c>
      <c r="H9" s="64" t="s">
        <v>106</v>
      </c>
      <c r="I9" s="64" t="s">
        <v>132</v>
      </c>
      <c r="J9" s="64" t="s">
        <v>107</v>
      </c>
      <c r="K9" s="77" t="s">
        <v>46</v>
      </c>
      <c r="L9" s="77" t="s">
        <v>69</v>
      </c>
      <c r="M9" s="78">
        <v>45427</v>
      </c>
      <c r="N9" s="78">
        <v>45441</v>
      </c>
      <c r="O9" s="78">
        <v>45596</v>
      </c>
      <c r="P9" s="79" t="s">
        <v>108</v>
      </c>
      <c r="Q9" s="62">
        <f>R9</f>
        <v>100000000</v>
      </c>
      <c r="R9" s="80">
        <v>100000000</v>
      </c>
      <c r="S9" s="62">
        <f t="shared" ref="S9:S11" si="2">Q9-R9</f>
        <v>0</v>
      </c>
      <c r="T9" s="81" t="s">
        <v>48</v>
      </c>
      <c r="U9" s="98" t="s">
        <v>51</v>
      </c>
      <c r="V9" s="98" t="s">
        <v>51</v>
      </c>
      <c r="W9" s="98" t="s">
        <v>51</v>
      </c>
      <c r="X9" s="98" t="s">
        <v>51</v>
      </c>
      <c r="Y9" s="98" t="s">
        <v>51</v>
      </c>
      <c r="Z9" s="99" t="s">
        <v>51</v>
      </c>
    </row>
    <row r="10" spans="2:27" ht="116.25" customHeight="1" x14ac:dyDescent="0.25">
      <c r="B10" s="181"/>
      <c r="C10" s="168"/>
      <c r="D10" s="166"/>
      <c r="E10" s="88" t="s">
        <v>95</v>
      </c>
      <c r="F10" s="54" t="s">
        <v>122</v>
      </c>
      <c r="G10" s="60" t="s">
        <v>109</v>
      </c>
      <c r="H10" s="64" t="s">
        <v>110</v>
      </c>
      <c r="I10" s="64" t="s">
        <v>133</v>
      </c>
      <c r="J10" s="64" t="s">
        <v>61</v>
      </c>
      <c r="K10" s="77" t="s">
        <v>46</v>
      </c>
      <c r="L10" s="77" t="s">
        <v>69</v>
      </c>
      <c r="M10" s="78">
        <v>45357</v>
      </c>
      <c r="N10" s="78">
        <v>45371</v>
      </c>
      <c r="O10" s="78">
        <v>45596</v>
      </c>
      <c r="P10" s="79">
        <v>0.85</v>
      </c>
      <c r="Q10" s="80">
        <f>R10/0.85</f>
        <v>70588235.294117644</v>
      </c>
      <c r="R10" s="80">
        <v>60000000</v>
      </c>
      <c r="S10" s="62">
        <f t="shared" si="2"/>
        <v>10588235.294117644</v>
      </c>
      <c r="T10" s="81" t="s">
        <v>48</v>
      </c>
      <c r="U10" s="98" t="s">
        <v>51</v>
      </c>
      <c r="V10" s="98" t="s">
        <v>51</v>
      </c>
      <c r="W10" s="98" t="s">
        <v>51</v>
      </c>
      <c r="X10" s="98" t="s">
        <v>51</v>
      </c>
      <c r="Y10" s="98" t="s">
        <v>51</v>
      </c>
      <c r="Z10" s="99" t="s">
        <v>51</v>
      </c>
    </row>
    <row r="11" spans="2:27" ht="60" x14ac:dyDescent="0.25">
      <c r="B11" s="181"/>
      <c r="C11" s="168"/>
      <c r="D11" s="166"/>
      <c r="E11" s="30" t="s">
        <v>89</v>
      </c>
      <c r="F11" s="54" t="s">
        <v>118</v>
      </c>
      <c r="G11" s="31" t="s">
        <v>72</v>
      </c>
      <c r="H11" s="54" t="s">
        <v>73</v>
      </c>
      <c r="I11" s="54" t="s">
        <v>74</v>
      </c>
      <c r="J11" s="54" t="s">
        <v>61</v>
      </c>
      <c r="K11" s="55" t="s">
        <v>46</v>
      </c>
      <c r="L11" s="55" t="s">
        <v>47</v>
      </c>
      <c r="M11" s="65">
        <v>45434</v>
      </c>
      <c r="N11" s="32">
        <v>45448</v>
      </c>
      <c r="O11" s="32">
        <v>45639</v>
      </c>
      <c r="P11" s="56">
        <v>0.8</v>
      </c>
      <c r="Q11" s="61">
        <f t="shared" ref="Q11" si="3">R11/0.8</f>
        <v>125000000</v>
      </c>
      <c r="R11" s="80">
        <v>100000000</v>
      </c>
      <c r="S11" s="57">
        <f t="shared" si="2"/>
        <v>25000000</v>
      </c>
      <c r="T11" s="58" t="s">
        <v>48</v>
      </c>
      <c r="U11" s="96" t="s">
        <v>51</v>
      </c>
      <c r="V11" s="96" t="s">
        <v>51</v>
      </c>
      <c r="W11" s="96" t="s">
        <v>51</v>
      </c>
      <c r="X11" s="96" t="s">
        <v>51</v>
      </c>
      <c r="Y11" s="96" t="s">
        <v>51</v>
      </c>
      <c r="Z11" s="97" t="s">
        <v>51</v>
      </c>
    </row>
    <row r="12" spans="2:27" ht="255" x14ac:dyDescent="0.25">
      <c r="B12" s="181"/>
      <c r="C12" s="168"/>
      <c r="D12" s="166"/>
      <c r="E12" s="30" t="s">
        <v>83</v>
      </c>
      <c r="F12" s="54" t="s">
        <v>113</v>
      </c>
      <c r="G12" s="31" t="s">
        <v>85</v>
      </c>
      <c r="H12" s="59" t="s">
        <v>102</v>
      </c>
      <c r="I12" s="147" t="s">
        <v>134</v>
      </c>
      <c r="J12" s="59" t="s">
        <v>86</v>
      </c>
      <c r="K12" s="55" t="s">
        <v>46</v>
      </c>
      <c r="L12" s="55" t="s">
        <v>62</v>
      </c>
      <c r="M12" s="65">
        <v>45357</v>
      </c>
      <c r="N12" s="32">
        <v>45383</v>
      </c>
      <c r="O12" s="32">
        <v>45471</v>
      </c>
      <c r="P12" s="56">
        <v>0.8</v>
      </c>
      <c r="Q12" s="62">
        <f>R12/0.8</f>
        <v>375000000</v>
      </c>
      <c r="R12" s="62">
        <v>300000000</v>
      </c>
      <c r="S12" s="62">
        <f>Q12-R12</f>
        <v>75000000</v>
      </c>
      <c r="T12" s="63" t="s">
        <v>48</v>
      </c>
      <c r="U12" s="98" t="s">
        <v>51</v>
      </c>
      <c r="V12" s="98" t="s">
        <v>51</v>
      </c>
      <c r="W12" s="98" t="s">
        <v>51</v>
      </c>
      <c r="X12" s="98" t="s">
        <v>51</v>
      </c>
      <c r="Y12" s="98" t="s">
        <v>51</v>
      </c>
      <c r="Z12" s="99" t="s">
        <v>51</v>
      </c>
    </row>
    <row r="13" spans="2:27" ht="83.25" customHeight="1" x14ac:dyDescent="0.25">
      <c r="B13" s="181"/>
      <c r="C13" s="168"/>
      <c r="D13" s="166"/>
      <c r="E13" s="30" t="s">
        <v>96</v>
      </c>
      <c r="F13" s="54" t="s">
        <v>119</v>
      </c>
      <c r="G13" s="100" t="s">
        <v>75</v>
      </c>
      <c r="H13" s="64" t="s">
        <v>76</v>
      </c>
      <c r="I13" s="54" t="s">
        <v>135</v>
      </c>
      <c r="J13" s="54" t="s">
        <v>61</v>
      </c>
      <c r="K13" s="55" t="s">
        <v>98</v>
      </c>
      <c r="L13" s="55" t="s">
        <v>69</v>
      </c>
      <c r="M13" s="65">
        <v>45525</v>
      </c>
      <c r="N13" s="32">
        <v>45539</v>
      </c>
      <c r="O13" s="32">
        <v>45747</v>
      </c>
      <c r="P13" s="56" t="s">
        <v>77</v>
      </c>
      <c r="Q13" s="62">
        <f>R13</f>
        <v>270000000</v>
      </c>
      <c r="R13" s="62">
        <v>270000000</v>
      </c>
      <c r="S13" s="57">
        <v>0</v>
      </c>
      <c r="T13" s="58" t="s">
        <v>48</v>
      </c>
      <c r="U13" s="96" t="s">
        <v>51</v>
      </c>
      <c r="V13" s="96" t="s">
        <v>51</v>
      </c>
      <c r="W13" s="96" t="s">
        <v>51</v>
      </c>
      <c r="X13" s="96" t="s">
        <v>51</v>
      </c>
      <c r="Y13" s="96" t="s">
        <v>51</v>
      </c>
      <c r="Z13" s="97" t="s">
        <v>51</v>
      </c>
    </row>
    <row r="14" spans="2:27" ht="60.75" thickBot="1" x14ac:dyDescent="0.3">
      <c r="B14" s="181"/>
      <c r="C14" s="168"/>
      <c r="D14" s="166"/>
      <c r="E14" s="66" t="s">
        <v>92</v>
      </c>
      <c r="F14" s="67" t="s">
        <v>120</v>
      </c>
      <c r="G14" s="101" t="s">
        <v>75</v>
      </c>
      <c r="H14" s="68" t="s">
        <v>78</v>
      </c>
      <c r="I14" s="69" t="s">
        <v>136</v>
      </c>
      <c r="J14" s="69" t="s">
        <v>61</v>
      </c>
      <c r="K14" s="70" t="s">
        <v>99</v>
      </c>
      <c r="L14" s="70" t="s">
        <v>69</v>
      </c>
      <c r="M14" s="71">
        <v>45525</v>
      </c>
      <c r="N14" s="72">
        <v>45539</v>
      </c>
      <c r="O14" s="72">
        <v>45747</v>
      </c>
      <c r="P14" s="73" t="s">
        <v>77</v>
      </c>
      <c r="Q14" s="76">
        <f>R14</f>
        <v>270000000</v>
      </c>
      <c r="R14" s="76">
        <v>270000000</v>
      </c>
      <c r="S14" s="74">
        <v>0</v>
      </c>
      <c r="T14" s="75" t="s">
        <v>48</v>
      </c>
      <c r="U14" s="102" t="s">
        <v>51</v>
      </c>
      <c r="V14" s="102" t="s">
        <v>51</v>
      </c>
      <c r="W14" s="102" t="s">
        <v>51</v>
      </c>
      <c r="X14" s="102" t="s">
        <v>51</v>
      </c>
      <c r="Y14" s="102" t="s">
        <v>51</v>
      </c>
      <c r="Z14" s="103" t="s">
        <v>51</v>
      </c>
    </row>
    <row r="15" spans="2:27" ht="319.5" customHeight="1" x14ac:dyDescent="0.25">
      <c r="B15" s="181"/>
      <c r="C15" s="159" t="s">
        <v>101</v>
      </c>
      <c r="D15" s="161" t="s">
        <v>100</v>
      </c>
      <c r="E15" s="42" t="s">
        <v>93</v>
      </c>
      <c r="F15" s="51" t="s">
        <v>116</v>
      </c>
      <c r="G15" s="150" t="s">
        <v>44</v>
      </c>
      <c r="H15" s="149" t="s">
        <v>53</v>
      </c>
      <c r="I15" s="104" t="s">
        <v>45</v>
      </c>
      <c r="J15" s="148" t="s">
        <v>137</v>
      </c>
      <c r="K15" s="105" t="s">
        <v>46</v>
      </c>
      <c r="L15" s="105" t="s">
        <v>47</v>
      </c>
      <c r="M15" s="46">
        <v>45427</v>
      </c>
      <c r="N15" s="47">
        <v>45446</v>
      </c>
      <c r="O15" s="47">
        <v>45625</v>
      </c>
      <c r="P15" s="105" t="s">
        <v>54</v>
      </c>
      <c r="Q15" s="106">
        <f>R15/0.85</f>
        <v>470588235.29411769</v>
      </c>
      <c r="R15" s="52">
        <v>400000000</v>
      </c>
      <c r="S15" s="52">
        <f>Q15-R15</f>
        <v>70588235.294117689</v>
      </c>
      <c r="T15" s="53" t="s">
        <v>48</v>
      </c>
      <c r="U15" s="105" t="s">
        <v>49</v>
      </c>
      <c r="V15" s="91">
        <v>2.5</v>
      </c>
      <c r="W15" s="105" t="s">
        <v>50</v>
      </c>
      <c r="X15" s="107" t="s">
        <v>51</v>
      </c>
      <c r="Y15" s="107" t="s">
        <v>51</v>
      </c>
      <c r="Z15" s="108" t="s">
        <v>52</v>
      </c>
    </row>
    <row r="16" spans="2:27" ht="335.25" customHeight="1" thickBot="1" x14ac:dyDescent="0.3">
      <c r="B16" s="181"/>
      <c r="C16" s="160"/>
      <c r="D16" s="162"/>
      <c r="E16" s="82" t="s">
        <v>94</v>
      </c>
      <c r="F16" s="83" t="s">
        <v>117</v>
      </c>
      <c r="G16" s="151" t="s">
        <v>55</v>
      </c>
      <c r="H16" s="152" t="s">
        <v>103</v>
      </c>
      <c r="I16" s="109" t="s">
        <v>56</v>
      </c>
      <c r="J16" s="109" t="s">
        <v>57</v>
      </c>
      <c r="K16" s="110" t="s">
        <v>46</v>
      </c>
      <c r="L16" s="110" t="s">
        <v>47</v>
      </c>
      <c r="M16" s="155">
        <v>45427</v>
      </c>
      <c r="N16" s="84">
        <v>45446</v>
      </c>
      <c r="O16" s="84">
        <v>45625</v>
      </c>
      <c r="P16" s="110" t="s">
        <v>58</v>
      </c>
      <c r="Q16" s="111">
        <f>R16/0.85</f>
        <v>352941176.47058827</v>
      </c>
      <c r="R16" s="111">
        <v>300000000</v>
      </c>
      <c r="S16" s="85">
        <f>Q16-R16</f>
        <v>52941176.470588267</v>
      </c>
      <c r="T16" s="86" t="s">
        <v>48</v>
      </c>
      <c r="U16" s="110" t="s">
        <v>49</v>
      </c>
      <c r="V16" s="112">
        <v>3.5</v>
      </c>
      <c r="W16" s="110" t="s">
        <v>50</v>
      </c>
      <c r="X16" s="113" t="s">
        <v>51</v>
      </c>
      <c r="Y16" s="113" t="s">
        <v>51</v>
      </c>
      <c r="Z16" s="114" t="s">
        <v>52</v>
      </c>
    </row>
    <row r="17" spans="2:26" ht="175.5" customHeight="1" x14ac:dyDescent="0.25">
      <c r="B17" s="181"/>
      <c r="C17" s="159" t="s">
        <v>30</v>
      </c>
      <c r="D17" s="161" t="s">
        <v>31</v>
      </c>
      <c r="E17" s="137" t="s">
        <v>123</v>
      </c>
      <c r="F17" s="138" t="s">
        <v>124</v>
      </c>
      <c r="G17" s="115" t="s">
        <v>126</v>
      </c>
      <c r="H17" s="116" t="s">
        <v>125</v>
      </c>
      <c r="I17" s="116" t="s">
        <v>139</v>
      </c>
      <c r="J17" s="116" t="s">
        <v>138</v>
      </c>
      <c r="K17" s="123" t="s">
        <v>46</v>
      </c>
      <c r="L17" s="123" t="s">
        <v>47</v>
      </c>
      <c r="M17" s="139">
        <v>45329</v>
      </c>
      <c r="N17" s="139">
        <v>45343</v>
      </c>
      <c r="O17" s="139">
        <v>45596</v>
      </c>
      <c r="P17" s="136">
        <v>1</v>
      </c>
      <c r="Q17" s="118">
        <v>20000000</v>
      </c>
      <c r="R17" s="118">
        <v>20000000</v>
      </c>
      <c r="S17" s="119">
        <v>0</v>
      </c>
      <c r="T17" s="120" t="s">
        <v>48</v>
      </c>
      <c r="U17" s="123" t="s">
        <v>51</v>
      </c>
      <c r="V17" s="117" t="s">
        <v>51</v>
      </c>
      <c r="W17" s="117" t="s">
        <v>51</v>
      </c>
      <c r="X17" s="117" t="s">
        <v>51</v>
      </c>
      <c r="Y17" s="117" t="s">
        <v>51</v>
      </c>
      <c r="Z17" s="121" t="s">
        <v>51</v>
      </c>
    </row>
    <row r="18" spans="2:26" ht="89.25" customHeight="1" x14ac:dyDescent="0.25">
      <c r="B18" s="181"/>
      <c r="C18" s="208"/>
      <c r="D18" s="207"/>
      <c r="E18" s="140" t="s">
        <v>88</v>
      </c>
      <c r="F18" s="141" t="s">
        <v>115</v>
      </c>
      <c r="G18" s="124" t="s">
        <v>59</v>
      </c>
      <c r="H18" s="125" t="s">
        <v>60</v>
      </c>
      <c r="I18" s="125" t="s">
        <v>140</v>
      </c>
      <c r="J18" s="125" t="s">
        <v>61</v>
      </c>
      <c r="K18" s="126" t="s">
        <v>46</v>
      </c>
      <c r="L18" s="126" t="s">
        <v>47</v>
      </c>
      <c r="M18" s="142">
        <v>45448</v>
      </c>
      <c r="N18" s="142">
        <v>45476</v>
      </c>
      <c r="O18" s="142">
        <v>45776</v>
      </c>
      <c r="P18" s="126" t="s">
        <v>65</v>
      </c>
      <c r="Q18" s="127">
        <f>R18/0.85</f>
        <v>176470588.23529413</v>
      </c>
      <c r="R18" s="127">
        <v>150000000</v>
      </c>
      <c r="S18" s="128">
        <f>Q18-R18</f>
        <v>26470588.235294133</v>
      </c>
      <c r="T18" s="129" t="s">
        <v>48</v>
      </c>
      <c r="U18" s="126" t="s">
        <v>51</v>
      </c>
      <c r="V18" s="126" t="s">
        <v>51</v>
      </c>
      <c r="W18" s="126" t="s">
        <v>51</v>
      </c>
      <c r="X18" s="126" t="s">
        <v>51</v>
      </c>
      <c r="Y18" s="126" t="s">
        <v>51</v>
      </c>
      <c r="Z18" s="130" t="s">
        <v>51</v>
      </c>
    </row>
    <row r="19" spans="2:26" ht="89.25" customHeight="1" thickBot="1" x14ac:dyDescent="0.3">
      <c r="B19" s="182"/>
      <c r="C19" s="160"/>
      <c r="D19" s="162"/>
      <c r="E19" s="143" t="s">
        <v>90</v>
      </c>
      <c r="F19" s="144" t="s">
        <v>127</v>
      </c>
      <c r="G19" s="131" t="s">
        <v>63</v>
      </c>
      <c r="H19" s="132" t="s">
        <v>66</v>
      </c>
      <c r="I19" s="132" t="s">
        <v>64</v>
      </c>
      <c r="J19" s="132" t="s">
        <v>61</v>
      </c>
      <c r="K19" s="133" t="s">
        <v>46</v>
      </c>
      <c r="L19" s="134" t="s">
        <v>47</v>
      </c>
      <c r="M19" s="145">
        <v>45518</v>
      </c>
      <c r="N19" s="145">
        <v>45537</v>
      </c>
      <c r="O19" s="145">
        <v>45820</v>
      </c>
      <c r="P19" s="146" t="s">
        <v>65</v>
      </c>
      <c r="Q19" s="76">
        <f>R19/0.85</f>
        <v>588235294.11764705</v>
      </c>
      <c r="R19" s="76">
        <v>500000000</v>
      </c>
      <c r="S19" s="76">
        <f>Q19-R19</f>
        <v>88235294.117647052</v>
      </c>
      <c r="T19" s="135" t="s">
        <v>48</v>
      </c>
      <c r="U19" s="102" t="s">
        <v>51</v>
      </c>
      <c r="V19" s="102" t="s">
        <v>51</v>
      </c>
      <c r="W19" s="102" t="s">
        <v>51</v>
      </c>
      <c r="X19" s="102" t="s">
        <v>51</v>
      </c>
      <c r="Y19" s="102" t="s">
        <v>51</v>
      </c>
      <c r="Z19" s="103" t="s">
        <v>51</v>
      </c>
    </row>
    <row r="21" spans="2:26" x14ac:dyDescent="0.25">
      <c r="B21" t="s">
        <v>36</v>
      </c>
      <c r="E21" s="122"/>
      <c r="F21" s="122"/>
    </row>
    <row r="22" spans="2:26" ht="142.5" customHeight="1" x14ac:dyDescent="0.25">
      <c r="B22" s="156" t="s">
        <v>97</v>
      </c>
      <c r="C22" s="156"/>
      <c r="D22" s="156"/>
    </row>
  </sheetData>
  <autoFilter ref="A5:AA19" xr:uid="{6621C54F-2974-4D6D-9265-6EA1FE7D2595}"/>
  <sortState ref="B6:T14">
    <sortCondition ref="D6:D14"/>
  </sortState>
  <mergeCells count="36">
    <mergeCell ref="U3:Z3"/>
    <mergeCell ref="W4:W5"/>
    <mergeCell ref="X4:X5"/>
    <mergeCell ref="Y4:Y5"/>
    <mergeCell ref="L4:L5"/>
    <mergeCell ref="T4:T5"/>
    <mergeCell ref="U4:U5"/>
    <mergeCell ref="V4:V5"/>
    <mergeCell ref="B2:Z2"/>
    <mergeCell ref="B6:B19"/>
    <mergeCell ref="O4:O5"/>
    <mergeCell ref="N4:N5"/>
    <mergeCell ref="M4:M5"/>
    <mergeCell ref="Q4:S4"/>
    <mergeCell ref="P4:P5"/>
    <mergeCell ref="B3:E3"/>
    <mergeCell ref="G3:K3"/>
    <mergeCell ref="L3:T3"/>
    <mergeCell ref="B4:B5"/>
    <mergeCell ref="C4:D4"/>
    <mergeCell ref="E4:E5"/>
    <mergeCell ref="Z4:Z5"/>
    <mergeCell ref="D17:D19"/>
    <mergeCell ref="C17:C19"/>
    <mergeCell ref="B22:D22"/>
    <mergeCell ref="F4:F5"/>
    <mergeCell ref="C15:C16"/>
    <mergeCell ref="D15:D16"/>
    <mergeCell ref="K4:K5"/>
    <mergeCell ref="D8:D14"/>
    <mergeCell ref="C8:C14"/>
    <mergeCell ref="D6:D7"/>
    <mergeCell ref="C6:C7"/>
    <mergeCell ref="J4:J5"/>
    <mergeCell ref="G4:H4"/>
    <mergeCell ref="I4:I5"/>
  </mergeCells>
  <phoneticPr fontId="23" type="noConversion"/>
  <dataValidations count="2">
    <dataValidation type="whole" operator="greaterThanOrEqual" allowBlank="1" showInputMessage="1" showErrorMessage="1" sqref="R9:R10 R6:R7 Q11:R11 R15:R18" xr:uid="{00000000-0002-0000-0000-000000000000}">
      <formula1>0</formula1>
    </dataValidation>
    <dataValidation type="decimal" operator="greaterThanOrEqual" allowBlank="1" showInputMessage="1" showErrorMessage="1" sqref="Q10" xr:uid="{E2BF384A-605A-448C-A59E-91ECA7DF952A}">
      <formula1>0</formula1>
    </dataValidation>
  </dataValidations>
  <pageMargins left="0.23622047244094491" right="0.23622047244094491" top="0.74803149606299213" bottom="0.74803149606299213" header="0.31496062992125984" footer="0.31496062992125984"/>
  <pageSetup paperSize="8" scale="4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5"/>
  <sheetViews>
    <sheetView zoomScaleNormal="100" workbookViewId="0">
      <selection activeCell="C10" sqref="C10"/>
    </sheetView>
  </sheetViews>
  <sheetFormatPr defaultColWidth="0" defaultRowHeight="15" x14ac:dyDescent="0.25"/>
  <cols>
    <col min="1" max="1" width="2.5703125" style="18" customWidth="1"/>
    <col min="2" max="2" width="12.85546875" style="18" customWidth="1"/>
    <col min="3" max="3" width="168.7109375" style="18" customWidth="1"/>
    <col min="4" max="4" width="2.5703125" style="18" customWidth="1"/>
    <col min="5" max="16384" width="8.7109375" style="18" hidden="1"/>
  </cols>
  <sheetData>
    <row r="1" spans="1:4" ht="15.75" thickBot="1" x14ac:dyDescent="0.3"/>
    <row r="2" spans="1:4" s="19" customFormat="1" ht="34.5" customHeight="1" thickBot="1" x14ac:dyDescent="0.3">
      <c r="A2" s="18"/>
      <c r="B2" s="216" t="s">
        <v>33</v>
      </c>
      <c r="C2" s="217"/>
      <c r="D2" s="18"/>
    </row>
    <row r="3" spans="1:4" s="19" customFormat="1" ht="15.75" thickBot="1" x14ac:dyDescent="0.3">
      <c r="A3" s="18"/>
      <c r="B3" s="20" t="s">
        <v>34</v>
      </c>
      <c r="C3" s="21" t="s">
        <v>35</v>
      </c>
      <c r="D3" s="18"/>
    </row>
    <row r="4" spans="1:4" s="19" customFormat="1" ht="15.75" thickBot="1" x14ac:dyDescent="0.3">
      <c r="A4" s="18"/>
      <c r="B4" s="27"/>
      <c r="C4" s="22"/>
      <c r="D4" s="18"/>
    </row>
    <row r="5" spans="1:4" s="19" customFormat="1" ht="15.75" thickBot="1" x14ac:dyDescent="0.3">
      <c r="A5" s="18"/>
      <c r="B5" s="28"/>
      <c r="C5" s="23"/>
      <c r="D5" s="18"/>
    </row>
    <row r="6" spans="1:4" ht="15.75" thickBot="1" x14ac:dyDescent="0.3">
      <c r="B6" s="24"/>
      <c r="C6" s="25"/>
    </row>
    <row r="7" spans="1:4" x14ac:dyDescent="0.25">
      <c r="B7" s="26"/>
    </row>
    <row r="8" spans="1:4" x14ac:dyDescent="0.25">
      <c r="B8" s="26"/>
    </row>
    <row r="9" spans="1:4" x14ac:dyDescent="0.25">
      <c r="B9" s="26"/>
    </row>
    <row r="10" spans="1:4" x14ac:dyDescent="0.25">
      <c r="B10" s="26"/>
    </row>
    <row r="11" spans="1:4" x14ac:dyDescent="0.25">
      <c r="B11" s="26"/>
    </row>
    <row r="12" spans="1:4" x14ac:dyDescent="0.25">
      <c r="B12" s="26"/>
    </row>
    <row r="13" spans="1:4" x14ac:dyDescent="0.25">
      <c r="B13" s="26"/>
    </row>
    <row r="14" spans="1:4" x14ac:dyDescent="0.25">
      <c r="B14" s="26"/>
    </row>
    <row r="15" spans="1:4" x14ac:dyDescent="0.25">
      <c r="B15" s="26"/>
    </row>
    <row r="16" spans="1:4" x14ac:dyDescent="0.25">
      <c r="B16" s="26"/>
    </row>
    <row r="17" spans="2:2" x14ac:dyDescent="0.25">
      <c r="B17" s="26"/>
    </row>
    <row r="18" spans="2:2" x14ac:dyDescent="0.25">
      <c r="B18" s="26"/>
    </row>
    <row r="19" spans="2:2" x14ac:dyDescent="0.25">
      <c r="B19" s="26"/>
    </row>
    <row r="20" spans="2:2" x14ac:dyDescent="0.25">
      <c r="B20" s="26"/>
    </row>
    <row r="21" spans="2:2" x14ac:dyDescent="0.25">
      <c r="B21" s="26"/>
    </row>
    <row r="22" spans="2:2" x14ac:dyDescent="0.25">
      <c r="B22" s="26"/>
    </row>
    <row r="23" spans="2:2" x14ac:dyDescent="0.25">
      <c r="B23" s="26"/>
    </row>
    <row r="24" spans="2:2" x14ac:dyDescent="0.25">
      <c r="B24" s="26"/>
    </row>
    <row r="25" spans="2:2" x14ac:dyDescent="0.25">
      <c r="B25" s="26"/>
    </row>
    <row r="26" spans="2:2" x14ac:dyDescent="0.25">
      <c r="B26" s="26"/>
    </row>
    <row r="27" spans="2:2" x14ac:dyDescent="0.25">
      <c r="B27" s="26"/>
    </row>
    <row r="28" spans="2:2" x14ac:dyDescent="0.25">
      <c r="B28" s="26"/>
    </row>
    <row r="29" spans="2:2" x14ac:dyDescent="0.25">
      <c r="B29" s="26"/>
    </row>
    <row r="30" spans="2:2" x14ac:dyDescent="0.25">
      <c r="B30" s="26"/>
    </row>
    <row r="31" spans="2:2" x14ac:dyDescent="0.25">
      <c r="B31" s="26"/>
    </row>
    <row r="32" spans="2:2" x14ac:dyDescent="0.25">
      <c r="B32" s="26"/>
    </row>
    <row r="33" spans="2:2" x14ac:dyDescent="0.25">
      <c r="B33" s="26"/>
    </row>
    <row r="34" spans="2:2" x14ac:dyDescent="0.25">
      <c r="B34" s="26"/>
    </row>
    <row r="35" spans="2:2" x14ac:dyDescent="0.25">
      <c r="B35" s="26"/>
    </row>
  </sheetData>
  <mergeCells count="1">
    <mergeCell ref="B2:C2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Harmonogram2024</vt:lpstr>
      <vt:lpstr>Zdůvodnění</vt:lpstr>
      <vt:lpstr>Harmonogram2024!Názvy_tisku</vt:lpstr>
      <vt:lpstr>Harmonogram2024!Oblast_tisku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Paly Daniel</dc:creator>
  <cp:lastModifiedBy>Zamrazilová Hana</cp:lastModifiedBy>
  <cp:revision>7</cp:revision>
  <cp:lastPrinted>2023-10-19T10:49:22Z</cp:lastPrinted>
  <dcterms:created xsi:type="dcterms:W3CDTF">2016-08-30T13:12:28Z</dcterms:created>
  <dcterms:modified xsi:type="dcterms:W3CDTF">2023-10-26T10:33:30Z</dcterms:modified>
</cp:coreProperties>
</file>