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fzp-my.sharepoint.com/personal/tprokop_sfzp_cz/Documents/Plocha/2021+/výzvy/72. výzva (sanace)/"/>
    </mc:Choice>
  </mc:AlternateContent>
  <xr:revisionPtr revIDLastSave="0" documentId="8_{235D0A37-A673-464C-9A22-8A36FE6AF26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R" sheetId="1" r:id="rId1"/>
    <sheet name="zdroj" sheetId="2" state="hidden" r:id="rId2"/>
    <sheet name="výstup" sheetId="3" state="hidden" r:id="rId3"/>
    <sheet name="Koeficient obce 2023" sheetId="4" r:id="rId4"/>
  </sheets>
  <definedNames>
    <definedName name="_xlnm._FilterDatabase" localSheetId="3" hidden="1">'Koeficient obce 2023'!$A$2:$M$6260</definedName>
    <definedName name="_ftn1" localSheetId="1">zdroj!$M$40</definedName>
    <definedName name="_ftn2" localSheetId="1">zdroj!$D$60</definedName>
    <definedName name="_ftnref1" localSheetId="1">zdroj!$M$37</definedName>
    <definedName name="_Hlk72786702" localSheetId="1">zdroj!$D$33</definedName>
    <definedName name="_Toc70076319" localSheetId="1">zdroj!$M$3</definedName>
    <definedName name="_Toc70076332" localSheetId="1">zdroj!$D$35</definedName>
    <definedName name="_Toc88238339" localSheetId="1">zdroj!$D$2</definedName>
    <definedName name="_Toc99112534" localSheetId="1">zdroj!$M$12</definedName>
    <definedName name="_Toc99112553" localSheetId="1">zdroj!$M$29</definedName>
    <definedName name="_xlnm.Print_Area" localSheetId="0">KR!$A$1:$J$38</definedName>
    <definedName name="Opatreni">zdroj!$M$36:$M$47,zdroj!$M$25:$M$35,zdroj!$M$20:$M$24,zdroj!$M$10:$M$12,zdroj!$M$2:$M$9</definedName>
    <definedName name="Opatreni_2">#REF!,#REF!,#REF!,#REF!,#REF!</definedName>
    <definedName name="porno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1" l="1"/>
  <c r="D28" i="1"/>
  <c r="F28" i="1" s="1"/>
  <c r="O2" i="2"/>
  <c r="J11" i="1"/>
  <c r="J10" i="1"/>
  <c r="J13" i="1" s="1"/>
  <c r="J9" i="1"/>
  <c r="D60" i="2"/>
  <c r="J6260" i="4"/>
  <c r="I6260" i="4"/>
  <c r="H6260" i="4"/>
  <c r="L6260" i="4" s="1"/>
  <c r="M6260" i="4" s="1"/>
  <c r="J6259" i="4"/>
  <c r="I6259" i="4"/>
  <c r="H6259" i="4"/>
  <c r="M6258" i="4"/>
  <c r="J6258" i="4"/>
  <c r="I6258" i="4"/>
  <c r="L6258" i="4" s="1"/>
  <c r="H6258" i="4"/>
  <c r="K6258" i="4" s="1"/>
  <c r="L6257" i="4"/>
  <c r="M6257" i="4" s="1"/>
  <c r="K6257" i="4"/>
  <c r="J6257" i="4"/>
  <c r="I6257" i="4"/>
  <c r="H6257" i="4"/>
  <c r="J6256" i="4"/>
  <c r="I6256" i="4"/>
  <c r="K6256" i="4" s="1"/>
  <c r="H6256" i="4"/>
  <c r="J6255" i="4"/>
  <c r="I6255" i="4"/>
  <c r="K6255" i="4" s="1"/>
  <c r="H6255" i="4"/>
  <c r="J6254" i="4"/>
  <c r="I6254" i="4"/>
  <c r="H6254" i="4"/>
  <c r="L6253" i="4"/>
  <c r="M6253" i="4" s="1"/>
  <c r="K6253" i="4"/>
  <c r="J6253" i="4"/>
  <c r="I6253" i="4"/>
  <c r="H6253" i="4"/>
  <c r="J6252" i="4"/>
  <c r="I6252" i="4"/>
  <c r="K6252" i="4" s="1"/>
  <c r="H6252" i="4"/>
  <c r="L6252" i="4" s="1"/>
  <c r="M6252" i="4" s="1"/>
  <c r="J6251" i="4"/>
  <c r="I6251" i="4"/>
  <c r="H6251" i="4"/>
  <c r="L6251" i="4" s="1"/>
  <c r="M6251" i="4" s="1"/>
  <c r="J6250" i="4"/>
  <c r="I6250" i="4"/>
  <c r="H6250" i="4"/>
  <c r="M6249" i="4"/>
  <c r="L6249" i="4"/>
  <c r="K6249" i="4"/>
  <c r="J6249" i="4"/>
  <c r="I6249" i="4"/>
  <c r="H6249" i="4"/>
  <c r="K6248" i="4"/>
  <c r="J6248" i="4"/>
  <c r="I6248" i="4"/>
  <c r="H6248" i="4"/>
  <c r="J6247" i="4"/>
  <c r="I6247" i="4"/>
  <c r="H6247" i="4"/>
  <c r="J6246" i="4"/>
  <c r="I6246" i="4"/>
  <c r="H6246" i="4"/>
  <c r="M6245" i="4"/>
  <c r="L6245" i="4"/>
  <c r="K6245" i="4"/>
  <c r="J6245" i="4"/>
  <c r="I6245" i="4"/>
  <c r="H6245" i="4"/>
  <c r="J6244" i="4"/>
  <c r="K6244" i="4" s="1"/>
  <c r="I6244" i="4"/>
  <c r="H6244" i="4"/>
  <c r="K6243" i="4"/>
  <c r="J6243" i="4"/>
  <c r="I6243" i="4"/>
  <c r="H6243" i="4"/>
  <c r="J6242" i="4"/>
  <c r="I6242" i="4"/>
  <c r="H6242" i="4"/>
  <c r="L6241" i="4"/>
  <c r="M6241" i="4" s="1"/>
  <c r="K6241" i="4"/>
  <c r="J6241" i="4"/>
  <c r="I6241" i="4"/>
  <c r="H6241" i="4"/>
  <c r="J6240" i="4"/>
  <c r="I6240" i="4"/>
  <c r="K6240" i="4" s="1"/>
  <c r="H6240" i="4"/>
  <c r="J6239" i="4"/>
  <c r="I6239" i="4"/>
  <c r="H6239" i="4"/>
  <c r="J6238" i="4"/>
  <c r="I6238" i="4"/>
  <c r="H6238" i="4"/>
  <c r="M6237" i="4"/>
  <c r="L6237" i="4"/>
  <c r="K6237" i="4"/>
  <c r="J6237" i="4"/>
  <c r="I6237" i="4"/>
  <c r="H6237" i="4"/>
  <c r="M6236" i="4"/>
  <c r="K6236" i="4"/>
  <c r="J6236" i="4"/>
  <c r="I6236" i="4"/>
  <c r="H6236" i="4"/>
  <c r="L6236" i="4" s="1"/>
  <c r="J6235" i="4"/>
  <c r="I6235" i="4"/>
  <c r="H6235" i="4"/>
  <c r="J6234" i="4"/>
  <c r="I6234" i="4"/>
  <c r="H6234" i="4"/>
  <c r="L6233" i="4"/>
  <c r="M6233" i="4" s="1"/>
  <c r="K6233" i="4"/>
  <c r="J6233" i="4"/>
  <c r="I6233" i="4"/>
  <c r="H6233" i="4"/>
  <c r="K6232" i="4"/>
  <c r="J6232" i="4"/>
  <c r="I6232" i="4"/>
  <c r="H6232" i="4"/>
  <c r="L6232" i="4" s="1"/>
  <c r="M6232" i="4" s="1"/>
  <c r="K6231" i="4"/>
  <c r="J6231" i="4"/>
  <c r="I6231" i="4"/>
  <c r="H6231" i="4"/>
  <c r="L6231" i="4" s="1"/>
  <c r="M6231" i="4" s="1"/>
  <c r="J6230" i="4"/>
  <c r="I6230" i="4"/>
  <c r="H6230" i="4"/>
  <c r="M6229" i="4"/>
  <c r="L6229" i="4"/>
  <c r="K6229" i="4"/>
  <c r="J6229" i="4"/>
  <c r="I6229" i="4"/>
  <c r="H6229" i="4"/>
  <c r="J6228" i="4"/>
  <c r="K6228" i="4" s="1"/>
  <c r="I6228" i="4"/>
  <c r="H6228" i="4"/>
  <c r="J6227" i="4"/>
  <c r="I6227" i="4"/>
  <c r="H6227" i="4"/>
  <c r="L6227" i="4" s="1"/>
  <c r="M6227" i="4" s="1"/>
  <c r="J6226" i="4"/>
  <c r="I6226" i="4"/>
  <c r="H6226" i="4"/>
  <c r="L6225" i="4"/>
  <c r="M6225" i="4" s="1"/>
  <c r="K6225" i="4"/>
  <c r="J6225" i="4"/>
  <c r="I6225" i="4"/>
  <c r="H6225" i="4"/>
  <c r="J6224" i="4"/>
  <c r="I6224" i="4"/>
  <c r="K6224" i="4" s="1"/>
  <c r="H6224" i="4"/>
  <c r="J6223" i="4"/>
  <c r="I6223" i="4"/>
  <c r="K6223" i="4" s="1"/>
  <c r="H6223" i="4"/>
  <c r="J6222" i="4"/>
  <c r="I6222" i="4"/>
  <c r="H6222" i="4"/>
  <c r="L6221" i="4"/>
  <c r="M6221" i="4" s="1"/>
  <c r="K6221" i="4"/>
  <c r="J6221" i="4"/>
  <c r="I6221" i="4"/>
  <c r="H6221" i="4"/>
  <c r="J6220" i="4"/>
  <c r="I6220" i="4"/>
  <c r="K6220" i="4" s="1"/>
  <c r="H6220" i="4"/>
  <c r="L6220" i="4" s="1"/>
  <c r="M6220" i="4" s="1"/>
  <c r="J6219" i="4"/>
  <c r="I6219" i="4"/>
  <c r="H6219" i="4"/>
  <c r="L6219" i="4" s="1"/>
  <c r="M6219" i="4" s="1"/>
  <c r="J6218" i="4"/>
  <c r="I6218" i="4"/>
  <c r="H6218" i="4"/>
  <c r="M6217" i="4"/>
  <c r="L6217" i="4"/>
  <c r="K6217" i="4"/>
  <c r="J6217" i="4"/>
  <c r="I6217" i="4"/>
  <c r="H6217" i="4"/>
  <c r="K6216" i="4"/>
  <c r="J6216" i="4"/>
  <c r="I6216" i="4"/>
  <c r="H6216" i="4"/>
  <c r="J6215" i="4"/>
  <c r="I6215" i="4"/>
  <c r="H6215" i="4"/>
  <c r="J6214" i="4"/>
  <c r="I6214" i="4"/>
  <c r="H6214" i="4"/>
  <c r="M6213" i="4"/>
  <c r="L6213" i="4"/>
  <c r="K6213" i="4"/>
  <c r="J6213" i="4"/>
  <c r="I6213" i="4"/>
  <c r="H6213" i="4"/>
  <c r="J6212" i="4"/>
  <c r="I6212" i="4"/>
  <c r="K6212" i="4" s="1"/>
  <c r="H6212" i="4"/>
  <c r="L6212" i="4" s="1"/>
  <c r="M6212" i="4" s="1"/>
  <c r="K6211" i="4"/>
  <c r="J6211" i="4"/>
  <c r="I6211" i="4"/>
  <c r="H6211" i="4"/>
  <c r="J6210" i="4"/>
  <c r="I6210" i="4"/>
  <c r="H6210" i="4"/>
  <c r="M6209" i="4"/>
  <c r="L6209" i="4"/>
  <c r="K6209" i="4"/>
  <c r="J6209" i="4"/>
  <c r="I6209" i="4"/>
  <c r="H6209" i="4"/>
  <c r="J6208" i="4"/>
  <c r="I6208" i="4"/>
  <c r="K6208" i="4" s="1"/>
  <c r="H6208" i="4"/>
  <c r="J6207" i="4"/>
  <c r="I6207" i="4"/>
  <c r="H6207" i="4"/>
  <c r="J6206" i="4"/>
  <c r="I6206" i="4"/>
  <c r="H6206" i="4"/>
  <c r="M6205" i="4"/>
  <c r="L6205" i="4"/>
  <c r="K6205" i="4"/>
  <c r="J6205" i="4"/>
  <c r="I6205" i="4"/>
  <c r="H6205" i="4"/>
  <c r="M6204" i="4"/>
  <c r="J6204" i="4"/>
  <c r="K6204" i="4" s="1"/>
  <c r="I6204" i="4"/>
  <c r="H6204" i="4"/>
  <c r="L6204" i="4" s="1"/>
  <c r="J6203" i="4"/>
  <c r="I6203" i="4"/>
  <c r="H6203" i="4"/>
  <c r="J6202" i="4"/>
  <c r="I6202" i="4"/>
  <c r="H6202" i="4"/>
  <c r="L6201" i="4"/>
  <c r="M6201" i="4" s="1"/>
  <c r="K6201" i="4"/>
  <c r="J6201" i="4"/>
  <c r="I6201" i="4"/>
  <c r="H6201" i="4"/>
  <c r="J6200" i="4"/>
  <c r="I6200" i="4"/>
  <c r="K6200" i="4" s="1"/>
  <c r="H6200" i="4"/>
  <c r="L6200" i="4" s="1"/>
  <c r="M6200" i="4" s="1"/>
  <c r="K6199" i="4"/>
  <c r="J6199" i="4"/>
  <c r="I6199" i="4"/>
  <c r="H6199" i="4"/>
  <c r="L6199" i="4" s="1"/>
  <c r="M6199" i="4" s="1"/>
  <c r="J6198" i="4"/>
  <c r="I6198" i="4"/>
  <c r="H6198" i="4"/>
  <c r="M6197" i="4"/>
  <c r="L6197" i="4"/>
  <c r="K6197" i="4"/>
  <c r="J6197" i="4"/>
  <c r="I6197" i="4"/>
  <c r="H6197" i="4"/>
  <c r="J6196" i="4"/>
  <c r="K6196" i="4" s="1"/>
  <c r="I6196" i="4"/>
  <c r="H6196" i="4"/>
  <c r="J6195" i="4"/>
  <c r="I6195" i="4"/>
  <c r="H6195" i="4"/>
  <c r="L6195" i="4" s="1"/>
  <c r="M6195" i="4" s="1"/>
  <c r="J6194" i="4"/>
  <c r="I6194" i="4"/>
  <c r="H6194" i="4"/>
  <c r="M6193" i="4"/>
  <c r="L6193" i="4"/>
  <c r="K6193" i="4"/>
  <c r="J6193" i="4"/>
  <c r="I6193" i="4"/>
  <c r="H6193" i="4"/>
  <c r="J6192" i="4"/>
  <c r="I6192" i="4"/>
  <c r="K6192" i="4" s="1"/>
  <c r="H6192" i="4"/>
  <c r="J6191" i="4"/>
  <c r="I6191" i="4"/>
  <c r="K6191" i="4" s="1"/>
  <c r="H6191" i="4"/>
  <c r="J6190" i="4"/>
  <c r="I6190" i="4"/>
  <c r="H6190" i="4"/>
  <c r="L6189" i="4"/>
  <c r="M6189" i="4" s="1"/>
  <c r="K6189" i="4"/>
  <c r="J6189" i="4"/>
  <c r="I6189" i="4"/>
  <c r="H6189" i="4"/>
  <c r="J6188" i="4"/>
  <c r="I6188" i="4"/>
  <c r="K6188" i="4" s="1"/>
  <c r="H6188" i="4"/>
  <c r="L6188" i="4" s="1"/>
  <c r="M6188" i="4" s="1"/>
  <c r="J6187" i="4"/>
  <c r="I6187" i="4"/>
  <c r="H6187" i="4"/>
  <c r="L6187" i="4" s="1"/>
  <c r="M6187" i="4" s="1"/>
  <c r="J6186" i="4"/>
  <c r="I6186" i="4"/>
  <c r="H6186" i="4"/>
  <c r="M6185" i="4"/>
  <c r="L6185" i="4"/>
  <c r="K6185" i="4"/>
  <c r="J6185" i="4"/>
  <c r="I6185" i="4"/>
  <c r="H6185" i="4"/>
  <c r="K6184" i="4"/>
  <c r="J6184" i="4"/>
  <c r="I6184" i="4"/>
  <c r="H6184" i="4"/>
  <c r="J6183" i="4"/>
  <c r="I6183" i="4"/>
  <c r="H6183" i="4"/>
  <c r="J6182" i="4"/>
  <c r="I6182" i="4"/>
  <c r="H6182" i="4"/>
  <c r="M6181" i="4"/>
  <c r="L6181" i="4"/>
  <c r="K6181" i="4"/>
  <c r="J6181" i="4"/>
  <c r="I6181" i="4"/>
  <c r="H6181" i="4"/>
  <c r="J6180" i="4"/>
  <c r="K6180" i="4" s="1"/>
  <c r="I6180" i="4"/>
  <c r="H6180" i="4"/>
  <c r="L6180" i="4" s="1"/>
  <c r="M6180" i="4" s="1"/>
  <c r="K6179" i="4"/>
  <c r="J6179" i="4"/>
  <c r="I6179" i="4"/>
  <c r="H6179" i="4"/>
  <c r="L6179" i="4" s="1"/>
  <c r="M6179" i="4" s="1"/>
  <c r="J6178" i="4"/>
  <c r="I6178" i="4"/>
  <c r="H6178" i="4"/>
  <c r="L6177" i="4"/>
  <c r="M6177" i="4" s="1"/>
  <c r="K6177" i="4"/>
  <c r="J6177" i="4"/>
  <c r="I6177" i="4"/>
  <c r="H6177" i="4"/>
  <c r="J6176" i="4"/>
  <c r="I6176" i="4"/>
  <c r="K6176" i="4" s="1"/>
  <c r="H6176" i="4"/>
  <c r="J6175" i="4"/>
  <c r="I6175" i="4"/>
  <c r="K6175" i="4" s="1"/>
  <c r="H6175" i="4"/>
  <c r="J6174" i="4"/>
  <c r="I6174" i="4"/>
  <c r="H6174" i="4"/>
  <c r="M6173" i="4"/>
  <c r="L6173" i="4"/>
  <c r="K6173" i="4"/>
  <c r="J6173" i="4"/>
  <c r="I6173" i="4"/>
  <c r="H6173" i="4"/>
  <c r="M6172" i="4"/>
  <c r="J6172" i="4"/>
  <c r="K6172" i="4" s="1"/>
  <c r="I6172" i="4"/>
  <c r="H6172" i="4"/>
  <c r="L6172" i="4" s="1"/>
  <c r="J6171" i="4"/>
  <c r="I6171" i="4"/>
  <c r="H6171" i="4"/>
  <c r="J6170" i="4"/>
  <c r="I6170" i="4"/>
  <c r="H6170" i="4"/>
  <c r="L6170" i="4" s="1"/>
  <c r="M6170" i="4" s="1"/>
  <c r="L6169" i="4"/>
  <c r="M6169" i="4" s="1"/>
  <c r="K6169" i="4"/>
  <c r="J6169" i="4"/>
  <c r="I6169" i="4"/>
  <c r="H6169" i="4"/>
  <c r="K6168" i="4"/>
  <c r="J6168" i="4"/>
  <c r="I6168" i="4"/>
  <c r="H6168" i="4"/>
  <c r="L6168" i="4" s="1"/>
  <c r="M6168" i="4" s="1"/>
  <c r="K6167" i="4"/>
  <c r="J6167" i="4"/>
  <c r="I6167" i="4"/>
  <c r="H6167" i="4"/>
  <c r="J6166" i="4"/>
  <c r="I6166" i="4"/>
  <c r="H6166" i="4"/>
  <c r="L6166" i="4" s="1"/>
  <c r="M6166" i="4" s="1"/>
  <c r="M6165" i="4"/>
  <c r="L6165" i="4"/>
  <c r="K6165" i="4"/>
  <c r="J6165" i="4"/>
  <c r="I6165" i="4"/>
  <c r="H6165" i="4"/>
  <c r="J6164" i="4"/>
  <c r="K6164" i="4" s="1"/>
  <c r="I6164" i="4"/>
  <c r="H6164" i="4"/>
  <c r="J6163" i="4"/>
  <c r="I6163" i="4"/>
  <c r="H6163" i="4"/>
  <c r="L6163" i="4" s="1"/>
  <c r="M6163" i="4" s="1"/>
  <c r="M6162" i="4"/>
  <c r="J6162" i="4"/>
  <c r="I6162" i="4"/>
  <c r="H6162" i="4"/>
  <c r="L6162" i="4" s="1"/>
  <c r="L6161" i="4"/>
  <c r="M6161" i="4" s="1"/>
  <c r="K6161" i="4"/>
  <c r="J6161" i="4"/>
  <c r="I6161" i="4"/>
  <c r="H6161" i="4"/>
  <c r="J6160" i="4"/>
  <c r="I6160" i="4"/>
  <c r="K6160" i="4" s="1"/>
  <c r="H6160" i="4"/>
  <c r="J6159" i="4"/>
  <c r="I6159" i="4"/>
  <c r="K6159" i="4" s="1"/>
  <c r="H6159" i="4"/>
  <c r="J6158" i="4"/>
  <c r="I6158" i="4"/>
  <c r="H6158" i="4"/>
  <c r="L6157" i="4"/>
  <c r="M6157" i="4" s="1"/>
  <c r="K6157" i="4"/>
  <c r="J6157" i="4"/>
  <c r="I6157" i="4"/>
  <c r="H6157" i="4"/>
  <c r="J6156" i="4"/>
  <c r="I6156" i="4"/>
  <c r="H6156" i="4"/>
  <c r="J6155" i="4"/>
  <c r="I6155" i="4"/>
  <c r="H6155" i="4"/>
  <c r="L6155" i="4" s="1"/>
  <c r="M6155" i="4" s="1"/>
  <c r="J6154" i="4"/>
  <c r="I6154" i="4"/>
  <c r="H6154" i="4"/>
  <c r="M6153" i="4"/>
  <c r="L6153" i="4"/>
  <c r="K6153" i="4"/>
  <c r="J6153" i="4"/>
  <c r="I6153" i="4"/>
  <c r="H6153" i="4"/>
  <c r="K6152" i="4"/>
  <c r="J6152" i="4"/>
  <c r="I6152" i="4"/>
  <c r="H6152" i="4"/>
  <c r="J6151" i="4"/>
  <c r="I6151" i="4"/>
  <c r="H6151" i="4"/>
  <c r="J6150" i="4"/>
  <c r="I6150" i="4"/>
  <c r="H6150" i="4"/>
  <c r="M6149" i="4"/>
  <c r="L6149" i="4"/>
  <c r="K6149" i="4"/>
  <c r="J6149" i="4"/>
  <c r="I6149" i="4"/>
  <c r="H6149" i="4"/>
  <c r="J6148" i="4"/>
  <c r="I6148" i="4"/>
  <c r="H6148" i="4"/>
  <c r="K6147" i="4"/>
  <c r="J6147" i="4"/>
  <c r="I6147" i="4"/>
  <c r="H6147" i="4"/>
  <c r="J6146" i="4"/>
  <c r="I6146" i="4"/>
  <c r="H6146" i="4"/>
  <c r="M6145" i="4"/>
  <c r="L6145" i="4"/>
  <c r="K6145" i="4"/>
  <c r="J6145" i="4"/>
  <c r="I6145" i="4"/>
  <c r="H6145" i="4"/>
  <c r="J6144" i="4"/>
  <c r="I6144" i="4"/>
  <c r="H6144" i="4"/>
  <c r="J6143" i="4"/>
  <c r="I6143" i="4"/>
  <c r="H6143" i="4"/>
  <c r="L6143" i="4" s="1"/>
  <c r="M6143" i="4" s="1"/>
  <c r="J6142" i="4"/>
  <c r="I6142" i="4"/>
  <c r="H6142" i="4"/>
  <c r="M6141" i="4"/>
  <c r="L6141" i="4"/>
  <c r="K6141" i="4"/>
  <c r="J6141" i="4"/>
  <c r="I6141" i="4"/>
  <c r="H6141" i="4"/>
  <c r="J6140" i="4"/>
  <c r="I6140" i="4"/>
  <c r="K6140" i="4" s="1"/>
  <c r="H6140" i="4"/>
  <c r="J6139" i="4"/>
  <c r="I6139" i="4"/>
  <c r="H6139" i="4"/>
  <c r="J6138" i="4"/>
  <c r="I6138" i="4"/>
  <c r="H6138" i="4"/>
  <c r="M6137" i="4"/>
  <c r="L6137" i="4"/>
  <c r="K6137" i="4"/>
  <c r="J6137" i="4"/>
  <c r="I6137" i="4"/>
  <c r="H6137" i="4"/>
  <c r="J6136" i="4"/>
  <c r="I6136" i="4"/>
  <c r="K6136" i="4" s="1"/>
  <c r="H6136" i="4"/>
  <c r="L6136" i="4" s="1"/>
  <c r="M6136" i="4" s="1"/>
  <c r="K6135" i="4"/>
  <c r="J6135" i="4"/>
  <c r="I6135" i="4"/>
  <c r="H6135" i="4"/>
  <c r="L6135" i="4" s="1"/>
  <c r="M6135" i="4" s="1"/>
  <c r="J6134" i="4"/>
  <c r="I6134" i="4"/>
  <c r="H6134" i="4"/>
  <c r="L6134" i="4" s="1"/>
  <c r="M6134" i="4" s="1"/>
  <c r="M6133" i="4"/>
  <c r="L6133" i="4"/>
  <c r="K6133" i="4"/>
  <c r="J6133" i="4"/>
  <c r="I6133" i="4"/>
  <c r="H6133" i="4"/>
  <c r="J6132" i="4"/>
  <c r="K6132" i="4" s="1"/>
  <c r="I6132" i="4"/>
  <c r="H6132" i="4"/>
  <c r="J6131" i="4"/>
  <c r="I6131" i="4"/>
  <c r="H6131" i="4"/>
  <c r="J6130" i="4"/>
  <c r="I6130" i="4"/>
  <c r="H6130" i="4"/>
  <c r="M6129" i="4"/>
  <c r="L6129" i="4"/>
  <c r="K6129" i="4"/>
  <c r="J6129" i="4"/>
  <c r="I6129" i="4"/>
  <c r="H6129" i="4"/>
  <c r="J6128" i="4"/>
  <c r="K6128" i="4" s="1"/>
  <c r="I6128" i="4"/>
  <c r="H6128" i="4"/>
  <c r="J6127" i="4"/>
  <c r="I6127" i="4"/>
  <c r="H6127" i="4"/>
  <c r="K6127" i="4" s="1"/>
  <c r="J6126" i="4"/>
  <c r="I6126" i="4"/>
  <c r="H6126" i="4"/>
  <c r="L6126" i="4" s="1"/>
  <c r="M6126" i="4" s="1"/>
  <c r="L6125" i="4"/>
  <c r="M6125" i="4" s="1"/>
  <c r="K6125" i="4"/>
  <c r="J6125" i="4"/>
  <c r="I6125" i="4"/>
  <c r="H6125" i="4"/>
  <c r="J6124" i="4"/>
  <c r="I6124" i="4"/>
  <c r="K6124" i="4" s="1"/>
  <c r="H6124" i="4"/>
  <c r="L6124" i="4" s="1"/>
  <c r="M6124" i="4" s="1"/>
  <c r="J6123" i="4"/>
  <c r="I6123" i="4"/>
  <c r="H6123" i="4"/>
  <c r="J6122" i="4"/>
  <c r="I6122" i="4"/>
  <c r="H6122" i="4"/>
  <c r="L6122" i="4" s="1"/>
  <c r="M6122" i="4" s="1"/>
  <c r="M6121" i="4"/>
  <c r="L6121" i="4"/>
  <c r="K6121" i="4"/>
  <c r="J6121" i="4"/>
  <c r="I6121" i="4"/>
  <c r="H6121" i="4"/>
  <c r="M6120" i="4"/>
  <c r="K6120" i="4"/>
  <c r="J6120" i="4"/>
  <c r="I6120" i="4"/>
  <c r="H6120" i="4"/>
  <c r="L6120" i="4" s="1"/>
  <c r="J6119" i="4"/>
  <c r="I6119" i="4"/>
  <c r="H6119" i="4"/>
  <c r="M6118" i="4"/>
  <c r="J6118" i="4"/>
  <c r="I6118" i="4"/>
  <c r="H6118" i="4"/>
  <c r="L6118" i="4" s="1"/>
  <c r="L6117" i="4"/>
  <c r="M6117" i="4" s="1"/>
  <c r="K6117" i="4"/>
  <c r="J6117" i="4"/>
  <c r="I6117" i="4"/>
  <c r="H6117" i="4"/>
  <c r="J6116" i="4"/>
  <c r="K6116" i="4" s="1"/>
  <c r="I6116" i="4"/>
  <c r="H6116" i="4"/>
  <c r="K6115" i="4"/>
  <c r="J6115" i="4"/>
  <c r="I6115" i="4"/>
  <c r="H6115" i="4"/>
  <c r="L6115" i="4" s="1"/>
  <c r="M6115" i="4" s="1"/>
  <c r="J6114" i="4"/>
  <c r="I6114" i="4"/>
  <c r="H6114" i="4"/>
  <c r="L6113" i="4"/>
  <c r="M6113" i="4" s="1"/>
  <c r="K6113" i="4"/>
  <c r="J6113" i="4"/>
  <c r="I6113" i="4"/>
  <c r="H6113" i="4"/>
  <c r="J6112" i="4"/>
  <c r="I6112" i="4"/>
  <c r="H6112" i="4"/>
  <c r="J6111" i="4"/>
  <c r="I6111" i="4"/>
  <c r="H6111" i="4"/>
  <c r="L6111" i="4" s="1"/>
  <c r="M6111" i="4" s="1"/>
  <c r="J6110" i="4"/>
  <c r="I6110" i="4"/>
  <c r="H6110" i="4"/>
  <c r="M6109" i="4"/>
  <c r="L6109" i="4"/>
  <c r="K6109" i="4"/>
  <c r="J6109" i="4"/>
  <c r="I6109" i="4"/>
  <c r="H6109" i="4"/>
  <c r="J6108" i="4"/>
  <c r="I6108" i="4"/>
  <c r="H6108" i="4"/>
  <c r="J6107" i="4"/>
  <c r="I6107" i="4"/>
  <c r="H6107" i="4"/>
  <c r="J6106" i="4"/>
  <c r="I6106" i="4"/>
  <c r="H6106" i="4"/>
  <c r="M6105" i="4"/>
  <c r="L6105" i="4"/>
  <c r="K6105" i="4"/>
  <c r="J6105" i="4"/>
  <c r="I6105" i="4"/>
  <c r="H6105" i="4"/>
  <c r="J6104" i="4"/>
  <c r="I6104" i="4"/>
  <c r="H6104" i="4"/>
  <c r="K6103" i="4"/>
  <c r="J6103" i="4"/>
  <c r="I6103" i="4"/>
  <c r="H6103" i="4"/>
  <c r="L6103" i="4" s="1"/>
  <c r="M6103" i="4" s="1"/>
  <c r="J6102" i="4"/>
  <c r="I6102" i="4"/>
  <c r="H6102" i="4"/>
  <c r="L6102" i="4" s="1"/>
  <c r="M6102" i="4" s="1"/>
  <c r="M6101" i="4"/>
  <c r="L6101" i="4"/>
  <c r="K6101" i="4"/>
  <c r="J6101" i="4"/>
  <c r="I6101" i="4"/>
  <c r="H6101" i="4"/>
  <c r="K6100" i="4"/>
  <c r="J6100" i="4"/>
  <c r="I6100" i="4"/>
  <c r="H6100" i="4"/>
  <c r="J6099" i="4"/>
  <c r="I6099" i="4"/>
  <c r="H6099" i="4"/>
  <c r="M6098" i="4"/>
  <c r="J6098" i="4"/>
  <c r="I6098" i="4"/>
  <c r="H6098" i="4"/>
  <c r="L6098" i="4" s="1"/>
  <c r="M6097" i="4"/>
  <c r="L6097" i="4"/>
  <c r="K6097" i="4"/>
  <c r="J6097" i="4"/>
  <c r="I6097" i="4"/>
  <c r="H6097" i="4"/>
  <c r="J6096" i="4"/>
  <c r="K6096" i="4" s="1"/>
  <c r="I6096" i="4"/>
  <c r="H6096" i="4"/>
  <c r="J6095" i="4"/>
  <c r="I6095" i="4"/>
  <c r="K6095" i="4" s="1"/>
  <c r="H6095" i="4"/>
  <c r="J6094" i="4"/>
  <c r="I6094" i="4"/>
  <c r="H6094" i="4"/>
  <c r="L6094" i="4" s="1"/>
  <c r="M6094" i="4" s="1"/>
  <c r="L6093" i="4"/>
  <c r="M6093" i="4" s="1"/>
  <c r="K6093" i="4"/>
  <c r="J6093" i="4"/>
  <c r="I6093" i="4"/>
  <c r="H6093" i="4"/>
  <c r="J6092" i="4"/>
  <c r="I6092" i="4"/>
  <c r="H6092" i="4"/>
  <c r="J6091" i="4"/>
  <c r="I6091" i="4"/>
  <c r="H6091" i="4"/>
  <c r="L6091" i="4" s="1"/>
  <c r="M6091" i="4" s="1"/>
  <c r="K6090" i="4"/>
  <c r="J6090" i="4"/>
  <c r="I6090" i="4"/>
  <c r="H6090" i="4"/>
  <c r="J6089" i="4"/>
  <c r="I6089" i="4"/>
  <c r="H6089" i="4"/>
  <c r="J6088" i="4"/>
  <c r="I6088" i="4"/>
  <c r="L6088" i="4" s="1"/>
  <c r="M6088" i="4" s="1"/>
  <c r="H6088" i="4"/>
  <c r="L6087" i="4"/>
  <c r="M6087" i="4" s="1"/>
  <c r="J6087" i="4"/>
  <c r="I6087" i="4"/>
  <c r="H6087" i="4"/>
  <c r="K6087" i="4" s="1"/>
  <c r="J6086" i="4"/>
  <c r="I6086" i="4"/>
  <c r="H6086" i="4"/>
  <c r="J6085" i="4"/>
  <c r="I6085" i="4"/>
  <c r="H6085" i="4"/>
  <c r="J6084" i="4"/>
  <c r="I6084" i="4"/>
  <c r="H6084" i="4"/>
  <c r="L6084" i="4" s="1"/>
  <c r="M6084" i="4" s="1"/>
  <c r="L6083" i="4"/>
  <c r="M6083" i="4" s="1"/>
  <c r="K6083" i="4"/>
  <c r="J6083" i="4"/>
  <c r="I6083" i="4"/>
  <c r="H6083" i="4"/>
  <c r="J6082" i="4"/>
  <c r="I6082" i="4"/>
  <c r="H6082" i="4"/>
  <c r="J6081" i="4"/>
  <c r="I6081" i="4"/>
  <c r="H6081" i="4"/>
  <c r="M6080" i="4"/>
  <c r="J6080" i="4"/>
  <c r="I6080" i="4"/>
  <c r="H6080" i="4"/>
  <c r="L6080" i="4" s="1"/>
  <c r="L6079" i="4"/>
  <c r="M6079" i="4" s="1"/>
  <c r="K6079" i="4"/>
  <c r="J6079" i="4"/>
  <c r="I6079" i="4"/>
  <c r="H6079" i="4"/>
  <c r="J6078" i="4"/>
  <c r="I6078" i="4"/>
  <c r="H6078" i="4"/>
  <c r="L6078" i="4" s="1"/>
  <c r="M6078" i="4" s="1"/>
  <c r="J6077" i="4"/>
  <c r="I6077" i="4"/>
  <c r="H6077" i="4"/>
  <c r="M6076" i="4"/>
  <c r="J6076" i="4"/>
  <c r="I6076" i="4"/>
  <c r="H6076" i="4"/>
  <c r="L6076" i="4" s="1"/>
  <c r="L6075" i="4"/>
  <c r="M6075" i="4" s="1"/>
  <c r="K6075" i="4"/>
  <c r="J6075" i="4"/>
  <c r="I6075" i="4"/>
  <c r="H6075" i="4"/>
  <c r="J6074" i="4"/>
  <c r="I6074" i="4"/>
  <c r="H6074" i="4"/>
  <c r="J6073" i="4"/>
  <c r="I6073" i="4"/>
  <c r="H6073" i="4"/>
  <c r="M6072" i="4"/>
  <c r="J6072" i="4"/>
  <c r="I6072" i="4"/>
  <c r="H6072" i="4"/>
  <c r="L6072" i="4" s="1"/>
  <c r="L6071" i="4"/>
  <c r="M6071" i="4" s="1"/>
  <c r="K6071" i="4"/>
  <c r="J6071" i="4"/>
  <c r="I6071" i="4"/>
  <c r="H6071" i="4"/>
  <c r="J6070" i="4"/>
  <c r="I6070" i="4"/>
  <c r="H6070" i="4"/>
  <c r="J6069" i="4"/>
  <c r="I6069" i="4"/>
  <c r="H6069" i="4"/>
  <c r="J6068" i="4"/>
  <c r="I6068" i="4"/>
  <c r="H6068" i="4"/>
  <c r="L6068" i="4" s="1"/>
  <c r="M6068" i="4" s="1"/>
  <c r="L6067" i="4"/>
  <c r="M6067" i="4" s="1"/>
  <c r="K6067" i="4"/>
  <c r="J6067" i="4"/>
  <c r="I6067" i="4"/>
  <c r="H6067" i="4"/>
  <c r="J6066" i="4"/>
  <c r="I6066" i="4"/>
  <c r="H6066" i="4"/>
  <c r="L6066" i="4" s="1"/>
  <c r="M6066" i="4" s="1"/>
  <c r="J6065" i="4"/>
  <c r="I6065" i="4"/>
  <c r="H6065" i="4"/>
  <c r="J6064" i="4"/>
  <c r="I6064" i="4"/>
  <c r="H6064" i="4"/>
  <c r="L6064" i="4" s="1"/>
  <c r="M6064" i="4" s="1"/>
  <c r="L6063" i="4"/>
  <c r="M6063" i="4" s="1"/>
  <c r="K6063" i="4"/>
  <c r="J6063" i="4"/>
  <c r="I6063" i="4"/>
  <c r="H6063" i="4"/>
  <c r="J6062" i="4"/>
  <c r="I6062" i="4"/>
  <c r="H6062" i="4"/>
  <c r="L6062" i="4" s="1"/>
  <c r="M6062" i="4" s="1"/>
  <c r="J6061" i="4"/>
  <c r="I6061" i="4"/>
  <c r="H6061" i="4"/>
  <c r="J6060" i="4"/>
  <c r="I6060" i="4"/>
  <c r="H6060" i="4"/>
  <c r="L6060" i="4" s="1"/>
  <c r="M6060" i="4" s="1"/>
  <c r="L6059" i="4"/>
  <c r="M6059" i="4" s="1"/>
  <c r="K6059" i="4"/>
  <c r="J6059" i="4"/>
  <c r="I6059" i="4"/>
  <c r="H6059" i="4"/>
  <c r="J6058" i="4"/>
  <c r="I6058" i="4"/>
  <c r="H6058" i="4"/>
  <c r="L6058" i="4" s="1"/>
  <c r="M6058" i="4" s="1"/>
  <c r="J6057" i="4"/>
  <c r="I6057" i="4"/>
  <c r="H6057" i="4"/>
  <c r="M6056" i="4"/>
  <c r="L6056" i="4"/>
  <c r="J6056" i="4"/>
  <c r="I6056" i="4"/>
  <c r="H6056" i="4"/>
  <c r="K6056" i="4" s="1"/>
  <c r="L6055" i="4"/>
  <c r="M6055" i="4" s="1"/>
  <c r="K6055" i="4"/>
  <c r="J6055" i="4"/>
  <c r="I6055" i="4"/>
  <c r="H6055" i="4"/>
  <c r="J6054" i="4"/>
  <c r="I6054" i="4"/>
  <c r="H6054" i="4"/>
  <c r="L6054" i="4" s="1"/>
  <c r="M6054" i="4" s="1"/>
  <c r="J6053" i="4"/>
  <c r="I6053" i="4"/>
  <c r="H6053" i="4"/>
  <c r="M6052" i="4"/>
  <c r="L6052" i="4"/>
  <c r="J6052" i="4"/>
  <c r="I6052" i="4"/>
  <c r="H6052" i="4"/>
  <c r="K6052" i="4" s="1"/>
  <c r="L6051" i="4"/>
  <c r="M6051" i="4" s="1"/>
  <c r="K6051" i="4"/>
  <c r="J6051" i="4"/>
  <c r="I6051" i="4"/>
  <c r="H6051" i="4"/>
  <c r="J6050" i="4"/>
  <c r="I6050" i="4"/>
  <c r="H6050" i="4"/>
  <c r="L6050" i="4" s="1"/>
  <c r="M6050" i="4" s="1"/>
  <c r="J6049" i="4"/>
  <c r="I6049" i="4"/>
  <c r="H6049" i="4"/>
  <c r="M6048" i="4"/>
  <c r="L6048" i="4"/>
  <c r="J6048" i="4"/>
  <c r="I6048" i="4"/>
  <c r="H6048" i="4"/>
  <c r="K6048" i="4" s="1"/>
  <c r="L6047" i="4"/>
  <c r="M6047" i="4" s="1"/>
  <c r="K6047" i="4"/>
  <c r="J6047" i="4"/>
  <c r="I6047" i="4"/>
  <c r="H6047" i="4"/>
  <c r="J6046" i="4"/>
  <c r="I6046" i="4"/>
  <c r="H6046" i="4"/>
  <c r="L6046" i="4" s="1"/>
  <c r="M6046" i="4" s="1"/>
  <c r="J6045" i="4"/>
  <c r="I6045" i="4"/>
  <c r="H6045" i="4"/>
  <c r="L6044" i="4"/>
  <c r="M6044" i="4" s="1"/>
  <c r="J6044" i="4"/>
  <c r="I6044" i="4"/>
  <c r="H6044" i="4"/>
  <c r="K6044" i="4" s="1"/>
  <c r="L6043" i="4"/>
  <c r="M6043" i="4" s="1"/>
  <c r="K6043" i="4"/>
  <c r="J6043" i="4"/>
  <c r="I6043" i="4"/>
  <c r="H6043" i="4"/>
  <c r="J6042" i="4"/>
  <c r="I6042" i="4"/>
  <c r="H6042" i="4"/>
  <c r="J6041" i="4"/>
  <c r="I6041" i="4"/>
  <c r="H6041" i="4"/>
  <c r="L6040" i="4"/>
  <c r="M6040" i="4" s="1"/>
  <c r="J6040" i="4"/>
  <c r="I6040" i="4"/>
  <c r="H6040" i="4"/>
  <c r="K6040" i="4" s="1"/>
  <c r="L6039" i="4"/>
  <c r="M6039" i="4" s="1"/>
  <c r="K6039" i="4"/>
  <c r="J6039" i="4"/>
  <c r="I6039" i="4"/>
  <c r="H6039" i="4"/>
  <c r="J6038" i="4"/>
  <c r="I6038" i="4"/>
  <c r="H6038" i="4"/>
  <c r="J6037" i="4"/>
  <c r="I6037" i="4"/>
  <c r="H6037" i="4"/>
  <c r="L6036" i="4"/>
  <c r="M6036" i="4" s="1"/>
  <c r="J6036" i="4"/>
  <c r="I6036" i="4"/>
  <c r="H6036" i="4"/>
  <c r="K6036" i="4" s="1"/>
  <c r="L6035" i="4"/>
  <c r="M6035" i="4" s="1"/>
  <c r="K6035" i="4"/>
  <c r="J6035" i="4"/>
  <c r="I6035" i="4"/>
  <c r="H6035" i="4"/>
  <c r="J6034" i="4"/>
  <c r="I6034" i="4"/>
  <c r="H6034" i="4"/>
  <c r="J6033" i="4"/>
  <c r="I6033" i="4"/>
  <c r="H6033" i="4"/>
  <c r="L6032" i="4"/>
  <c r="M6032" i="4" s="1"/>
  <c r="J6032" i="4"/>
  <c r="I6032" i="4"/>
  <c r="H6032" i="4"/>
  <c r="K6032" i="4" s="1"/>
  <c r="L6031" i="4"/>
  <c r="M6031" i="4" s="1"/>
  <c r="K6031" i="4"/>
  <c r="J6031" i="4"/>
  <c r="I6031" i="4"/>
  <c r="H6031" i="4"/>
  <c r="J6030" i="4"/>
  <c r="I6030" i="4"/>
  <c r="H6030" i="4"/>
  <c r="L6029" i="4"/>
  <c r="M6029" i="4" s="1"/>
  <c r="J6029" i="4"/>
  <c r="I6029" i="4"/>
  <c r="H6029" i="4"/>
  <c r="K6029" i="4" s="1"/>
  <c r="J6028" i="4"/>
  <c r="L6028" i="4" s="1"/>
  <c r="M6028" i="4" s="1"/>
  <c r="I6028" i="4"/>
  <c r="H6028" i="4"/>
  <c r="K6028" i="4" s="1"/>
  <c r="L6027" i="4"/>
  <c r="M6027" i="4" s="1"/>
  <c r="K6027" i="4"/>
  <c r="J6027" i="4"/>
  <c r="I6027" i="4"/>
  <c r="H6027" i="4"/>
  <c r="J6026" i="4"/>
  <c r="I6026" i="4"/>
  <c r="H6026" i="4"/>
  <c r="L6025" i="4"/>
  <c r="M6025" i="4" s="1"/>
  <c r="J6025" i="4"/>
  <c r="I6025" i="4"/>
  <c r="H6025" i="4"/>
  <c r="K6025" i="4" s="1"/>
  <c r="J6024" i="4"/>
  <c r="L6024" i="4" s="1"/>
  <c r="M6024" i="4" s="1"/>
  <c r="I6024" i="4"/>
  <c r="H6024" i="4"/>
  <c r="K6024" i="4" s="1"/>
  <c r="L6023" i="4"/>
  <c r="M6023" i="4" s="1"/>
  <c r="J6023" i="4"/>
  <c r="I6023" i="4"/>
  <c r="H6023" i="4"/>
  <c r="K6023" i="4" s="1"/>
  <c r="J6022" i="4"/>
  <c r="I6022" i="4"/>
  <c r="H6022" i="4"/>
  <c r="L6021" i="4"/>
  <c r="M6021" i="4" s="1"/>
  <c r="J6021" i="4"/>
  <c r="I6021" i="4"/>
  <c r="H6021" i="4"/>
  <c r="K6021" i="4" s="1"/>
  <c r="J6020" i="4"/>
  <c r="L6020" i="4" s="1"/>
  <c r="M6020" i="4" s="1"/>
  <c r="I6020" i="4"/>
  <c r="H6020" i="4"/>
  <c r="J6019" i="4"/>
  <c r="I6019" i="4"/>
  <c r="H6019" i="4"/>
  <c r="L6019" i="4" s="1"/>
  <c r="M6019" i="4" s="1"/>
  <c r="J6018" i="4"/>
  <c r="I6018" i="4"/>
  <c r="H6018" i="4"/>
  <c r="J6017" i="4"/>
  <c r="I6017" i="4"/>
  <c r="H6017" i="4"/>
  <c r="K6017" i="4" s="1"/>
  <c r="J6016" i="4"/>
  <c r="L6016" i="4" s="1"/>
  <c r="M6016" i="4" s="1"/>
  <c r="I6016" i="4"/>
  <c r="H6016" i="4"/>
  <c r="J6015" i="4"/>
  <c r="I6015" i="4"/>
  <c r="H6015" i="4"/>
  <c r="L6014" i="4"/>
  <c r="M6014" i="4" s="1"/>
  <c r="J6014" i="4"/>
  <c r="I6014" i="4"/>
  <c r="H6014" i="4"/>
  <c r="J6013" i="4"/>
  <c r="I6013" i="4"/>
  <c r="H6013" i="4"/>
  <c r="M6012" i="4"/>
  <c r="L6012" i="4"/>
  <c r="J6012" i="4"/>
  <c r="I6012" i="4"/>
  <c r="H6012" i="4"/>
  <c r="K6012" i="4" s="1"/>
  <c r="J6011" i="4"/>
  <c r="K6011" i="4" s="1"/>
  <c r="I6011" i="4"/>
  <c r="H6011" i="4"/>
  <c r="J6010" i="4"/>
  <c r="I6010" i="4"/>
  <c r="H6010" i="4"/>
  <c r="K6010" i="4" s="1"/>
  <c r="J6009" i="4"/>
  <c r="L6009" i="4" s="1"/>
  <c r="M6009" i="4" s="1"/>
  <c r="I6009" i="4"/>
  <c r="H6009" i="4"/>
  <c r="J6008" i="4"/>
  <c r="I6008" i="4"/>
  <c r="H6008" i="4"/>
  <c r="K6008" i="4" s="1"/>
  <c r="L6007" i="4"/>
  <c r="M6007" i="4" s="1"/>
  <c r="K6007" i="4"/>
  <c r="J6007" i="4"/>
  <c r="I6007" i="4"/>
  <c r="H6007" i="4"/>
  <c r="J6006" i="4"/>
  <c r="I6006" i="4"/>
  <c r="H6006" i="4"/>
  <c r="L6005" i="4"/>
  <c r="M6005" i="4" s="1"/>
  <c r="J6005" i="4"/>
  <c r="I6005" i="4"/>
  <c r="H6005" i="4"/>
  <c r="J6004" i="4"/>
  <c r="I6004" i="4"/>
  <c r="H6004" i="4"/>
  <c r="L6003" i="4"/>
  <c r="M6003" i="4" s="1"/>
  <c r="J6003" i="4"/>
  <c r="I6003" i="4"/>
  <c r="H6003" i="4"/>
  <c r="K6003" i="4" s="1"/>
  <c r="J6002" i="4"/>
  <c r="I6002" i="4"/>
  <c r="L6002" i="4" s="1"/>
  <c r="M6002" i="4" s="1"/>
  <c r="H6002" i="4"/>
  <c r="J6001" i="4"/>
  <c r="I6001" i="4"/>
  <c r="H6001" i="4"/>
  <c r="K6001" i="4" s="1"/>
  <c r="J6000" i="4"/>
  <c r="L6000" i="4" s="1"/>
  <c r="M6000" i="4" s="1"/>
  <c r="I6000" i="4"/>
  <c r="H6000" i="4"/>
  <c r="J5999" i="4"/>
  <c r="I5999" i="4"/>
  <c r="H5999" i="4"/>
  <c r="L5998" i="4"/>
  <c r="M5998" i="4" s="1"/>
  <c r="J5998" i="4"/>
  <c r="I5998" i="4"/>
  <c r="H5998" i="4"/>
  <c r="J5997" i="4"/>
  <c r="I5997" i="4"/>
  <c r="H5997" i="4"/>
  <c r="M5996" i="4"/>
  <c r="L5996" i="4"/>
  <c r="J5996" i="4"/>
  <c r="I5996" i="4"/>
  <c r="H5996" i="4"/>
  <c r="K5996" i="4" s="1"/>
  <c r="J5995" i="4"/>
  <c r="K5995" i="4" s="1"/>
  <c r="I5995" i="4"/>
  <c r="H5995" i="4"/>
  <c r="J5994" i="4"/>
  <c r="I5994" i="4"/>
  <c r="H5994" i="4"/>
  <c r="K5994" i="4" s="1"/>
  <c r="J5993" i="4"/>
  <c r="L5993" i="4" s="1"/>
  <c r="M5993" i="4" s="1"/>
  <c r="I5993" i="4"/>
  <c r="H5993" i="4"/>
  <c r="J5992" i="4"/>
  <c r="I5992" i="4"/>
  <c r="H5992" i="4"/>
  <c r="K5992" i="4" s="1"/>
  <c r="L5991" i="4"/>
  <c r="M5991" i="4" s="1"/>
  <c r="K5991" i="4"/>
  <c r="J5991" i="4"/>
  <c r="I5991" i="4"/>
  <c r="H5991" i="4"/>
  <c r="J5990" i="4"/>
  <c r="I5990" i="4"/>
  <c r="H5990" i="4"/>
  <c r="L5989" i="4"/>
  <c r="M5989" i="4" s="1"/>
  <c r="J5989" i="4"/>
  <c r="I5989" i="4"/>
  <c r="H5989" i="4"/>
  <c r="J5988" i="4"/>
  <c r="I5988" i="4"/>
  <c r="H5988" i="4"/>
  <c r="J5987" i="4"/>
  <c r="I5987" i="4"/>
  <c r="H5987" i="4"/>
  <c r="L5987" i="4" s="1"/>
  <c r="M5987" i="4" s="1"/>
  <c r="M5986" i="4"/>
  <c r="L5986" i="4"/>
  <c r="K5986" i="4"/>
  <c r="J5986" i="4"/>
  <c r="I5986" i="4"/>
  <c r="H5986" i="4"/>
  <c r="K5985" i="4"/>
  <c r="J5985" i="4"/>
  <c r="L5985" i="4" s="1"/>
  <c r="M5985" i="4" s="1"/>
  <c r="I5985" i="4"/>
  <c r="H5985" i="4"/>
  <c r="J5984" i="4"/>
  <c r="I5984" i="4"/>
  <c r="H5984" i="4"/>
  <c r="J5983" i="4"/>
  <c r="I5983" i="4"/>
  <c r="H5983" i="4"/>
  <c r="L5983" i="4" s="1"/>
  <c r="M5983" i="4" s="1"/>
  <c r="M5982" i="4"/>
  <c r="L5982" i="4"/>
  <c r="K5982" i="4"/>
  <c r="J5982" i="4"/>
  <c r="I5982" i="4"/>
  <c r="H5982" i="4"/>
  <c r="K5981" i="4"/>
  <c r="J5981" i="4"/>
  <c r="L5981" i="4" s="1"/>
  <c r="M5981" i="4" s="1"/>
  <c r="I5981" i="4"/>
  <c r="H5981" i="4"/>
  <c r="J5980" i="4"/>
  <c r="I5980" i="4"/>
  <c r="H5980" i="4"/>
  <c r="J5979" i="4"/>
  <c r="I5979" i="4"/>
  <c r="H5979" i="4"/>
  <c r="L5979" i="4" s="1"/>
  <c r="M5979" i="4" s="1"/>
  <c r="M5978" i="4"/>
  <c r="L5978" i="4"/>
  <c r="K5978" i="4"/>
  <c r="J5978" i="4"/>
  <c r="I5978" i="4"/>
  <c r="H5978" i="4"/>
  <c r="K5977" i="4"/>
  <c r="J5977" i="4"/>
  <c r="L5977" i="4" s="1"/>
  <c r="M5977" i="4" s="1"/>
  <c r="I5977" i="4"/>
  <c r="H5977" i="4"/>
  <c r="J5976" i="4"/>
  <c r="I5976" i="4"/>
  <c r="H5976" i="4"/>
  <c r="J5975" i="4"/>
  <c r="I5975" i="4"/>
  <c r="H5975" i="4"/>
  <c r="L5975" i="4" s="1"/>
  <c r="M5975" i="4" s="1"/>
  <c r="M5974" i="4"/>
  <c r="L5974" i="4"/>
  <c r="K5974" i="4"/>
  <c r="J5974" i="4"/>
  <c r="I5974" i="4"/>
  <c r="H5974" i="4"/>
  <c r="K5973" i="4"/>
  <c r="J5973" i="4"/>
  <c r="L5973" i="4" s="1"/>
  <c r="M5973" i="4" s="1"/>
  <c r="I5973" i="4"/>
  <c r="H5973" i="4"/>
  <c r="J5972" i="4"/>
  <c r="I5972" i="4"/>
  <c r="H5972" i="4"/>
  <c r="J5971" i="4"/>
  <c r="I5971" i="4"/>
  <c r="H5971" i="4"/>
  <c r="L5971" i="4" s="1"/>
  <c r="M5971" i="4" s="1"/>
  <c r="M5970" i="4"/>
  <c r="L5970" i="4"/>
  <c r="K5970" i="4"/>
  <c r="J5970" i="4"/>
  <c r="I5970" i="4"/>
  <c r="H5970" i="4"/>
  <c r="J5969" i="4"/>
  <c r="L5969" i="4" s="1"/>
  <c r="M5969" i="4" s="1"/>
  <c r="I5969" i="4"/>
  <c r="H5969" i="4"/>
  <c r="J5968" i="4"/>
  <c r="I5968" i="4"/>
  <c r="H5968" i="4"/>
  <c r="J5967" i="4"/>
  <c r="I5967" i="4"/>
  <c r="H5967" i="4"/>
  <c r="L5967" i="4" s="1"/>
  <c r="M5967" i="4" s="1"/>
  <c r="M5966" i="4"/>
  <c r="L5966" i="4"/>
  <c r="K5966" i="4"/>
  <c r="J5966" i="4"/>
  <c r="I5966" i="4"/>
  <c r="H5966" i="4"/>
  <c r="J5965" i="4"/>
  <c r="L5965" i="4" s="1"/>
  <c r="M5965" i="4" s="1"/>
  <c r="I5965" i="4"/>
  <c r="H5965" i="4"/>
  <c r="J5964" i="4"/>
  <c r="I5964" i="4"/>
  <c r="H5964" i="4"/>
  <c r="J5963" i="4"/>
  <c r="I5963" i="4"/>
  <c r="H5963" i="4"/>
  <c r="L5963" i="4" s="1"/>
  <c r="M5963" i="4" s="1"/>
  <c r="M5962" i="4"/>
  <c r="L5962" i="4"/>
  <c r="K5962" i="4"/>
  <c r="J5962" i="4"/>
  <c r="I5962" i="4"/>
  <c r="H5962" i="4"/>
  <c r="J5961" i="4"/>
  <c r="L5961" i="4" s="1"/>
  <c r="M5961" i="4" s="1"/>
  <c r="I5961" i="4"/>
  <c r="H5961" i="4"/>
  <c r="J5960" i="4"/>
  <c r="I5960" i="4"/>
  <c r="H5960" i="4"/>
  <c r="J5959" i="4"/>
  <c r="I5959" i="4"/>
  <c r="H5959" i="4"/>
  <c r="M5958" i="4"/>
  <c r="L5958" i="4"/>
  <c r="K5958" i="4"/>
  <c r="J5958" i="4"/>
  <c r="I5958" i="4"/>
  <c r="H5958" i="4"/>
  <c r="K5957" i="4"/>
  <c r="J5957" i="4"/>
  <c r="L5957" i="4" s="1"/>
  <c r="M5957" i="4" s="1"/>
  <c r="I5957" i="4"/>
  <c r="H5957" i="4"/>
  <c r="J5956" i="4"/>
  <c r="I5956" i="4"/>
  <c r="H5956" i="4"/>
  <c r="J5955" i="4"/>
  <c r="I5955" i="4"/>
  <c r="H5955" i="4"/>
  <c r="L5954" i="4"/>
  <c r="M5954" i="4" s="1"/>
  <c r="K5954" i="4"/>
  <c r="J5954" i="4"/>
  <c r="I5954" i="4"/>
  <c r="H5954" i="4"/>
  <c r="L5953" i="4"/>
  <c r="M5953" i="4" s="1"/>
  <c r="K5953" i="4"/>
  <c r="J5953" i="4"/>
  <c r="I5953" i="4"/>
  <c r="H5953" i="4"/>
  <c r="J5952" i="4"/>
  <c r="I5952" i="4"/>
  <c r="H5952" i="4"/>
  <c r="J5951" i="4"/>
  <c r="I5951" i="4"/>
  <c r="H5951" i="4"/>
  <c r="M5950" i="4"/>
  <c r="L5950" i="4"/>
  <c r="K5950" i="4"/>
  <c r="J5950" i="4"/>
  <c r="I5950" i="4"/>
  <c r="H5950" i="4"/>
  <c r="J5949" i="4"/>
  <c r="I5949" i="4"/>
  <c r="H5949" i="4"/>
  <c r="J5948" i="4"/>
  <c r="I5948" i="4"/>
  <c r="H5948" i="4"/>
  <c r="J5947" i="4"/>
  <c r="I5947" i="4"/>
  <c r="H5947" i="4"/>
  <c r="M5946" i="4"/>
  <c r="L5946" i="4"/>
  <c r="K5946" i="4"/>
  <c r="J5946" i="4"/>
  <c r="I5946" i="4"/>
  <c r="H5946" i="4"/>
  <c r="J5945" i="4"/>
  <c r="L5945" i="4" s="1"/>
  <c r="M5945" i="4" s="1"/>
  <c r="I5945" i="4"/>
  <c r="H5945" i="4"/>
  <c r="J5944" i="4"/>
  <c r="I5944" i="4"/>
  <c r="H5944" i="4"/>
  <c r="J5943" i="4"/>
  <c r="I5943" i="4"/>
  <c r="H5943" i="4"/>
  <c r="M5942" i="4"/>
  <c r="L5942" i="4"/>
  <c r="K5942" i="4"/>
  <c r="J5942" i="4"/>
  <c r="I5942" i="4"/>
  <c r="H5942" i="4"/>
  <c r="L5941" i="4"/>
  <c r="M5941" i="4" s="1"/>
  <c r="K5941" i="4"/>
  <c r="J5941" i="4"/>
  <c r="I5941" i="4"/>
  <c r="H5941" i="4"/>
  <c r="J5940" i="4"/>
  <c r="I5940" i="4"/>
  <c r="H5940" i="4"/>
  <c r="J5939" i="4"/>
  <c r="I5939" i="4"/>
  <c r="H5939" i="4"/>
  <c r="L5938" i="4"/>
  <c r="M5938" i="4" s="1"/>
  <c r="K5938" i="4"/>
  <c r="J5938" i="4"/>
  <c r="I5938" i="4"/>
  <c r="H5938" i="4"/>
  <c r="L5937" i="4"/>
  <c r="M5937" i="4" s="1"/>
  <c r="K5937" i="4"/>
  <c r="J5937" i="4"/>
  <c r="I5937" i="4"/>
  <c r="H5937" i="4"/>
  <c r="J5936" i="4"/>
  <c r="I5936" i="4"/>
  <c r="H5936" i="4"/>
  <c r="J5935" i="4"/>
  <c r="I5935" i="4"/>
  <c r="H5935" i="4"/>
  <c r="L5934" i="4"/>
  <c r="M5934" i="4" s="1"/>
  <c r="J5934" i="4"/>
  <c r="K5934" i="4" s="1"/>
  <c r="I5934" i="4"/>
  <c r="H5934" i="4"/>
  <c r="L5933" i="4"/>
  <c r="M5933" i="4" s="1"/>
  <c r="K5933" i="4"/>
  <c r="J5933" i="4"/>
  <c r="I5933" i="4"/>
  <c r="H5933" i="4"/>
  <c r="J5932" i="4"/>
  <c r="I5932" i="4"/>
  <c r="H5932" i="4"/>
  <c r="J5931" i="4"/>
  <c r="I5931" i="4"/>
  <c r="H5931" i="4"/>
  <c r="L5930" i="4"/>
  <c r="M5930" i="4" s="1"/>
  <c r="J5930" i="4"/>
  <c r="K5930" i="4" s="1"/>
  <c r="I5930" i="4"/>
  <c r="H5930" i="4"/>
  <c r="L5929" i="4"/>
  <c r="M5929" i="4" s="1"/>
  <c r="K5929" i="4"/>
  <c r="J5929" i="4"/>
  <c r="I5929" i="4"/>
  <c r="H5929" i="4"/>
  <c r="J5928" i="4"/>
  <c r="I5928" i="4"/>
  <c r="H5928" i="4"/>
  <c r="J5927" i="4"/>
  <c r="I5927" i="4"/>
  <c r="H5927" i="4"/>
  <c r="L5926" i="4"/>
  <c r="M5926" i="4" s="1"/>
  <c r="J5926" i="4"/>
  <c r="K5926" i="4" s="1"/>
  <c r="I5926" i="4"/>
  <c r="H5926" i="4"/>
  <c r="L5925" i="4"/>
  <c r="M5925" i="4" s="1"/>
  <c r="K5925" i="4"/>
  <c r="J5925" i="4"/>
  <c r="I5925" i="4"/>
  <c r="H5925" i="4"/>
  <c r="J5924" i="4"/>
  <c r="I5924" i="4"/>
  <c r="H5924" i="4"/>
  <c r="J5923" i="4"/>
  <c r="I5923" i="4"/>
  <c r="H5923" i="4"/>
  <c r="L5922" i="4"/>
  <c r="M5922" i="4" s="1"/>
  <c r="J5922" i="4"/>
  <c r="K5922" i="4" s="1"/>
  <c r="I5922" i="4"/>
  <c r="H5922" i="4"/>
  <c r="L5921" i="4"/>
  <c r="M5921" i="4" s="1"/>
  <c r="K5921" i="4"/>
  <c r="J5921" i="4"/>
  <c r="I5921" i="4"/>
  <c r="H5921" i="4"/>
  <c r="J5920" i="4"/>
  <c r="I5920" i="4"/>
  <c r="H5920" i="4"/>
  <c r="L5919" i="4"/>
  <c r="M5919" i="4" s="1"/>
  <c r="J5919" i="4"/>
  <c r="I5919" i="4"/>
  <c r="H5919" i="4"/>
  <c r="K5919" i="4" s="1"/>
  <c r="L5918" i="4"/>
  <c r="M5918" i="4" s="1"/>
  <c r="J5918" i="4"/>
  <c r="K5918" i="4" s="1"/>
  <c r="I5918" i="4"/>
  <c r="H5918" i="4"/>
  <c r="L5917" i="4"/>
  <c r="M5917" i="4" s="1"/>
  <c r="J5917" i="4"/>
  <c r="I5917" i="4"/>
  <c r="H5917" i="4"/>
  <c r="K5917" i="4" s="1"/>
  <c r="J5916" i="4"/>
  <c r="I5916" i="4"/>
  <c r="H5916" i="4"/>
  <c r="L5915" i="4"/>
  <c r="M5915" i="4" s="1"/>
  <c r="J5915" i="4"/>
  <c r="I5915" i="4"/>
  <c r="H5915" i="4"/>
  <c r="K5915" i="4" s="1"/>
  <c r="J5914" i="4"/>
  <c r="I5914" i="4"/>
  <c r="H5914" i="4"/>
  <c r="L5913" i="4"/>
  <c r="M5913" i="4" s="1"/>
  <c r="J5913" i="4"/>
  <c r="I5913" i="4"/>
  <c r="H5913" i="4"/>
  <c r="K5913" i="4" s="1"/>
  <c r="J5912" i="4"/>
  <c r="I5912" i="4"/>
  <c r="H5912" i="4"/>
  <c r="J5911" i="4"/>
  <c r="I5911" i="4"/>
  <c r="H5911" i="4"/>
  <c r="K5911" i="4" s="1"/>
  <c r="J5910" i="4"/>
  <c r="K5910" i="4" s="1"/>
  <c r="I5910" i="4"/>
  <c r="H5910" i="4"/>
  <c r="J5909" i="4"/>
  <c r="I5909" i="4"/>
  <c r="H5909" i="4"/>
  <c r="J5908" i="4"/>
  <c r="I5908" i="4"/>
  <c r="H5908" i="4"/>
  <c r="J5907" i="4"/>
  <c r="I5907" i="4"/>
  <c r="H5907" i="4"/>
  <c r="M5906" i="4"/>
  <c r="L5906" i="4"/>
  <c r="K5906" i="4"/>
  <c r="J5906" i="4"/>
  <c r="I5906" i="4"/>
  <c r="H5906" i="4"/>
  <c r="K5905" i="4"/>
  <c r="J5905" i="4"/>
  <c r="I5905" i="4"/>
  <c r="H5905" i="4"/>
  <c r="L5905" i="4" s="1"/>
  <c r="M5905" i="4" s="1"/>
  <c r="J5904" i="4"/>
  <c r="I5904" i="4"/>
  <c r="H5904" i="4"/>
  <c r="L5903" i="4"/>
  <c r="M5903" i="4" s="1"/>
  <c r="J5903" i="4"/>
  <c r="I5903" i="4"/>
  <c r="H5903" i="4"/>
  <c r="K5903" i="4" s="1"/>
  <c r="J5902" i="4"/>
  <c r="I5902" i="4"/>
  <c r="H5902" i="4"/>
  <c r="L5901" i="4"/>
  <c r="M5901" i="4" s="1"/>
  <c r="K5901" i="4"/>
  <c r="J5901" i="4"/>
  <c r="I5901" i="4"/>
  <c r="H5901" i="4"/>
  <c r="J5900" i="4"/>
  <c r="I5900" i="4"/>
  <c r="H5900" i="4"/>
  <c r="J5899" i="4"/>
  <c r="L5899" i="4" s="1"/>
  <c r="M5899" i="4" s="1"/>
  <c r="I5899" i="4"/>
  <c r="H5899" i="4"/>
  <c r="L5898" i="4"/>
  <c r="M5898" i="4" s="1"/>
  <c r="K5898" i="4"/>
  <c r="J5898" i="4"/>
  <c r="I5898" i="4"/>
  <c r="H5898" i="4"/>
  <c r="J5897" i="4"/>
  <c r="I5897" i="4"/>
  <c r="H5897" i="4"/>
  <c r="L5896" i="4"/>
  <c r="M5896" i="4" s="1"/>
  <c r="J5896" i="4"/>
  <c r="I5896" i="4"/>
  <c r="H5896" i="4"/>
  <c r="K5896" i="4" s="1"/>
  <c r="J5895" i="4"/>
  <c r="L5895" i="4" s="1"/>
  <c r="M5895" i="4" s="1"/>
  <c r="I5895" i="4"/>
  <c r="H5895" i="4"/>
  <c r="J5894" i="4"/>
  <c r="I5894" i="4"/>
  <c r="H5894" i="4"/>
  <c r="L5893" i="4"/>
  <c r="M5893" i="4" s="1"/>
  <c r="K5893" i="4"/>
  <c r="J5893" i="4"/>
  <c r="I5893" i="4"/>
  <c r="H5893" i="4"/>
  <c r="J5892" i="4"/>
  <c r="I5892" i="4"/>
  <c r="H5892" i="4"/>
  <c r="L5892" i="4" s="1"/>
  <c r="M5892" i="4" s="1"/>
  <c r="J5891" i="4"/>
  <c r="I5891" i="4"/>
  <c r="H5891" i="4"/>
  <c r="M5890" i="4"/>
  <c r="L5890" i="4"/>
  <c r="K5890" i="4"/>
  <c r="J5890" i="4"/>
  <c r="I5890" i="4"/>
  <c r="H5890" i="4"/>
  <c r="J5889" i="4"/>
  <c r="I5889" i="4"/>
  <c r="H5889" i="4"/>
  <c r="L5888" i="4"/>
  <c r="M5888" i="4" s="1"/>
  <c r="J5888" i="4"/>
  <c r="I5888" i="4"/>
  <c r="H5888" i="4"/>
  <c r="J5887" i="4"/>
  <c r="L5887" i="4" s="1"/>
  <c r="M5887" i="4" s="1"/>
  <c r="I5887" i="4"/>
  <c r="H5887" i="4"/>
  <c r="J5886" i="4"/>
  <c r="I5886" i="4"/>
  <c r="H5886" i="4"/>
  <c r="L5885" i="4"/>
  <c r="M5885" i="4" s="1"/>
  <c r="K5885" i="4"/>
  <c r="J5885" i="4"/>
  <c r="I5885" i="4"/>
  <c r="H5885" i="4"/>
  <c r="J5884" i="4"/>
  <c r="I5884" i="4"/>
  <c r="H5884" i="4"/>
  <c r="J5883" i="4"/>
  <c r="I5883" i="4"/>
  <c r="H5883" i="4"/>
  <c r="L5882" i="4"/>
  <c r="M5882" i="4" s="1"/>
  <c r="K5882" i="4"/>
  <c r="J5882" i="4"/>
  <c r="I5882" i="4"/>
  <c r="H5882" i="4"/>
  <c r="J5881" i="4"/>
  <c r="I5881" i="4"/>
  <c r="H5881" i="4"/>
  <c r="L5881" i="4" s="1"/>
  <c r="M5881" i="4" s="1"/>
  <c r="L5880" i="4"/>
  <c r="M5880" i="4" s="1"/>
  <c r="J5880" i="4"/>
  <c r="I5880" i="4"/>
  <c r="H5880" i="4"/>
  <c r="L5879" i="4"/>
  <c r="M5879" i="4" s="1"/>
  <c r="J5879" i="4"/>
  <c r="I5879" i="4"/>
  <c r="H5879" i="4"/>
  <c r="J5878" i="4"/>
  <c r="I5878" i="4"/>
  <c r="H5878" i="4"/>
  <c r="L5877" i="4"/>
  <c r="M5877" i="4" s="1"/>
  <c r="K5877" i="4"/>
  <c r="J5877" i="4"/>
  <c r="I5877" i="4"/>
  <c r="H5877" i="4"/>
  <c r="J5876" i="4"/>
  <c r="I5876" i="4"/>
  <c r="H5876" i="4"/>
  <c r="J5875" i="4"/>
  <c r="I5875" i="4"/>
  <c r="H5875" i="4"/>
  <c r="L5874" i="4"/>
  <c r="M5874" i="4" s="1"/>
  <c r="K5874" i="4"/>
  <c r="J5874" i="4"/>
  <c r="I5874" i="4"/>
  <c r="H5874" i="4"/>
  <c r="J5873" i="4"/>
  <c r="I5873" i="4"/>
  <c r="H5873" i="4"/>
  <c r="L5872" i="4"/>
  <c r="M5872" i="4" s="1"/>
  <c r="J5872" i="4"/>
  <c r="I5872" i="4"/>
  <c r="H5872" i="4"/>
  <c r="J5871" i="4"/>
  <c r="L5871" i="4" s="1"/>
  <c r="M5871" i="4" s="1"/>
  <c r="I5871" i="4"/>
  <c r="H5871" i="4"/>
  <c r="J5870" i="4"/>
  <c r="I5870" i="4"/>
  <c r="H5870" i="4"/>
  <c r="L5869" i="4"/>
  <c r="M5869" i="4" s="1"/>
  <c r="K5869" i="4"/>
  <c r="J5869" i="4"/>
  <c r="I5869" i="4"/>
  <c r="H5869" i="4"/>
  <c r="J5868" i="4"/>
  <c r="I5868" i="4"/>
  <c r="H5868" i="4"/>
  <c r="J5867" i="4"/>
  <c r="I5867" i="4"/>
  <c r="H5867" i="4"/>
  <c r="L5866" i="4"/>
  <c r="M5866" i="4" s="1"/>
  <c r="K5866" i="4"/>
  <c r="J5866" i="4"/>
  <c r="I5866" i="4"/>
  <c r="H5866" i="4"/>
  <c r="J5865" i="4"/>
  <c r="I5865" i="4"/>
  <c r="H5865" i="4"/>
  <c r="L5864" i="4"/>
  <c r="M5864" i="4" s="1"/>
  <c r="J5864" i="4"/>
  <c r="I5864" i="4"/>
  <c r="H5864" i="4"/>
  <c r="L5863" i="4"/>
  <c r="M5863" i="4" s="1"/>
  <c r="J5863" i="4"/>
  <c r="I5863" i="4"/>
  <c r="H5863" i="4"/>
  <c r="J5862" i="4"/>
  <c r="I5862" i="4"/>
  <c r="H5862" i="4"/>
  <c r="L5861" i="4"/>
  <c r="M5861" i="4" s="1"/>
  <c r="K5861" i="4"/>
  <c r="J5861" i="4"/>
  <c r="I5861" i="4"/>
  <c r="H5861" i="4"/>
  <c r="J5860" i="4"/>
  <c r="I5860" i="4"/>
  <c r="H5860" i="4"/>
  <c r="L5860" i="4" s="1"/>
  <c r="M5860" i="4" s="1"/>
  <c r="J5859" i="4"/>
  <c r="I5859" i="4"/>
  <c r="H5859" i="4"/>
  <c r="M5858" i="4"/>
  <c r="L5858" i="4"/>
  <c r="K5858" i="4"/>
  <c r="J5858" i="4"/>
  <c r="I5858" i="4"/>
  <c r="H5858" i="4"/>
  <c r="J5857" i="4"/>
  <c r="I5857" i="4"/>
  <c r="H5857" i="4"/>
  <c r="L5857" i="4" s="1"/>
  <c r="M5857" i="4" s="1"/>
  <c r="J5856" i="4"/>
  <c r="I5856" i="4"/>
  <c r="L5856" i="4" s="1"/>
  <c r="M5856" i="4" s="1"/>
  <c r="H5856" i="4"/>
  <c r="L5855" i="4"/>
  <c r="M5855" i="4" s="1"/>
  <c r="J5855" i="4"/>
  <c r="I5855" i="4"/>
  <c r="H5855" i="4"/>
  <c r="J5854" i="4"/>
  <c r="I5854" i="4"/>
  <c r="H5854" i="4"/>
  <c r="M5853" i="4"/>
  <c r="L5853" i="4"/>
  <c r="J5853" i="4"/>
  <c r="I5853" i="4"/>
  <c r="H5853" i="4"/>
  <c r="K5853" i="4" s="1"/>
  <c r="L5852" i="4"/>
  <c r="M5852" i="4" s="1"/>
  <c r="K5852" i="4"/>
  <c r="J5852" i="4"/>
  <c r="I5852" i="4"/>
  <c r="H5852" i="4"/>
  <c r="J5851" i="4"/>
  <c r="I5851" i="4"/>
  <c r="H5851" i="4"/>
  <c r="M5850" i="4"/>
  <c r="L5850" i="4"/>
  <c r="J5850" i="4"/>
  <c r="I5850" i="4"/>
  <c r="H5850" i="4"/>
  <c r="K5850" i="4" s="1"/>
  <c r="L5849" i="4"/>
  <c r="M5849" i="4" s="1"/>
  <c r="K5849" i="4"/>
  <c r="J5849" i="4"/>
  <c r="I5849" i="4"/>
  <c r="H5849" i="4"/>
  <c r="J5848" i="4"/>
  <c r="I5848" i="4"/>
  <c r="H5848" i="4"/>
  <c r="J5847" i="4"/>
  <c r="I5847" i="4"/>
  <c r="H5847" i="4"/>
  <c r="M5846" i="4"/>
  <c r="L5846" i="4"/>
  <c r="J5846" i="4"/>
  <c r="I5846" i="4"/>
  <c r="K5846" i="4" s="1"/>
  <c r="H5846" i="4"/>
  <c r="L5845" i="4"/>
  <c r="M5845" i="4" s="1"/>
  <c r="K5845" i="4"/>
  <c r="J5845" i="4"/>
  <c r="I5845" i="4"/>
  <c r="H5845" i="4"/>
  <c r="J5844" i="4"/>
  <c r="I5844" i="4"/>
  <c r="H5844" i="4"/>
  <c r="J5843" i="4"/>
  <c r="I5843" i="4"/>
  <c r="H5843" i="4"/>
  <c r="M5842" i="4"/>
  <c r="L5842" i="4"/>
  <c r="K5842" i="4"/>
  <c r="J5842" i="4"/>
  <c r="I5842" i="4"/>
  <c r="H5842" i="4"/>
  <c r="L5841" i="4"/>
  <c r="M5841" i="4" s="1"/>
  <c r="K5841" i="4"/>
  <c r="J5841" i="4"/>
  <c r="I5841" i="4"/>
  <c r="H5841" i="4"/>
  <c r="J5840" i="4"/>
  <c r="I5840" i="4"/>
  <c r="H5840" i="4"/>
  <c r="J5839" i="4"/>
  <c r="I5839" i="4"/>
  <c r="H5839" i="4"/>
  <c r="M5838" i="4"/>
  <c r="L5838" i="4"/>
  <c r="K5838" i="4"/>
  <c r="J5838" i="4"/>
  <c r="I5838" i="4"/>
  <c r="H5838" i="4"/>
  <c r="L5837" i="4"/>
  <c r="M5837" i="4" s="1"/>
  <c r="K5837" i="4"/>
  <c r="J5837" i="4"/>
  <c r="I5837" i="4"/>
  <c r="H5837" i="4"/>
  <c r="J5836" i="4"/>
  <c r="I5836" i="4"/>
  <c r="H5836" i="4"/>
  <c r="J5835" i="4"/>
  <c r="I5835" i="4"/>
  <c r="H5835" i="4"/>
  <c r="M5834" i="4"/>
  <c r="L5834" i="4"/>
  <c r="K5834" i="4"/>
  <c r="J5834" i="4"/>
  <c r="I5834" i="4"/>
  <c r="H5834" i="4"/>
  <c r="L5833" i="4"/>
  <c r="M5833" i="4" s="1"/>
  <c r="K5833" i="4"/>
  <c r="J5833" i="4"/>
  <c r="I5833" i="4"/>
  <c r="H5833" i="4"/>
  <c r="J5832" i="4"/>
  <c r="I5832" i="4"/>
  <c r="H5832" i="4"/>
  <c r="L5832" i="4" s="1"/>
  <c r="M5832" i="4" s="1"/>
  <c r="J5831" i="4"/>
  <c r="I5831" i="4"/>
  <c r="H5831" i="4"/>
  <c r="M5830" i="4"/>
  <c r="L5830" i="4"/>
  <c r="K5830" i="4"/>
  <c r="J5830" i="4"/>
  <c r="I5830" i="4"/>
  <c r="H5830" i="4"/>
  <c r="L5829" i="4"/>
  <c r="M5829" i="4" s="1"/>
  <c r="K5829" i="4"/>
  <c r="J5829" i="4"/>
  <c r="I5829" i="4"/>
  <c r="H5829" i="4"/>
  <c r="J5828" i="4"/>
  <c r="I5828" i="4"/>
  <c r="H5828" i="4"/>
  <c r="J5827" i="4"/>
  <c r="I5827" i="4"/>
  <c r="H5827" i="4"/>
  <c r="M5826" i="4"/>
  <c r="L5826" i="4"/>
  <c r="K5826" i="4"/>
  <c r="J5826" i="4"/>
  <c r="I5826" i="4"/>
  <c r="H5826" i="4"/>
  <c r="L5825" i="4"/>
  <c r="M5825" i="4" s="1"/>
  <c r="K5825" i="4"/>
  <c r="J5825" i="4"/>
  <c r="I5825" i="4"/>
  <c r="H5825" i="4"/>
  <c r="J5824" i="4"/>
  <c r="I5824" i="4"/>
  <c r="H5824" i="4"/>
  <c r="J5823" i="4"/>
  <c r="I5823" i="4"/>
  <c r="H5823" i="4"/>
  <c r="M5822" i="4"/>
  <c r="L5822" i="4"/>
  <c r="K5822" i="4"/>
  <c r="J5822" i="4"/>
  <c r="I5822" i="4"/>
  <c r="H5822" i="4"/>
  <c r="L5821" i="4"/>
  <c r="M5821" i="4" s="1"/>
  <c r="K5821" i="4"/>
  <c r="J5821" i="4"/>
  <c r="I5821" i="4"/>
  <c r="H5821" i="4"/>
  <c r="J5820" i="4"/>
  <c r="I5820" i="4"/>
  <c r="H5820" i="4"/>
  <c r="L5820" i="4" s="1"/>
  <c r="M5820" i="4" s="1"/>
  <c r="J5819" i="4"/>
  <c r="I5819" i="4"/>
  <c r="H5819" i="4"/>
  <c r="M5818" i="4"/>
  <c r="L5818" i="4"/>
  <c r="K5818" i="4"/>
  <c r="J5818" i="4"/>
  <c r="I5818" i="4"/>
  <c r="H5818" i="4"/>
  <c r="L5817" i="4"/>
  <c r="M5817" i="4" s="1"/>
  <c r="K5817" i="4"/>
  <c r="J5817" i="4"/>
  <c r="I5817" i="4"/>
  <c r="H5817" i="4"/>
  <c r="J5816" i="4"/>
  <c r="I5816" i="4"/>
  <c r="H5816" i="4"/>
  <c r="L5816" i="4" s="1"/>
  <c r="M5816" i="4" s="1"/>
  <c r="J5815" i="4"/>
  <c r="I5815" i="4"/>
  <c r="H5815" i="4"/>
  <c r="M5814" i="4"/>
  <c r="L5814" i="4"/>
  <c r="K5814" i="4"/>
  <c r="J5814" i="4"/>
  <c r="I5814" i="4"/>
  <c r="H5814" i="4"/>
  <c r="L5813" i="4"/>
  <c r="M5813" i="4" s="1"/>
  <c r="K5813" i="4"/>
  <c r="J5813" i="4"/>
  <c r="I5813" i="4"/>
  <c r="H5813" i="4"/>
  <c r="J5812" i="4"/>
  <c r="I5812" i="4"/>
  <c r="H5812" i="4"/>
  <c r="J5811" i="4"/>
  <c r="I5811" i="4"/>
  <c r="H5811" i="4"/>
  <c r="M5810" i="4"/>
  <c r="L5810" i="4"/>
  <c r="K5810" i="4"/>
  <c r="J5810" i="4"/>
  <c r="I5810" i="4"/>
  <c r="H5810" i="4"/>
  <c r="L5809" i="4"/>
  <c r="M5809" i="4" s="1"/>
  <c r="K5809" i="4"/>
  <c r="J5809" i="4"/>
  <c r="I5809" i="4"/>
  <c r="H5809" i="4"/>
  <c r="J5808" i="4"/>
  <c r="I5808" i="4"/>
  <c r="H5808" i="4"/>
  <c r="J5807" i="4"/>
  <c r="I5807" i="4"/>
  <c r="H5807" i="4"/>
  <c r="M5806" i="4"/>
  <c r="L5806" i="4"/>
  <c r="K5806" i="4"/>
  <c r="J5806" i="4"/>
  <c r="I5806" i="4"/>
  <c r="H5806" i="4"/>
  <c r="L5805" i="4"/>
  <c r="M5805" i="4" s="1"/>
  <c r="K5805" i="4"/>
  <c r="J5805" i="4"/>
  <c r="I5805" i="4"/>
  <c r="H5805" i="4"/>
  <c r="J5804" i="4"/>
  <c r="I5804" i="4"/>
  <c r="H5804" i="4"/>
  <c r="J5803" i="4"/>
  <c r="I5803" i="4"/>
  <c r="H5803" i="4"/>
  <c r="M5802" i="4"/>
  <c r="L5802" i="4"/>
  <c r="K5802" i="4"/>
  <c r="J5802" i="4"/>
  <c r="I5802" i="4"/>
  <c r="H5802" i="4"/>
  <c r="L5801" i="4"/>
  <c r="M5801" i="4" s="1"/>
  <c r="K5801" i="4"/>
  <c r="J5801" i="4"/>
  <c r="I5801" i="4"/>
  <c r="H5801" i="4"/>
  <c r="J5800" i="4"/>
  <c r="I5800" i="4"/>
  <c r="H5800" i="4"/>
  <c r="L5800" i="4" s="1"/>
  <c r="M5800" i="4" s="1"/>
  <c r="J5799" i="4"/>
  <c r="I5799" i="4"/>
  <c r="H5799" i="4"/>
  <c r="M5798" i="4"/>
  <c r="L5798" i="4"/>
  <c r="K5798" i="4"/>
  <c r="J5798" i="4"/>
  <c r="I5798" i="4"/>
  <c r="H5798" i="4"/>
  <c r="L5797" i="4"/>
  <c r="M5797" i="4" s="1"/>
  <c r="K5797" i="4"/>
  <c r="J5797" i="4"/>
  <c r="I5797" i="4"/>
  <c r="H5797" i="4"/>
  <c r="J5796" i="4"/>
  <c r="I5796" i="4"/>
  <c r="H5796" i="4"/>
  <c r="J5795" i="4"/>
  <c r="I5795" i="4"/>
  <c r="H5795" i="4"/>
  <c r="L5794" i="4"/>
  <c r="M5794" i="4" s="1"/>
  <c r="K5794" i="4"/>
  <c r="J5794" i="4"/>
  <c r="I5794" i="4"/>
  <c r="H5794" i="4"/>
  <c r="L5793" i="4"/>
  <c r="M5793" i="4" s="1"/>
  <c r="K5793" i="4"/>
  <c r="J5793" i="4"/>
  <c r="I5793" i="4"/>
  <c r="H5793" i="4"/>
  <c r="J5792" i="4"/>
  <c r="I5792" i="4"/>
  <c r="H5792" i="4"/>
  <c r="J5791" i="4"/>
  <c r="I5791" i="4"/>
  <c r="H5791" i="4"/>
  <c r="M5790" i="4"/>
  <c r="L5790" i="4"/>
  <c r="K5790" i="4"/>
  <c r="J5790" i="4"/>
  <c r="I5790" i="4"/>
  <c r="H5790" i="4"/>
  <c r="L5789" i="4"/>
  <c r="M5789" i="4" s="1"/>
  <c r="J5789" i="4"/>
  <c r="K5789" i="4" s="1"/>
  <c r="I5789" i="4"/>
  <c r="H5789" i="4"/>
  <c r="J5788" i="4"/>
  <c r="I5788" i="4"/>
  <c r="H5788" i="4"/>
  <c r="J5787" i="4"/>
  <c r="I5787" i="4"/>
  <c r="H5787" i="4"/>
  <c r="L5786" i="4"/>
  <c r="M5786" i="4" s="1"/>
  <c r="K5786" i="4"/>
  <c r="J5786" i="4"/>
  <c r="I5786" i="4"/>
  <c r="H5786" i="4"/>
  <c r="K5785" i="4"/>
  <c r="J5785" i="4"/>
  <c r="L5785" i="4" s="1"/>
  <c r="M5785" i="4" s="1"/>
  <c r="I5785" i="4"/>
  <c r="H5785" i="4"/>
  <c r="J5784" i="4"/>
  <c r="I5784" i="4"/>
  <c r="H5784" i="4"/>
  <c r="J5783" i="4"/>
  <c r="I5783" i="4"/>
  <c r="H5783" i="4"/>
  <c r="M5782" i="4"/>
  <c r="L5782" i="4"/>
  <c r="K5782" i="4"/>
  <c r="J5782" i="4"/>
  <c r="I5782" i="4"/>
  <c r="H5782" i="4"/>
  <c r="J5781" i="4"/>
  <c r="L5781" i="4" s="1"/>
  <c r="M5781" i="4" s="1"/>
  <c r="I5781" i="4"/>
  <c r="H5781" i="4"/>
  <c r="J5780" i="4"/>
  <c r="I5780" i="4"/>
  <c r="H5780" i="4"/>
  <c r="J5779" i="4"/>
  <c r="I5779" i="4"/>
  <c r="H5779" i="4"/>
  <c r="L5778" i="4"/>
  <c r="M5778" i="4" s="1"/>
  <c r="K5778" i="4"/>
  <c r="J5778" i="4"/>
  <c r="I5778" i="4"/>
  <c r="H5778" i="4"/>
  <c r="L5777" i="4"/>
  <c r="M5777" i="4" s="1"/>
  <c r="K5777" i="4"/>
  <c r="J5777" i="4"/>
  <c r="I5777" i="4"/>
  <c r="H5777" i="4"/>
  <c r="J5776" i="4"/>
  <c r="I5776" i="4"/>
  <c r="H5776" i="4"/>
  <c r="J5775" i="4"/>
  <c r="I5775" i="4"/>
  <c r="H5775" i="4"/>
  <c r="L5774" i="4"/>
  <c r="M5774" i="4" s="1"/>
  <c r="J5774" i="4"/>
  <c r="I5774" i="4"/>
  <c r="H5774" i="4"/>
  <c r="K5774" i="4" s="1"/>
  <c r="L5773" i="4"/>
  <c r="M5773" i="4" s="1"/>
  <c r="K5773" i="4"/>
  <c r="J5773" i="4"/>
  <c r="I5773" i="4"/>
  <c r="H5773" i="4"/>
  <c r="J5772" i="4"/>
  <c r="I5772" i="4"/>
  <c r="H5772" i="4"/>
  <c r="J5771" i="4"/>
  <c r="I5771" i="4"/>
  <c r="H5771" i="4"/>
  <c r="L5770" i="4"/>
  <c r="M5770" i="4" s="1"/>
  <c r="J5770" i="4"/>
  <c r="I5770" i="4"/>
  <c r="H5770" i="4"/>
  <c r="K5770" i="4" s="1"/>
  <c r="L5769" i="4"/>
  <c r="M5769" i="4" s="1"/>
  <c r="K5769" i="4"/>
  <c r="J5769" i="4"/>
  <c r="I5769" i="4"/>
  <c r="H5769" i="4"/>
  <c r="J5768" i="4"/>
  <c r="I5768" i="4"/>
  <c r="H5768" i="4"/>
  <c r="J5767" i="4"/>
  <c r="I5767" i="4"/>
  <c r="H5767" i="4"/>
  <c r="L5766" i="4"/>
  <c r="M5766" i="4" s="1"/>
  <c r="J5766" i="4"/>
  <c r="I5766" i="4"/>
  <c r="H5766" i="4"/>
  <c r="K5766" i="4" s="1"/>
  <c r="L5765" i="4"/>
  <c r="M5765" i="4" s="1"/>
  <c r="K5765" i="4"/>
  <c r="J5765" i="4"/>
  <c r="I5765" i="4"/>
  <c r="H5765" i="4"/>
  <c r="J5764" i="4"/>
  <c r="I5764" i="4"/>
  <c r="H5764" i="4"/>
  <c r="J5763" i="4"/>
  <c r="I5763" i="4"/>
  <c r="H5763" i="4"/>
  <c r="L5762" i="4"/>
  <c r="M5762" i="4" s="1"/>
  <c r="J5762" i="4"/>
  <c r="I5762" i="4"/>
  <c r="H5762" i="4"/>
  <c r="K5762" i="4" s="1"/>
  <c r="L5761" i="4"/>
  <c r="M5761" i="4" s="1"/>
  <c r="K5761" i="4"/>
  <c r="J5761" i="4"/>
  <c r="I5761" i="4"/>
  <c r="H5761" i="4"/>
  <c r="J5760" i="4"/>
  <c r="I5760" i="4"/>
  <c r="H5760" i="4"/>
  <c r="J5759" i="4"/>
  <c r="I5759" i="4"/>
  <c r="H5759" i="4"/>
  <c r="L5758" i="4"/>
  <c r="M5758" i="4" s="1"/>
  <c r="J5758" i="4"/>
  <c r="I5758" i="4"/>
  <c r="H5758" i="4"/>
  <c r="K5758" i="4" s="1"/>
  <c r="L5757" i="4"/>
  <c r="M5757" i="4" s="1"/>
  <c r="K5757" i="4"/>
  <c r="J5757" i="4"/>
  <c r="I5757" i="4"/>
  <c r="H5757" i="4"/>
  <c r="J5756" i="4"/>
  <c r="I5756" i="4"/>
  <c r="H5756" i="4"/>
  <c r="J5755" i="4"/>
  <c r="I5755" i="4"/>
  <c r="H5755" i="4"/>
  <c r="L5754" i="4"/>
  <c r="M5754" i="4" s="1"/>
  <c r="J5754" i="4"/>
  <c r="I5754" i="4"/>
  <c r="H5754" i="4"/>
  <c r="K5754" i="4" s="1"/>
  <c r="L5753" i="4"/>
  <c r="M5753" i="4" s="1"/>
  <c r="K5753" i="4"/>
  <c r="J5753" i="4"/>
  <c r="I5753" i="4"/>
  <c r="H5753" i="4"/>
  <c r="J5752" i="4"/>
  <c r="I5752" i="4"/>
  <c r="H5752" i="4"/>
  <c r="J5751" i="4"/>
  <c r="I5751" i="4"/>
  <c r="H5751" i="4"/>
  <c r="L5750" i="4"/>
  <c r="M5750" i="4" s="1"/>
  <c r="J5750" i="4"/>
  <c r="I5750" i="4"/>
  <c r="H5750" i="4"/>
  <c r="K5750" i="4" s="1"/>
  <c r="K5749" i="4"/>
  <c r="J5749" i="4"/>
  <c r="L5749" i="4" s="1"/>
  <c r="M5749" i="4" s="1"/>
  <c r="I5749" i="4"/>
  <c r="H5749" i="4"/>
  <c r="J5748" i="4"/>
  <c r="I5748" i="4"/>
  <c r="H5748" i="4"/>
  <c r="J5747" i="4"/>
  <c r="I5747" i="4"/>
  <c r="H5747" i="4"/>
  <c r="L5746" i="4"/>
  <c r="M5746" i="4" s="1"/>
  <c r="J5746" i="4"/>
  <c r="I5746" i="4"/>
  <c r="H5746" i="4"/>
  <c r="K5746" i="4" s="1"/>
  <c r="J5745" i="4"/>
  <c r="L5745" i="4" s="1"/>
  <c r="M5745" i="4" s="1"/>
  <c r="I5745" i="4"/>
  <c r="H5745" i="4"/>
  <c r="L5744" i="4"/>
  <c r="M5744" i="4" s="1"/>
  <c r="J5744" i="4"/>
  <c r="I5744" i="4"/>
  <c r="H5744" i="4"/>
  <c r="J5743" i="4"/>
  <c r="I5743" i="4"/>
  <c r="H5743" i="4"/>
  <c r="J5742" i="4"/>
  <c r="I5742" i="4"/>
  <c r="H5742" i="4"/>
  <c r="J5741" i="4"/>
  <c r="I5741" i="4"/>
  <c r="H5741" i="4"/>
  <c r="L5740" i="4"/>
  <c r="M5740" i="4" s="1"/>
  <c r="J5740" i="4"/>
  <c r="I5740" i="4"/>
  <c r="H5740" i="4"/>
  <c r="J5739" i="4"/>
  <c r="L5739" i="4" s="1"/>
  <c r="M5739" i="4" s="1"/>
  <c r="I5739" i="4"/>
  <c r="H5739" i="4"/>
  <c r="J5738" i="4"/>
  <c r="I5738" i="4"/>
  <c r="H5738" i="4"/>
  <c r="K5737" i="4"/>
  <c r="J5737" i="4"/>
  <c r="I5737" i="4"/>
  <c r="H5737" i="4"/>
  <c r="L5737" i="4" s="1"/>
  <c r="M5737" i="4" s="1"/>
  <c r="J5736" i="4"/>
  <c r="I5736" i="4"/>
  <c r="H5736" i="4"/>
  <c r="J5735" i="4"/>
  <c r="L5735" i="4" s="1"/>
  <c r="M5735" i="4" s="1"/>
  <c r="I5735" i="4"/>
  <c r="H5735" i="4"/>
  <c r="L5734" i="4"/>
  <c r="M5734" i="4" s="1"/>
  <c r="J5734" i="4"/>
  <c r="I5734" i="4"/>
  <c r="H5734" i="4"/>
  <c r="K5734" i="4" s="1"/>
  <c r="J5733" i="4"/>
  <c r="I5733" i="4"/>
  <c r="H5733" i="4"/>
  <c r="L5733" i="4" s="1"/>
  <c r="M5733" i="4" s="1"/>
  <c r="L5732" i="4"/>
  <c r="M5732" i="4" s="1"/>
  <c r="J5732" i="4"/>
  <c r="I5732" i="4"/>
  <c r="H5732" i="4"/>
  <c r="L5731" i="4"/>
  <c r="M5731" i="4" s="1"/>
  <c r="J5731" i="4"/>
  <c r="I5731" i="4"/>
  <c r="H5731" i="4"/>
  <c r="J5730" i="4"/>
  <c r="I5730" i="4"/>
  <c r="H5730" i="4"/>
  <c r="K5729" i="4"/>
  <c r="J5729" i="4"/>
  <c r="I5729" i="4"/>
  <c r="H5729" i="4"/>
  <c r="L5729" i="4" s="1"/>
  <c r="M5729" i="4" s="1"/>
  <c r="J5728" i="4"/>
  <c r="I5728" i="4"/>
  <c r="H5728" i="4"/>
  <c r="L5728" i="4" s="1"/>
  <c r="M5728" i="4" s="1"/>
  <c r="J5727" i="4"/>
  <c r="L5727" i="4" s="1"/>
  <c r="M5727" i="4" s="1"/>
  <c r="I5727" i="4"/>
  <c r="H5727" i="4"/>
  <c r="L5726" i="4"/>
  <c r="M5726" i="4" s="1"/>
  <c r="J5726" i="4"/>
  <c r="I5726" i="4"/>
  <c r="H5726" i="4"/>
  <c r="K5726" i="4" s="1"/>
  <c r="J5725" i="4"/>
  <c r="I5725" i="4"/>
  <c r="H5725" i="4"/>
  <c r="L5724" i="4"/>
  <c r="M5724" i="4" s="1"/>
  <c r="J5724" i="4"/>
  <c r="I5724" i="4"/>
  <c r="H5724" i="4"/>
  <c r="L5723" i="4"/>
  <c r="M5723" i="4" s="1"/>
  <c r="J5723" i="4"/>
  <c r="I5723" i="4"/>
  <c r="H5723" i="4"/>
  <c r="J5722" i="4"/>
  <c r="I5722" i="4"/>
  <c r="H5722" i="4"/>
  <c r="K5721" i="4"/>
  <c r="J5721" i="4"/>
  <c r="I5721" i="4"/>
  <c r="L5721" i="4" s="1"/>
  <c r="M5721" i="4" s="1"/>
  <c r="H5721" i="4"/>
  <c r="J5720" i="4"/>
  <c r="I5720" i="4"/>
  <c r="H5720" i="4"/>
  <c r="L5720" i="4" s="1"/>
  <c r="M5720" i="4" s="1"/>
  <c r="J5719" i="4"/>
  <c r="L5719" i="4" s="1"/>
  <c r="M5719" i="4" s="1"/>
  <c r="I5719" i="4"/>
  <c r="H5719" i="4"/>
  <c r="L5718" i="4"/>
  <c r="M5718" i="4" s="1"/>
  <c r="J5718" i="4"/>
  <c r="I5718" i="4"/>
  <c r="H5718" i="4"/>
  <c r="K5718" i="4" s="1"/>
  <c r="J5717" i="4"/>
  <c r="I5717" i="4"/>
  <c r="H5717" i="4"/>
  <c r="L5716" i="4"/>
  <c r="M5716" i="4" s="1"/>
  <c r="J5716" i="4"/>
  <c r="I5716" i="4"/>
  <c r="H5716" i="4"/>
  <c r="J5715" i="4"/>
  <c r="L5715" i="4" s="1"/>
  <c r="M5715" i="4" s="1"/>
  <c r="I5715" i="4"/>
  <c r="H5715" i="4"/>
  <c r="J5714" i="4"/>
  <c r="I5714" i="4"/>
  <c r="H5714" i="4"/>
  <c r="K5713" i="4"/>
  <c r="J5713" i="4"/>
  <c r="I5713" i="4"/>
  <c r="L5713" i="4" s="1"/>
  <c r="M5713" i="4" s="1"/>
  <c r="H5713" i="4"/>
  <c r="J5712" i="4"/>
  <c r="I5712" i="4"/>
  <c r="H5712" i="4"/>
  <c r="J5711" i="4"/>
  <c r="I5711" i="4"/>
  <c r="H5711" i="4"/>
  <c r="M5710" i="4"/>
  <c r="K5710" i="4"/>
  <c r="J5710" i="4"/>
  <c r="I5710" i="4"/>
  <c r="L5710" i="4" s="1"/>
  <c r="H5710" i="4"/>
  <c r="K5709" i="4"/>
  <c r="J5709" i="4"/>
  <c r="I5709" i="4"/>
  <c r="H5709" i="4"/>
  <c r="L5709" i="4" s="1"/>
  <c r="M5709" i="4" s="1"/>
  <c r="J5708" i="4"/>
  <c r="I5708" i="4"/>
  <c r="H5708" i="4"/>
  <c r="M5707" i="4"/>
  <c r="L5707" i="4"/>
  <c r="K5707" i="4"/>
  <c r="J5707" i="4"/>
  <c r="I5707" i="4"/>
  <c r="H5707" i="4"/>
  <c r="L5706" i="4"/>
  <c r="M5706" i="4" s="1"/>
  <c r="K5706" i="4"/>
  <c r="J5706" i="4"/>
  <c r="I5706" i="4"/>
  <c r="H5706" i="4"/>
  <c r="J5705" i="4"/>
  <c r="I5705" i="4"/>
  <c r="H5705" i="4"/>
  <c r="L5704" i="4"/>
  <c r="M5704" i="4" s="1"/>
  <c r="J5704" i="4"/>
  <c r="I5704" i="4"/>
  <c r="H5704" i="4"/>
  <c r="L5703" i="4"/>
  <c r="M5703" i="4" s="1"/>
  <c r="K5703" i="4"/>
  <c r="J5703" i="4"/>
  <c r="I5703" i="4"/>
  <c r="H5703" i="4"/>
  <c r="J5702" i="4"/>
  <c r="I5702" i="4"/>
  <c r="H5702" i="4"/>
  <c r="L5701" i="4"/>
  <c r="M5701" i="4" s="1"/>
  <c r="J5701" i="4"/>
  <c r="I5701" i="4"/>
  <c r="K5701" i="4" s="1"/>
  <c r="H5701" i="4"/>
  <c r="M5700" i="4"/>
  <c r="L5700" i="4"/>
  <c r="J5700" i="4"/>
  <c r="I5700" i="4"/>
  <c r="H5700" i="4"/>
  <c r="J5699" i="4"/>
  <c r="I5699" i="4"/>
  <c r="H5699" i="4"/>
  <c r="L5699" i="4" s="1"/>
  <c r="M5699" i="4" s="1"/>
  <c r="J5698" i="4"/>
  <c r="I5698" i="4"/>
  <c r="H5698" i="4"/>
  <c r="L5697" i="4"/>
  <c r="M5697" i="4" s="1"/>
  <c r="J5697" i="4"/>
  <c r="K5697" i="4" s="1"/>
  <c r="I5697" i="4"/>
  <c r="H5697" i="4"/>
  <c r="J5696" i="4"/>
  <c r="I5696" i="4"/>
  <c r="H5696" i="4"/>
  <c r="J5695" i="4"/>
  <c r="I5695" i="4"/>
  <c r="H5695" i="4"/>
  <c r="M5694" i="4"/>
  <c r="L5694" i="4"/>
  <c r="K5694" i="4"/>
  <c r="J5694" i="4"/>
  <c r="I5694" i="4"/>
  <c r="H5694" i="4"/>
  <c r="J5693" i="4"/>
  <c r="K5693" i="4" s="1"/>
  <c r="I5693" i="4"/>
  <c r="H5693" i="4"/>
  <c r="L5693" i="4" s="1"/>
  <c r="M5693" i="4" s="1"/>
  <c r="J5692" i="4"/>
  <c r="I5692" i="4"/>
  <c r="H5692" i="4"/>
  <c r="M5691" i="4"/>
  <c r="L5691" i="4"/>
  <c r="K5691" i="4"/>
  <c r="J5691" i="4"/>
  <c r="I5691" i="4"/>
  <c r="H5691" i="4"/>
  <c r="L5690" i="4"/>
  <c r="M5690" i="4" s="1"/>
  <c r="K5690" i="4"/>
  <c r="J5690" i="4"/>
  <c r="I5690" i="4"/>
  <c r="H5690" i="4"/>
  <c r="J5689" i="4"/>
  <c r="I5689" i="4"/>
  <c r="H5689" i="4"/>
  <c r="M5688" i="4"/>
  <c r="L5688" i="4"/>
  <c r="J5688" i="4"/>
  <c r="I5688" i="4"/>
  <c r="H5688" i="4"/>
  <c r="L5687" i="4"/>
  <c r="M5687" i="4" s="1"/>
  <c r="K5687" i="4"/>
  <c r="J5687" i="4"/>
  <c r="I5687" i="4"/>
  <c r="H5687" i="4"/>
  <c r="J5686" i="4"/>
  <c r="I5686" i="4"/>
  <c r="H5686" i="4"/>
  <c r="L5685" i="4"/>
  <c r="M5685" i="4" s="1"/>
  <c r="J5685" i="4"/>
  <c r="I5685" i="4"/>
  <c r="K5685" i="4" s="1"/>
  <c r="H5685" i="4"/>
  <c r="L5684" i="4"/>
  <c r="M5684" i="4" s="1"/>
  <c r="J5684" i="4"/>
  <c r="I5684" i="4"/>
  <c r="H5684" i="4"/>
  <c r="J5683" i="4"/>
  <c r="I5683" i="4"/>
  <c r="H5683" i="4"/>
  <c r="L5683" i="4" s="1"/>
  <c r="M5683" i="4" s="1"/>
  <c r="J5682" i="4"/>
  <c r="I5682" i="4"/>
  <c r="H5682" i="4"/>
  <c r="L5681" i="4"/>
  <c r="M5681" i="4" s="1"/>
  <c r="K5681" i="4"/>
  <c r="J5681" i="4"/>
  <c r="I5681" i="4"/>
  <c r="H5681" i="4"/>
  <c r="J5680" i="4"/>
  <c r="I5680" i="4"/>
  <c r="H5680" i="4"/>
  <c r="J5679" i="4"/>
  <c r="I5679" i="4"/>
  <c r="H5679" i="4"/>
  <c r="M5678" i="4"/>
  <c r="L5678" i="4"/>
  <c r="K5678" i="4"/>
  <c r="J5678" i="4"/>
  <c r="I5678" i="4"/>
  <c r="H5678" i="4"/>
  <c r="J5677" i="4"/>
  <c r="K5677" i="4" s="1"/>
  <c r="I5677" i="4"/>
  <c r="H5677" i="4"/>
  <c r="L5677" i="4" s="1"/>
  <c r="M5677" i="4" s="1"/>
  <c r="J5676" i="4"/>
  <c r="I5676" i="4"/>
  <c r="H5676" i="4"/>
  <c r="M5675" i="4"/>
  <c r="L5675" i="4"/>
  <c r="K5675" i="4"/>
  <c r="J5675" i="4"/>
  <c r="I5675" i="4"/>
  <c r="H5675" i="4"/>
  <c r="L5674" i="4"/>
  <c r="M5674" i="4" s="1"/>
  <c r="K5674" i="4"/>
  <c r="J5674" i="4"/>
  <c r="I5674" i="4"/>
  <c r="H5674" i="4"/>
  <c r="J5673" i="4"/>
  <c r="I5673" i="4"/>
  <c r="H5673" i="4"/>
  <c r="M5672" i="4"/>
  <c r="L5672" i="4"/>
  <c r="J5672" i="4"/>
  <c r="I5672" i="4"/>
  <c r="H5672" i="4"/>
  <c r="L5671" i="4"/>
  <c r="M5671" i="4" s="1"/>
  <c r="K5671" i="4"/>
  <c r="J5671" i="4"/>
  <c r="I5671" i="4"/>
  <c r="H5671" i="4"/>
  <c r="J5670" i="4"/>
  <c r="I5670" i="4"/>
  <c r="H5670" i="4"/>
  <c r="L5670" i="4" s="1"/>
  <c r="M5670" i="4" s="1"/>
  <c r="L5669" i="4"/>
  <c r="M5669" i="4" s="1"/>
  <c r="K5669" i="4"/>
  <c r="J5669" i="4"/>
  <c r="I5669" i="4"/>
  <c r="H5669" i="4"/>
  <c r="L5668" i="4"/>
  <c r="M5668" i="4" s="1"/>
  <c r="J5668" i="4"/>
  <c r="I5668" i="4"/>
  <c r="H5668" i="4"/>
  <c r="J5667" i="4"/>
  <c r="I5667" i="4"/>
  <c r="H5667" i="4"/>
  <c r="J5666" i="4"/>
  <c r="I5666" i="4"/>
  <c r="H5666" i="4"/>
  <c r="L5665" i="4"/>
  <c r="M5665" i="4" s="1"/>
  <c r="K5665" i="4"/>
  <c r="J5665" i="4"/>
  <c r="I5665" i="4"/>
  <c r="H5665" i="4"/>
  <c r="J5664" i="4"/>
  <c r="I5664" i="4"/>
  <c r="H5664" i="4"/>
  <c r="L5664" i="4" s="1"/>
  <c r="M5664" i="4" s="1"/>
  <c r="J5663" i="4"/>
  <c r="I5663" i="4"/>
  <c r="H5663" i="4"/>
  <c r="M5662" i="4"/>
  <c r="L5662" i="4"/>
  <c r="J5662" i="4"/>
  <c r="K5662" i="4" s="1"/>
  <c r="I5662" i="4"/>
  <c r="H5662" i="4"/>
  <c r="J5661" i="4"/>
  <c r="K5661" i="4" s="1"/>
  <c r="I5661" i="4"/>
  <c r="H5661" i="4"/>
  <c r="J5660" i="4"/>
  <c r="I5660" i="4"/>
  <c r="H5660" i="4"/>
  <c r="M5659" i="4"/>
  <c r="L5659" i="4"/>
  <c r="J5659" i="4"/>
  <c r="I5659" i="4"/>
  <c r="H5659" i="4"/>
  <c r="K5659" i="4" s="1"/>
  <c r="L5658" i="4"/>
  <c r="M5658" i="4" s="1"/>
  <c r="K5658" i="4"/>
  <c r="J5658" i="4"/>
  <c r="I5658" i="4"/>
  <c r="H5658" i="4"/>
  <c r="J5657" i="4"/>
  <c r="I5657" i="4"/>
  <c r="H5657" i="4"/>
  <c r="J5656" i="4"/>
  <c r="I5656" i="4"/>
  <c r="L5656" i="4" s="1"/>
  <c r="M5656" i="4" s="1"/>
  <c r="H5656" i="4"/>
  <c r="L5655" i="4"/>
  <c r="M5655" i="4" s="1"/>
  <c r="K5655" i="4"/>
  <c r="J5655" i="4"/>
  <c r="I5655" i="4"/>
  <c r="H5655" i="4"/>
  <c r="J5654" i="4"/>
  <c r="K5654" i="4" s="1"/>
  <c r="I5654" i="4"/>
  <c r="H5654" i="4"/>
  <c r="L5654" i="4" s="1"/>
  <c r="M5654" i="4" s="1"/>
  <c r="J5653" i="4"/>
  <c r="I5653" i="4"/>
  <c r="H5653" i="4"/>
  <c r="M5652" i="4"/>
  <c r="L5652" i="4"/>
  <c r="J5652" i="4"/>
  <c r="I5652" i="4"/>
  <c r="K5652" i="4" s="1"/>
  <c r="H5652" i="4"/>
  <c r="M5651" i="4"/>
  <c r="L5651" i="4"/>
  <c r="K5651" i="4"/>
  <c r="J5651" i="4"/>
  <c r="I5651" i="4"/>
  <c r="H5651" i="4"/>
  <c r="J5650" i="4"/>
  <c r="K5650" i="4" s="1"/>
  <c r="I5650" i="4"/>
  <c r="H5650" i="4"/>
  <c r="J5649" i="4"/>
  <c r="I5649" i="4"/>
  <c r="H5649" i="4"/>
  <c r="M5648" i="4"/>
  <c r="L5648" i="4"/>
  <c r="J5648" i="4"/>
  <c r="I5648" i="4"/>
  <c r="K5648" i="4" s="1"/>
  <c r="H5648" i="4"/>
  <c r="M5647" i="4"/>
  <c r="L5647" i="4"/>
  <c r="K5647" i="4"/>
  <c r="J5647" i="4"/>
  <c r="I5647" i="4"/>
  <c r="H5647" i="4"/>
  <c r="K5646" i="4"/>
  <c r="J5646" i="4"/>
  <c r="I5646" i="4"/>
  <c r="H5646" i="4"/>
  <c r="J5645" i="4"/>
  <c r="I5645" i="4"/>
  <c r="H5645" i="4"/>
  <c r="M5644" i="4"/>
  <c r="L5644" i="4"/>
  <c r="K5644" i="4"/>
  <c r="J5644" i="4"/>
  <c r="I5644" i="4"/>
  <c r="H5644" i="4"/>
  <c r="L5643" i="4"/>
  <c r="M5643" i="4" s="1"/>
  <c r="K5643" i="4"/>
  <c r="J5643" i="4"/>
  <c r="I5643" i="4"/>
  <c r="H5643" i="4"/>
  <c r="J5642" i="4"/>
  <c r="K5642" i="4" s="1"/>
  <c r="I5642" i="4"/>
  <c r="H5642" i="4"/>
  <c r="L5642" i="4" s="1"/>
  <c r="M5642" i="4" s="1"/>
  <c r="J5641" i="4"/>
  <c r="I5641" i="4"/>
  <c r="H5641" i="4"/>
  <c r="M5640" i="4"/>
  <c r="L5640" i="4"/>
  <c r="K5640" i="4"/>
  <c r="J5640" i="4"/>
  <c r="I5640" i="4"/>
  <c r="H5640" i="4"/>
  <c r="M5639" i="4"/>
  <c r="L5639" i="4"/>
  <c r="K5639" i="4"/>
  <c r="J5639" i="4"/>
  <c r="I5639" i="4"/>
  <c r="H5639" i="4"/>
  <c r="J5638" i="4"/>
  <c r="K5638" i="4" s="1"/>
  <c r="I5638" i="4"/>
  <c r="H5638" i="4"/>
  <c r="J5637" i="4"/>
  <c r="I5637" i="4"/>
  <c r="H5637" i="4"/>
  <c r="M5636" i="4"/>
  <c r="L5636" i="4"/>
  <c r="J5636" i="4"/>
  <c r="K5636" i="4" s="1"/>
  <c r="I5636" i="4"/>
  <c r="H5636" i="4"/>
  <c r="M5635" i="4"/>
  <c r="L5635" i="4"/>
  <c r="K5635" i="4"/>
  <c r="J5635" i="4"/>
  <c r="I5635" i="4"/>
  <c r="H5635" i="4"/>
  <c r="K5634" i="4"/>
  <c r="J5634" i="4"/>
  <c r="I5634" i="4"/>
  <c r="H5634" i="4"/>
  <c r="J5633" i="4"/>
  <c r="I5633" i="4"/>
  <c r="H5633" i="4"/>
  <c r="M5632" i="4"/>
  <c r="L5632" i="4"/>
  <c r="J5632" i="4"/>
  <c r="I5632" i="4"/>
  <c r="H5632" i="4"/>
  <c r="K5632" i="4" s="1"/>
  <c r="L5631" i="4"/>
  <c r="M5631" i="4" s="1"/>
  <c r="K5631" i="4"/>
  <c r="J5631" i="4"/>
  <c r="I5631" i="4"/>
  <c r="H5631" i="4"/>
  <c r="K5630" i="4"/>
  <c r="J5630" i="4"/>
  <c r="I5630" i="4"/>
  <c r="H5630" i="4"/>
  <c r="L5630" i="4" s="1"/>
  <c r="M5630" i="4" s="1"/>
  <c r="J5629" i="4"/>
  <c r="I5629" i="4"/>
  <c r="H5629" i="4"/>
  <c r="M5628" i="4"/>
  <c r="L5628" i="4"/>
  <c r="J5628" i="4"/>
  <c r="I5628" i="4"/>
  <c r="H5628" i="4"/>
  <c r="K5628" i="4" s="1"/>
  <c r="L5627" i="4"/>
  <c r="M5627" i="4" s="1"/>
  <c r="K5627" i="4"/>
  <c r="J5627" i="4"/>
  <c r="I5627" i="4"/>
  <c r="H5627" i="4"/>
  <c r="J5626" i="4"/>
  <c r="K5626" i="4" s="1"/>
  <c r="I5626" i="4"/>
  <c r="H5626" i="4"/>
  <c r="L5626" i="4" s="1"/>
  <c r="M5626" i="4" s="1"/>
  <c r="J5625" i="4"/>
  <c r="I5625" i="4"/>
  <c r="H5625" i="4"/>
  <c r="M5624" i="4"/>
  <c r="L5624" i="4"/>
  <c r="J5624" i="4"/>
  <c r="I5624" i="4"/>
  <c r="H5624" i="4"/>
  <c r="K5624" i="4" s="1"/>
  <c r="M5623" i="4"/>
  <c r="L5623" i="4"/>
  <c r="K5623" i="4"/>
  <c r="J5623" i="4"/>
  <c r="I5623" i="4"/>
  <c r="H5623" i="4"/>
  <c r="J5622" i="4"/>
  <c r="K5622" i="4" s="1"/>
  <c r="I5622" i="4"/>
  <c r="H5622" i="4"/>
  <c r="J5621" i="4"/>
  <c r="I5621" i="4"/>
  <c r="H5621" i="4"/>
  <c r="M5620" i="4"/>
  <c r="L5620" i="4"/>
  <c r="J5620" i="4"/>
  <c r="I5620" i="4"/>
  <c r="H5620" i="4"/>
  <c r="K5620" i="4" s="1"/>
  <c r="M5619" i="4"/>
  <c r="L5619" i="4"/>
  <c r="K5619" i="4"/>
  <c r="J5619" i="4"/>
  <c r="I5619" i="4"/>
  <c r="H5619" i="4"/>
  <c r="K5618" i="4"/>
  <c r="J5618" i="4"/>
  <c r="I5618" i="4"/>
  <c r="H5618" i="4"/>
  <c r="J5617" i="4"/>
  <c r="I5617" i="4"/>
  <c r="H5617" i="4"/>
  <c r="M5616" i="4"/>
  <c r="L5616" i="4"/>
  <c r="J5616" i="4"/>
  <c r="I5616" i="4"/>
  <c r="H5616" i="4"/>
  <c r="K5616" i="4" s="1"/>
  <c r="L5615" i="4"/>
  <c r="M5615" i="4" s="1"/>
  <c r="K5615" i="4"/>
  <c r="J5615" i="4"/>
  <c r="I5615" i="4"/>
  <c r="H5615" i="4"/>
  <c r="K5614" i="4"/>
  <c r="J5614" i="4"/>
  <c r="I5614" i="4"/>
  <c r="H5614" i="4"/>
  <c r="L5614" i="4" s="1"/>
  <c r="M5614" i="4" s="1"/>
  <c r="J5613" i="4"/>
  <c r="I5613" i="4"/>
  <c r="H5613" i="4"/>
  <c r="M5612" i="4"/>
  <c r="L5612" i="4"/>
  <c r="J5612" i="4"/>
  <c r="I5612" i="4"/>
  <c r="H5612" i="4"/>
  <c r="K5612" i="4" s="1"/>
  <c r="L5611" i="4"/>
  <c r="M5611" i="4" s="1"/>
  <c r="K5611" i="4"/>
  <c r="J5611" i="4"/>
  <c r="I5611" i="4"/>
  <c r="H5611" i="4"/>
  <c r="J5610" i="4"/>
  <c r="I5610" i="4"/>
  <c r="K5610" i="4" s="1"/>
  <c r="H5610" i="4"/>
  <c r="L5610" i="4" s="1"/>
  <c r="M5610" i="4" s="1"/>
  <c r="J5609" i="4"/>
  <c r="I5609" i="4"/>
  <c r="H5609" i="4"/>
  <c r="M5608" i="4"/>
  <c r="L5608" i="4"/>
  <c r="J5608" i="4"/>
  <c r="I5608" i="4"/>
  <c r="H5608" i="4"/>
  <c r="K5608" i="4" s="1"/>
  <c r="M5607" i="4"/>
  <c r="L5607" i="4"/>
  <c r="K5607" i="4"/>
  <c r="J5607" i="4"/>
  <c r="I5607" i="4"/>
  <c r="H5607" i="4"/>
  <c r="J5606" i="4"/>
  <c r="I5606" i="4"/>
  <c r="K5606" i="4" s="1"/>
  <c r="H5606" i="4"/>
  <c r="J5605" i="4"/>
  <c r="I5605" i="4"/>
  <c r="H5605" i="4"/>
  <c r="L5604" i="4"/>
  <c r="M5604" i="4" s="1"/>
  <c r="J5604" i="4"/>
  <c r="I5604" i="4"/>
  <c r="H5604" i="4"/>
  <c r="K5604" i="4" s="1"/>
  <c r="J5603" i="4"/>
  <c r="L5603" i="4" s="1"/>
  <c r="M5603" i="4" s="1"/>
  <c r="I5603" i="4"/>
  <c r="H5603" i="4"/>
  <c r="L5602" i="4"/>
  <c r="M5602" i="4" s="1"/>
  <c r="K5602" i="4"/>
  <c r="J5602" i="4"/>
  <c r="I5602" i="4"/>
  <c r="H5602" i="4"/>
  <c r="J5601" i="4"/>
  <c r="I5601" i="4"/>
  <c r="H5601" i="4"/>
  <c r="M5600" i="4"/>
  <c r="L5600" i="4"/>
  <c r="J5600" i="4"/>
  <c r="I5600" i="4"/>
  <c r="H5600" i="4"/>
  <c r="K5600" i="4" s="1"/>
  <c r="J5599" i="4"/>
  <c r="L5599" i="4" s="1"/>
  <c r="M5599" i="4" s="1"/>
  <c r="I5599" i="4"/>
  <c r="H5599" i="4"/>
  <c r="J5598" i="4"/>
  <c r="I5598" i="4"/>
  <c r="H5598" i="4"/>
  <c r="L5597" i="4"/>
  <c r="M5597" i="4" s="1"/>
  <c r="J5597" i="4"/>
  <c r="I5597" i="4"/>
  <c r="H5597" i="4"/>
  <c r="J5596" i="4"/>
  <c r="I5596" i="4"/>
  <c r="H5596" i="4"/>
  <c r="J5595" i="4"/>
  <c r="I5595" i="4"/>
  <c r="H5595" i="4"/>
  <c r="L5595" i="4" s="1"/>
  <c r="M5595" i="4" s="1"/>
  <c r="L5594" i="4"/>
  <c r="M5594" i="4" s="1"/>
  <c r="K5594" i="4"/>
  <c r="J5594" i="4"/>
  <c r="I5594" i="4"/>
  <c r="H5594" i="4"/>
  <c r="J5593" i="4"/>
  <c r="I5593" i="4"/>
  <c r="H5593" i="4"/>
  <c r="M5592" i="4"/>
  <c r="L5592" i="4"/>
  <c r="J5592" i="4"/>
  <c r="I5592" i="4"/>
  <c r="H5592" i="4"/>
  <c r="K5591" i="4"/>
  <c r="J5591" i="4"/>
  <c r="L5591" i="4" s="1"/>
  <c r="M5591" i="4" s="1"/>
  <c r="I5591" i="4"/>
  <c r="H5591" i="4"/>
  <c r="J5590" i="4"/>
  <c r="I5590" i="4"/>
  <c r="H5590" i="4"/>
  <c r="L5589" i="4"/>
  <c r="M5589" i="4" s="1"/>
  <c r="J5589" i="4"/>
  <c r="I5589" i="4"/>
  <c r="H5589" i="4"/>
  <c r="J5588" i="4"/>
  <c r="I5588" i="4"/>
  <c r="H5588" i="4"/>
  <c r="J5587" i="4"/>
  <c r="I5587" i="4"/>
  <c r="H5587" i="4"/>
  <c r="L5587" i="4" s="1"/>
  <c r="M5587" i="4" s="1"/>
  <c r="L5586" i="4"/>
  <c r="M5586" i="4" s="1"/>
  <c r="K5586" i="4"/>
  <c r="J5586" i="4"/>
  <c r="I5586" i="4"/>
  <c r="H5586" i="4"/>
  <c r="J5585" i="4"/>
  <c r="I5585" i="4"/>
  <c r="H5585" i="4"/>
  <c r="M5584" i="4"/>
  <c r="L5584" i="4"/>
  <c r="J5584" i="4"/>
  <c r="I5584" i="4"/>
  <c r="H5584" i="4"/>
  <c r="J5583" i="4"/>
  <c r="L5583" i="4" s="1"/>
  <c r="M5583" i="4" s="1"/>
  <c r="I5583" i="4"/>
  <c r="H5583" i="4"/>
  <c r="J5582" i="4"/>
  <c r="I5582" i="4"/>
  <c r="H5582" i="4"/>
  <c r="L5581" i="4"/>
  <c r="M5581" i="4" s="1"/>
  <c r="J5581" i="4"/>
  <c r="I5581" i="4"/>
  <c r="H5581" i="4"/>
  <c r="J5580" i="4"/>
  <c r="I5580" i="4"/>
  <c r="H5580" i="4"/>
  <c r="J5579" i="4"/>
  <c r="I5579" i="4"/>
  <c r="H5579" i="4"/>
  <c r="L5579" i="4" s="1"/>
  <c r="M5579" i="4" s="1"/>
  <c r="L5578" i="4"/>
  <c r="M5578" i="4" s="1"/>
  <c r="K5578" i="4"/>
  <c r="J5578" i="4"/>
  <c r="I5578" i="4"/>
  <c r="H5578" i="4"/>
  <c r="J5577" i="4"/>
  <c r="I5577" i="4"/>
  <c r="H5577" i="4"/>
  <c r="J5576" i="4"/>
  <c r="L5576" i="4" s="1"/>
  <c r="M5576" i="4" s="1"/>
  <c r="I5576" i="4"/>
  <c r="H5576" i="4"/>
  <c r="K5575" i="4"/>
  <c r="J5575" i="4"/>
  <c r="L5575" i="4" s="1"/>
  <c r="M5575" i="4" s="1"/>
  <c r="I5575" i="4"/>
  <c r="H5575" i="4"/>
  <c r="J5574" i="4"/>
  <c r="I5574" i="4"/>
  <c r="H5574" i="4"/>
  <c r="J5573" i="4"/>
  <c r="L5573" i="4" s="1"/>
  <c r="M5573" i="4" s="1"/>
  <c r="I5573" i="4"/>
  <c r="H5573" i="4"/>
  <c r="J5572" i="4"/>
  <c r="L5572" i="4" s="1"/>
  <c r="M5572" i="4" s="1"/>
  <c r="I5572" i="4"/>
  <c r="H5572" i="4"/>
  <c r="J5571" i="4"/>
  <c r="I5571" i="4"/>
  <c r="H5571" i="4"/>
  <c r="J5570" i="4"/>
  <c r="I5570" i="4"/>
  <c r="H5570" i="4"/>
  <c r="L5570" i="4" s="1"/>
  <c r="M5570" i="4" s="1"/>
  <c r="L5569" i="4"/>
  <c r="M5569" i="4" s="1"/>
  <c r="J5569" i="4"/>
  <c r="I5569" i="4"/>
  <c r="H5569" i="4"/>
  <c r="J5568" i="4"/>
  <c r="I5568" i="4"/>
  <c r="H5568" i="4"/>
  <c r="J5567" i="4"/>
  <c r="I5567" i="4"/>
  <c r="H5567" i="4"/>
  <c r="L5567" i="4" s="1"/>
  <c r="M5567" i="4" s="1"/>
  <c r="L5566" i="4"/>
  <c r="M5566" i="4" s="1"/>
  <c r="K5566" i="4"/>
  <c r="J5566" i="4"/>
  <c r="I5566" i="4"/>
  <c r="H5566" i="4"/>
  <c r="J5565" i="4"/>
  <c r="I5565" i="4"/>
  <c r="H5565" i="4"/>
  <c r="J5564" i="4"/>
  <c r="I5564" i="4"/>
  <c r="H5564" i="4"/>
  <c r="L5563" i="4"/>
  <c r="M5563" i="4" s="1"/>
  <c r="J5563" i="4"/>
  <c r="K5563" i="4" s="1"/>
  <c r="I5563" i="4"/>
  <c r="H5563" i="4"/>
  <c r="L5562" i="4"/>
  <c r="M5562" i="4" s="1"/>
  <c r="K5562" i="4"/>
  <c r="J5562" i="4"/>
  <c r="I5562" i="4"/>
  <c r="H5562" i="4"/>
  <c r="J5561" i="4"/>
  <c r="I5561" i="4"/>
  <c r="H5561" i="4"/>
  <c r="J5560" i="4"/>
  <c r="I5560" i="4"/>
  <c r="H5560" i="4"/>
  <c r="L5559" i="4"/>
  <c r="M5559" i="4" s="1"/>
  <c r="J5559" i="4"/>
  <c r="K5559" i="4" s="1"/>
  <c r="I5559" i="4"/>
  <c r="H5559" i="4"/>
  <c r="K5558" i="4"/>
  <c r="J5558" i="4"/>
  <c r="L5558" i="4" s="1"/>
  <c r="M5558" i="4" s="1"/>
  <c r="I5558" i="4"/>
  <c r="H5558" i="4"/>
  <c r="J5557" i="4"/>
  <c r="I5557" i="4"/>
  <c r="H5557" i="4"/>
  <c r="J5556" i="4"/>
  <c r="I5556" i="4"/>
  <c r="H5556" i="4"/>
  <c r="L5555" i="4"/>
  <c r="M5555" i="4" s="1"/>
  <c r="J5555" i="4"/>
  <c r="K5555" i="4" s="1"/>
  <c r="I5555" i="4"/>
  <c r="H5555" i="4"/>
  <c r="K5554" i="4"/>
  <c r="J5554" i="4"/>
  <c r="L5554" i="4" s="1"/>
  <c r="M5554" i="4" s="1"/>
  <c r="I5554" i="4"/>
  <c r="H5554" i="4"/>
  <c r="J5553" i="4"/>
  <c r="I5553" i="4"/>
  <c r="H5553" i="4"/>
  <c r="J5552" i="4"/>
  <c r="I5552" i="4"/>
  <c r="H5552" i="4"/>
  <c r="L5551" i="4"/>
  <c r="M5551" i="4" s="1"/>
  <c r="J5551" i="4"/>
  <c r="K5551" i="4" s="1"/>
  <c r="I5551" i="4"/>
  <c r="H5551" i="4"/>
  <c r="J5550" i="4"/>
  <c r="L5550" i="4" s="1"/>
  <c r="M5550" i="4" s="1"/>
  <c r="I5550" i="4"/>
  <c r="H5550" i="4"/>
  <c r="J5549" i="4"/>
  <c r="I5549" i="4"/>
  <c r="H5549" i="4"/>
  <c r="J5548" i="4"/>
  <c r="I5548" i="4"/>
  <c r="H5548" i="4"/>
  <c r="L5547" i="4"/>
  <c r="M5547" i="4" s="1"/>
  <c r="J5547" i="4"/>
  <c r="K5547" i="4" s="1"/>
  <c r="I5547" i="4"/>
  <c r="H5547" i="4"/>
  <c r="J5546" i="4"/>
  <c r="L5546" i="4" s="1"/>
  <c r="M5546" i="4" s="1"/>
  <c r="I5546" i="4"/>
  <c r="H5546" i="4"/>
  <c r="J5545" i="4"/>
  <c r="I5545" i="4"/>
  <c r="H5545" i="4"/>
  <c r="J5544" i="4"/>
  <c r="I5544" i="4"/>
  <c r="H5544" i="4"/>
  <c r="L5543" i="4"/>
  <c r="M5543" i="4" s="1"/>
  <c r="J5543" i="4"/>
  <c r="K5543" i="4" s="1"/>
  <c r="I5543" i="4"/>
  <c r="H5543" i="4"/>
  <c r="J5542" i="4"/>
  <c r="L5542" i="4" s="1"/>
  <c r="M5542" i="4" s="1"/>
  <c r="I5542" i="4"/>
  <c r="H5542" i="4"/>
  <c r="J5541" i="4"/>
  <c r="I5541" i="4"/>
  <c r="H5541" i="4"/>
  <c r="J5540" i="4"/>
  <c r="I5540" i="4"/>
  <c r="H5540" i="4"/>
  <c r="L5539" i="4"/>
  <c r="M5539" i="4" s="1"/>
  <c r="J5539" i="4"/>
  <c r="I5539" i="4"/>
  <c r="H5539" i="4"/>
  <c r="K5539" i="4" s="1"/>
  <c r="J5538" i="4"/>
  <c r="L5538" i="4" s="1"/>
  <c r="M5538" i="4" s="1"/>
  <c r="I5538" i="4"/>
  <c r="H5538" i="4"/>
  <c r="J5537" i="4"/>
  <c r="I5537" i="4"/>
  <c r="H5537" i="4"/>
  <c r="J5536" i="4"/>
  <c r="I5536" i="4"/>
  <c r="H5536" i="4"/>
  <c r="L5535" i="4"/>
  <c r="M5535" i="4" s="1"/>
  <c r="J5535" i="4"/>
  <c r="I5535" i="4"/>
  <c r="H5535" i="4"/>
  <c r="K5535" i="4" s="1"/>
  <c r="J5534" i="4"/>
  <c r="L5534" i="4" s="1"/>
  <c r="M5534" i="4" s="1"/>
  <c r="I5534" i="4"/>
  <c r="H5534" i="4"/>
  <c r="J5533" i="4"/>
  <c r="I5533" i="4"/>
  <c r="H5533" i="4"/>
  <c r="J5532" i="4"/>
  <c r="I5532" i="4"/>
  <c r="H5532" i="4"/>
  <c r="L5531" i="4"/>
  <c r="M5531" i="4" s="1"/>
  <c r="J5531" i="4"/>
  <c r="I5531" i="4"/>
  <c r="H5531" i="4"/>
  <c r="K5531" i="4" s="1"/>
  <c r="J5530" i="4"/>
  <c r="L5530" i="4" s="1"/>
  <c r="M5530" i="4" s="1"/>
  <c r="I5530" i="4"/>
  <c r="H5530" i="4"/>
  <c r="J5529" i="4"/>
  <c r="I5529" i="4"/>
  <c r="H5529" i="4"/>
  <c r="J5528" i="4"/>
  <c r="I5528" i="4"/>
  <c r="H5528" i="4"/>
  <c r="L5527" i="4"/>
  <c r="M5527" i="4" s="1"/>
  <c r="J5527" i="4"/>
  <c r="I5527" i="4"/>
  <c r="H5527" i="4"/>
  <c r="K5527" i="4" s="1"/>
  <c r="J5526" i="4"/>
  <c r="L5526" i="4" s="1"/>
  <c r="M5526" i="4" s="1"/>
  <c r="I5526" i="4"/>
  <c r="H5526" i="4"/>
  <c r="J5525" i="4"/>
  <c r="I5525" i="4"/>
  <c r="H5525" i="4"/>
  <c r="J5524" i="4"/>
  <c r="I5524" i="4"/>
  <c r="H5524" i="4"/>
  <c r="L5523" i="4"/>
  <c r="M5523" i="4" s="1"/>
  <c r="J5523" i="4"/>
  <c r="I5523" i="4"/>
  <c r="H5523" i="4"/>
  <c r="K5523" i="4" s="1"/>
  <c r="J5522" i="4"/>
  <c r="L5522" i="4" s="1"/>
  <c r="M5522" i="4" s="1"/>
  <c r="I5522" i="4"/>
  <c r="H5522" i="4"/>
  <c r="J5521" i="4"/>
  <c r="I5521" i="4"/>
  <c r="H5521" i="4"/>
  <c r="J5520" i="4"/>
  <c r="I5520" i="4"/>
  <c r="H5520" i="4"/>
  <c r="L5519" i="4"/>
  <c r="M5519" i="4" s="1"/>
  <c r="J5519" i="4"/>
  <c r="I5519" i="4"/>
  <c r="H5519" i="4"/>
  <c r="K5519" i="4" s="1"/>
  <c r="J5518" i="4"/>
  <c r="L5518" i="4" s="1"/>
  <c r="M5518" i="4" s="1"/>
  <c r="I5518" i="4"/>
  <c r="H5518" i="4"/>
  <c r="J5517" i="4"/>
  <c r="I5517" i="4"/>
  <c r="H5517" i="4"/>
  <c r="J5516" i="4"/>
  <c r="I5516" i="4"/>
  <c r="H5516" i="4"/>
  <c r="L5515" i="4"/>
  <c r="M5515" i="4" s="1"/>
  <c r="J5515" i="4"/>
  <c r="I5515" i="4"/>
  <c r="H5515" i="4"/>
  <c r="K5515" i="4" s="1"/>
  <c r="J5514" i="4"/>
  <c r="L5514" i="4" s="1"/>
  <c r="M5514" i="4" s="1"/>
  <c r="I5514" i="4"/>
  <c r="H5514" i="4"/>
  <c r="J5513" i="4"/>
  <c r="I5513" i="4"/>
  <c r="H5513" i="4"/>
  <c r="J5512" i="4"/>
  <c r="I5512" i="4"/>
  <c r="H5512" i="4"/>
  <c r="L5511" i="4"/>
  <c r="M5511" i="4" s="1"/>
  <c r="J5511" i="4"/>
  <c r="I5511" i="4"/>
  <c r="H5511" i="4"/>
  <c r="K5511" i="4" s="1"/>
  <c r="J5510" i="4"/>
  <c r="L5510" i="4" s="1"/>
  <c r="M5510" i="4" s="1"/>
  <c r="I5510" i="4"/>
  <c r="H5510" i="4"/>
  <c r="J5509" i="4"/>
  <c r="I5509" i="4"/>
  <c r="H5509" i="4"/>
  <c r="J5508" i="4"/>
  <c r="I5508" i="4"/>
  <c r="H5508" i="4"/>
  <c r="L5507" i="4"/>
  <c r="M5507" i="4" s="1"/>
  <c r="J5507" i="4"/>
  <c r="I5507" i="4"/>
  <c r="H5507" i="4"/>
  <c r="K5507" i="4" s="1"/>
  <c r="L5506" i="4"/>
  <c r="M5506" i="4" s="1"/>
  <c r="K5506" i="4"/>
  <c r="J5506" i="4"/>
  <c r="I5506" i="4"/>
  <c r="H5506" i="4"/>
  <c r="K5505" i="4"/>
  <c r="J5505" i="4"/>
  <c r="I5505" i="4"/>
  <c r="H5505" i="4"/>
  <c r="J5504" i="4"/>
  <c r="I5504" i="4"/>
  <c r="H5504" i="4"/>
  <c r="L5503" i="4"/>
  <c r="M5503" i="4" s="1"/>
  <c r="J5503" i="4"/>
  <c r="I5503" i="4"/>
  <c r="H5503" i="4"/>
  <c r="K5503" i="4" s="1"/>
  <c r="J5502" i="4"/>
  <c r="L5502" i="4" s="1"/>
  <c r="M5502" i="4" s="1"/>
  <c r="I5502" i="4"/>
  <c r="H5502" i="4"/>
  <c r="J5501" i="4"/>
  <c r="I5501" i="4"/>
  <c r="H5501" i="4"/>
  <c r="J5500" i="4"/>
  <c r="I5500" i="4"/>
  <c r="H5500" i="4"/>
  <c r="M5499" i="4"/>
  <c r="L5499" i="4"/>
  <c r="J5499" i="4"/>
  <c r="I5499" i="4"/>
  <c r="H5499" i="4"/>
  <c r="K5499" i="4" s="1"/>
  <c r="J5498" i="4"/>
  <c r="L5498" i="4" s="1"/>
  <c r="M5498" i="4" s="1"/>
  <c r="I5498" i="4"/>
  <c r="H5498" i="4"/>
  <c r="J5497" i="4"/>
  <c r="I5497" i="4"/>
  <c r="H5497" i="4"/>
  <c r="L5497" i="4" s="1"/>
  <c r="M5497" i="4" s="1"/>
  <c r="J5496" i="4"/>
  <c r="I5496" i="4"/>
  <c r="H5496" i="4"/>
  <c r="L5495" i="4"/>
  <c r="M5495" i="4" s="1"/>
  <c r="J5495" i="4"/>
  <c r="I5495" i="4"/>
  <c r="H5495" i="4"/>
  <c r="K5495" i="4" s="1"/>
  <c r="L5494" i="4"/>
  <c r="M5494" i="4" s="1"/>
  <c r="J5494" i="4"/>
  <c r="K5494" i="4" s="1"/>
  <c r="I5494" i="4"/>
  <c r="H5494" i="4"/>
  <c r="J5493" i="4"/>
  <c r="I5493" i="4"/>
  <c r="H5493" i="4"/>
  <c r="J5492" i="4"/>
  <c r="I5492" i="4"/>
  <c r="H5492" i="4"/>
  <c r="L5491" i="4"/>
  <c r="M5491" i="4" s="1"/>
  <c r="J5491" i="4"/>
  <c r="I5491" i="4"/>
  <c r="H5491" i="4"/>
  <c r="K5491" i="4" s="1"/>
  <c r="L5490" i="4"/>
  <c r="M5490" i="4" s="1"/>
  <c r="K5490" i="4"/>
  <c r="J5490" i="4"/>
  <c r="I5490" i="4"/>
  <c r="H5490" i="4"/>
  <c r="J5489" i="4"/>
  <c r="K5489" i="4" s="1"/>
  <c r="I5489" i="4"/>
  <c r="H5489" i="4"/>
  <c r="J5488" i="4"/>
  <c r="I5488" i="4"/>
  <c r="H5488" i="4"/>
  <c r="K5488" i="4" s="1"/>
  <c r="M5487" i="4"/>
  <c r="L5487" i="4"/>
  <c r="J5487" i="4"/>
  <c r="I5487" i="4"/>
  <c r="H5487" i="4"/>
  <c r="K5487" i="4" s="1"/>
  <c r="J5486" i="4"/>
  <c r="I5486" i="4"/>
  <c r="H5486" i="4"/>
  <c r="J5485" i="4"/>
  <c r="K5485" i="4" s="1"/>
  <c r="I5485" i="4"/>
  <c r="H5485" i="4"/>
  <c r="J5484" i="4"/>
  <c r="I5484" i="4"/>
  <c r="L5484" i="4" s="1"/>
  <c r="M5484" i="4" s="1"/>
  <c r="H5484" i="4"/>
  <c r="L5483" i="4"/>
  <c r="M5483" i="4" s="1"/>
  <c r="J5483" i="4"/>
  <c r="I5483" i="4"/>
  <c r="H5483" i="4"/>
  <c r="K5483" i="4" s="1"/>
  <c r="M5482" i="4"/>
  <c r="L5482" i="4"/>
  <c r="J5482" i="4"/>
  <c r="I5482" i="4"/>
  <c r="H5482" i="4"/>
  <c r="K5482" i="4" s="1"/>
  <c r="J5481" i="4"/>
  <c r="I5481" i="4"/>
  <c r="H5481" i="4"/>
  <c r="J5480" i="4"/>
  <c r="I5480" i="4"/>
  <c r="H5480" i="4"/>
  <c r="J5479" i="4"/>
  <c r="L5479" i="4" s="1"/>
  <c r="M5479" i="4" s="1"/>
  <c r="I5479" i="4"/>
  <c r="H5479" i="4"/>
  <c r="J5478" i="4"/>
  <c r="I5478" i="4"/>
  <c r="H5478" i="4"/>
  <c r="K5477" i="4"/>
  <c r="J5477" i="4"/>
  <c r="I5477" i="4"/>
  <c r="H5477" i="4"/>
  <c r="L5477" i="4" s="1"/>
  <c r="M5477" i="4" s="1"/>
  <c r="J5476" i="4"/>
  <c r="I5476" i="4"/>
  <c r="H5476" i="4"/>
  <c r="M5475" i="4"/>
  <c r="J5475" i="4"/>
  <c r="L5475" i="4" s="1"/>
  <c r="I5475" i="4"/>
  <c r="H5475" i="4"/>
  <c r="K5474" i="4"/>
  <c r="J5474" i="4"/>
  <c r="L5474" i="4" s="1"/>
  <c r="M5474" i="4" s="1"/>
  <c r="I5474" i="4"/>
  <c r="H5474" i="4"/>
  <c r="J5473" i="4"/>
  <c r="I5473" i="4"/>
  <c r="H5473" i="4"/>
  <c r="L5473" i="4" s="1"/>
  <c r="M5473" i="4" s="1"/>
  <c r="L5472" i="4"/>
  <c r="M5472" i="4" s="1"/>
  <c r="J5472" i="4"/>
  <c r="I5472" i="4"/>
  <c r="H5472" i="4"/>
  <c r="K5472" i="4" s="1"/>
  <c r="J5471" i="4"/>
  <c r="I5471" i="4"/>
  <c r="H5471" i="4"/>
  <c r="M5470" i="4"/>
  <c r="J5470" i="4"/>
  <c r="K5470" i="4" s="1"/>
  <c r="I5470" i="4"/>
  <c r="H5470" i="4"/>
  <c r="L5470" i="4" s="1"/>
  <c r="K5469" i="4"/>
  <c r="J5469" i="4"/>
  <c r="L5469" i="4" s="1"/>
  <c r="M5469" i="4" s="1"/>
  <c r="I5469" i="4"/>
  <c r="H5469" i="4"/>
  <c r="J5468" i="4"/>
  <c r="I5468" i="4"/>
  <c r="H5468" i="4"/>
  <c r="K5468" i="4" s="1"/>
  <c r="L5467" i="4"/>
  <c r="M5467" i="4" s="1"/>
  <c r="J5467" i="4"/>
  <c r="I5467" i="4"/>
  <c r="H5467" i="4"/>
  <c r="K5467" i="4" s="1"/>
  <c r="J5466" i="4"/>
  <c r="K5466" i="4" s="1"/>
  <c r="I5466" i="4"/>
  <c r="H5466" i="4"/>
  <c r="L5466" i="4" s="1"/>
  <c r="M5466" i="4" s="1"/>
  <c r="J5465" i="4"/>
  <c r="I5465" i="4"/>
  <c r="H5465" i="4"/>
  <c r="L5465" i="4" s="1"/>
  <c r="M5465" i="4" s="1"/>
  <c r="L5464" i="4"/>
  <c r="M5464" i="4" s="1"/>
  <c r="J5464" i="4"/>
  <c r="I5464" i="4"/>
  <c r="H5464" i="4"/>
  <c r="J5463" i="4"/>
  <c r="I5463" i="4"/>
  <c r="H5463" i="4"/>
  <c r="J5462" i="4"/>
  <c r="I5462" i="4"/>
  <c r="H5462" i="4"/>
  <c r="L5462" i="4" s="1"/>
  <c r="M5462" i="4" s="1"/>
  <c r="J5461" i="4"/>
  <c r="L5461" i="4" s="1"/>
  <c r="M5461" i="4" s="1"/>
  <c r="I5461" i="4"/>
  <c r="H5461" i="4"/>
  <c r="J5460" i="4"/>
  <c r="I5460" i="4"/>
  <c r="H5460" i="4"/>
  <c r="K5460" i="4" s="1"/>
  <c r="L5459" i="4"/>
  <c r="M5459" i="4" s="1"/>
  <c r="J5459" i="4"/>
  <c r="I5459" i="4"/>
  <c r="H5459" i="4"/>
  <c r="K5459" i="4" s="1"/>
  <c r="J5458" i="4"/>
  <c r="K5458" i="4" s="1"/>
  <c r="I5458" i="4"/>
  <c r="H5458" i="4"/>
  <c r="L5458" i="4" s="1"/>
  <c r="M5458" i="4" s="1"/>
  <c r="J5457" i="4"/>
  <c r="I5457" i="4"/>
  <c r="H5457" i="4"/>
  <c r="L5457" i="4" s="1"/>
  <c r="M5457" i="4" s="1"/>
  <c r="J5456" i="4"/>
  <c r="L5456" i="4" s="1"/>
  <c r="M5456" i="4" s="1"/>
  <c r="I5456" i="4"/>
  <c r="H5456" i="4"/>
  <c r="J5455" i="4"/>
  <c r="I5455" i="4"/>
  <c r="H5455" i="4"/>
  <c r="M5454" i="4"/>
  <c r="J5454" i="4"/>
  <c r="I5454" i="4"/>
  <c r="H5454" i="4"/>
  <c r="L5454" i="4" s="1"/>
  <c r="K5453" i="4"/>
  <c r="J5453" i="4"/>
  <c r="L5453" i="4" s="1"/>
  <c r="M5453" i="4" s="1"/>
  <c r="I5453" i="4"/>
  <c r="H5453" i="4"/>
  <c r="J5452" i="4"/>
  <c r="I5452" i="4"/>
  <c r="H5452" i="4"/>
  <c r="K5452" i="4" s="1"/>
  <c r="L5451" i="4"/>
  <c r="M5451" i="4" s="1"/>
  <c r="J5451" i="4"/>
  <c r="I5451" i="4"/>
  <c r="H5451" i="4"/>
  <c r="K5451" i="4" s="1"/>
  <c r="J5450" i="4"/>
  <c r="K5450" i="4" s="1"/>
  <c r="I5450" i="4"/>
  <c r="H5450" i="4"/>
  <c r="J5449" i="4"/>
  <c r="I5449" i="4"/>
  <c r="H5449" i="4"/>
  <c r="L5449" i="4" s="1"/>
  <c r="M5449" i="4" s="1"/>
  <c r="J5448" i="4"/>
  <c r="L5448" i="4" s="1"/>
  <c r="M5448" i="4" s="1"/>
  <c r="I5448" i="4"/>
  <c r="H5448" i="4"/>
  <c r="J5447" i="4"/>
  <c r="I5447" i="4"/>
  <c r="H5447" i="4"/>
  <c r="J5446" i="4"/>
  <c r="I5446" i="4"/>
  <c r="H5446" i="4"/>
  <c r="L5446" i="4" s="1"/>
  <c r="M5446" i="4" s="1"/>
  <c r="J5445" i="4"/>
  <c r="L5445" i="4" s="1"/>
  <c r="M5445" i="4" s="1"/>
  <c r="I5445" i="4"/>
  <c r="H5445" i="4"/>
  <c r="J5444" i="4"/>
  <c r="I5444" i="4"/>
  <c r="H5444" i="4"/>
  <c r="K5444" i="4" s="1"/>
  <c r="M5443" i="4"/>
  <c r="L5443" i="4"/>
  <c r="J5443" i="4"/>
  <c r="I5443" i="4"/>
  <c r="H5443" i="4"/>
  <c r="K5443" i="4" s="1"/>
  <c r="J5442" i="4"/>
  <c r="K5442" i="4" s="1"/>
  <c r="I5442" i="4"/>
  <c r="H5442" i="4"/>
  <c r="L5442" i="4" s="1"/>
  <c r="M5442" i="4" s="1"/>
  <c r="J5441" i="4"/>
  <c r="I5441" i="4"/>
  <c r="H5441" i="4"/>
  <c r="L5441" i="4" s="1"/>
  <c r="M5441" i="4" s="1"/>
  <c r="J5440" i="4"/>
  <c r="L5440" i="4" s="1"/>
  <c r="M5440" i="4" s="1"/>
  <c r="I5440" i="4"/>
  <c r="H5440" i="4"/>
  <c r="J5439" i="4"/>
  <c r="I5439" i="4"/>
  <c r="H5439" i="4"/>
  <c r="J5438" i="4"/>
  <c r="I5438" i="4"/>
  <c r="H5438" i="4"/>
  <c r="L5438" i="4" s="1"/>
  <c r="M5438" i="4" s="1"/>
  <c r="J5437" i="4"/>
  <c r="I5437" i="4"/>
  <c r="H5437" i="4"/>
  <c r="J5436" i="4"/>
  <c r="I5436" i="4"/>
  <c r="H5436" i="4"/>
  <c r="K5436" i="4" s="1"/>
  <c r="L5435" i="4"/>
  <c r="M5435" i="4" s="1"/>
  <c r="J5435" i="4"/>
  <c r="I5435" i="4"/>
  <c r="H5435" i="4"/>
  <c r="K5435" i="4" s="1"/>
  <c r="J5434" i="4"/>
  <c r="I5434" i="4"/>
  <c r="H5434" i="4"/>
  <c r="J5433" i="4"/>
  <c r="I5433" i="4"/>
  <c r="H5433" i="4"/>
  <c r="L5433" i="4" s="1"/>
  <c r="M5433" i="4" s="1"/>
  <c r="L5432" i="4"/>
  <c r="M5432" i="4" s="1"/>
  <c r="J5432" i="4"/>
  <c r="I5432" i="4"/>
  <c r="H5432" i="4"/>
  <c r="J5431" i="4"/>
  <c r="I5431" i="4"/>
  <c r="H5431" i="4"/>
  <c r="J5430" i="4"/>
  <c r="I5430" i="4"/>
  <c r="H5430" i="4"/>
  <c r="L5430" i="4" s="1"/>
  <c r="M5430" i="4" s="1"/>
  <c r="L5429" i="4"/>
  <c r="M5429" i="4" s="1"/>
  <c r="K5429" i="4"/>
  <c r="J5429" i="4"/>
  <c r="I5429" i="4"/>
  <c r="H5429" i="4"/>
  <c r="J5428" i="4"/>
  <c r="I5428" i="4"/>
  <c r="H5428" i="4"/>
  <c r="J5427" i="4"/>
  <c r="I5427" i="4"/>
  <c r="H5427" i="4"/>
  <c r="L5427" i="4" s="1"/>
  <c r="M5427" i="4" s="1"/>
  <c r="L5426" i="4"/>
  <c r="M5426" i="4" s="1"/>
  <c r="J5426" i="4"/>
  <c r="I5426" i="4"/>
  <c r="K5426" i="4" s="1"/>
  <c r="H5426" i="4"/>
  <c r="J5425" i="4"/>
  <c r="I5425" i="4"/>
  <c r="H5425" i="4"/>
  <c r="L5425" i="4" s="1"/>
  <c r="M5425" i="4" s="1"/>
  <c r="J5424" i="4"/>
  <c r="I5424" i="4"/>
  <c r="H5424" i="4"/>
  <c r="K5424" i="4" s="1"/>
  <c r="M5423" i="4"/>
  <c r="L5423" i="4"/>
  <c r="K5423" i="4"/>
  <c r="J5423" i="4"/>
  <c r="I5423" i="4"/>
  <c r="H5423" i="4"/>
  <c r="J5422" i="4"/>
  <c r="I5422" i="4"/>
  <c r="H5422" i="4"/>
  <c r="J5421" i="4"/>
  <c r="I5421" i="4"/>
  <c r="H5421" i="4"/>
  <c r="J5420" i="4"/>
  <c r="I5420" i="4"/>
  <c r="L5420" i="4" s="1"/>
  <c r="M5420" i="4" s="1"/>
  <c r="H5420" i="4"/>
  <c r="J5419" i="4"/>
  <c r="L5419" i="4" s="1"/>
  <c r="M5419" i="4" s="1"/>
  <c r="I5419" i="4"/>
  <c r="H5419" i="4"/>
  <c r="J5418" i="4"/>
  <c r="I5418" i="4"/>
  <c r="H5418" i="4"/>
  <c r="J5417" i="4"/>
  <c r="I5417" i="4"/>
  <c r="H5417" i="4"/>
  <c r="L5417" i="4" s="1"/>
  <c r="M5417" i="4" s="1"/>
  <c r="J5416" i="4"/>
  <c r="L5416" i="4" s="1"/>
  <c r="M5416" i="4" s="1"/>
  <c r="I5416" i="4"/>
  <c r="H5416" i="4"/>
  <c r="J5415" i="4"/>
  <c r="I5415" i="4"/>
  <c r="H5415" i="4"/>
  <c r="J5414" i="4"/>
  <c r="I5414" i="4"/>
  <c r="H5414" i="4"/>
  <c r="L5414" i="4" s="1"/>
  <c r="M5414" i="4" s="1"/>
  <c r="L5413" i="4"/>
  <c r="M5413" i="4" s="1"/>
  <c r="K5413" i="4"/>
  <c r="J5413" i="4"/>
  <c r="I5413" i="4"/>
  <c r="H5413" i="4"/>
  <c r="J5412" i="4"/>
  <c r="I5412" i="4"/>
  <c r="H5412" i="4"/>
  <c r="J5411" i="4"/>
  <c r="I5411" i="4"/>
  <c r="H5411" i="4"/>
  <c r="L5411" i="4" s="1"/>
  <c r="M5411" i="4" s="1"/>
  <c r="M5410" i="4"/>
  <c r="L5410" i="4"/>
  <c r="J5410" i="4"/>
  <c r="I5410" i="4"/>
  <c r="K5410" i="4" s="1"/>
  <c r="H5410" i="4"/>
  <c r="J5409" i="4"/>
  <c r="I5409" i="4"/>
  <c r="H5409" i="4"/>
  <c r="J5408" i="4"/>
  <c r="I5408" i="4"/>
  <c r="H5408" i="4"/>
  <c r="K5408" i="4" s="1"/>
  <c r="L5407" i="4"/>
  <c r="M5407" i="4" s="1"/>
  <c r="K5407" i="4"/>
  <c r="J5407" i="4"/>
  <c r="I5407" i="4"/>
  <c r="H5407" i="4"/>
  <c r="J5406" i="4"/>
  <c r="L5406" i="4" s="1"/>
  <c r="M5406" i="4" s="1"/>
  <c r="I5406" i="4"/>
  <c r="H5406" i="4"/>
  <c r="J5405" i="4"/>
  <c r="I5405" i="4"/>
  <c r="H5405" i="4"/>
  <c r="M5404" i="4"/>
  <c r="J5404" i="4"/>
  <c r="I5404" i="4"/>
  <c r="L5404" i="4" s="1"/>
  <c r="H5404" i="4"/>
  <c r="K5403" i="4"/>
  <c r="J5403" i="4"/>
  <c r="L5403" i="4" s="1"/>
  <c r="M5403" i="4" s="1"/>
  <c r="I5403" i="4"/>
  <c r="H5403" i="4"/>
  <c r="J5402" i="4"/>
  <c r="I5402" i="4"/>
  <c r="H5402" i="4"/>
  <c r="J5401" i="4"/>
  <c r="I5401" i="4"/>
  <c r="H5401" i="4"/>
  <c r="L5401" i="4" s="1"/>
  <c r="M5401" i="4" s="1"/>
  <c r="L5400" i="4"/>
  <c r="M5400" i="4" s="1"/>
  <c r="J5400" i="4"/>
  <c r="I5400" i="4"/>
  <c r="K5400" i="4" s="1"/>
  <c r="H5400" i="4"/>
  <c r="J5399" i="4"/>
  <c r="L5399" i="4" s="1"/>
  <c r="M5399" i="4" s="1"/>
  <c r="I5399" i="4"/>
  <c r="H5399" i="4"/>
  <c r="J5398" i="4"/>
  <c r="I5398" i="4"/>
  <c r="H5398" i="4"/>
  <c r="J5397" i="4"/>
  <c r="I5397" i="4"/>
  <c r="H5397" i="4"/>
  <c r="L5397" i="4" s="1"/>
  <c r="M5397" i="4" s="1"/>
  <c r="L5396" i="4"/>
  <c r="M5396" i="4" s="1"/>
  <c r="J5396" i="4"/>
  <c r="I5396" i="4"/>
  <c r="K5396" i="4" s="1"/>
  <c r="H5396" i="4"/>
  <c r="K5395" i="4"/>
  <c r="J5395" i="4"/>
  <c r="L5395" i="4" s="1"/>
  <c r="M5395" i="4" s="1"/>
  <c r="I5395" i="4"/>
  <c r="H5395" i="4"/>
  <c r="J5394" i="4"/>
  <c r="I5394" i="4"/>
  <c r="H5394" i="4"/>
  <c r="J5393" i="4"/>
  <c r="I5393" i="4"/>
  <c r="H5393" i="4"/>
  <c r="L5393" i="4" s="1"/>
  <c r="M5393" i="4" s="1"/>
  <c r="M5392" i="4"/>
  <c r="L5392" i="4"/>
  <c r="J5392" i="4"/>
  <c r="I5392" i="4"/>
  <c r="K5392" i="4" s="1"/>
  <c r="H5392" i="4"/>
  <c r="J5391" i="4"/>
  <c r="L5391" i="4" s="1"/>
  <c r="M5391" i="4" s="1"/>
  <c r="I5391" i="4"/>
  <c r="H5391" i="4"/>
  <c r="J5390" i="4"/>
  <c r="I5390" i="4"/>
  <c r="H5390" i="4"/>
  <c r="J5389" i="4"/>
  <c r="I5389" i="4"/>
  <c r="H5389" i="4"/>
  <c r="L5389" i="4" s="1"/>
  <c r="M5389" i="4" s="1"/>
  <c r="L5388" i="4"/>
  <c r="M5388" i="4" s="1"/>
  <c r="J5388" i="4"/>
  <c r="I5388" i="4"/>
  <c r="K5388" i="4" s="1"/>
  <c r="H5388" i="4"/>
  <c r="K5387" i="4"/>
  <c r="J5387" i="4"/>
  <c r="L5387" i="4" s="1"/>
  <c r="M5387" i="4" s="1"/>
  <c r="I5387" i="4"/>
  <c r="H5387" i="4"/>
  <c r="J5386" i="4"/>
  <c r="I5386" i="4"/>
  <c r="H5386" i="4"/>
  <c r="J5385" i="4"/>
  <c r="I5385" i="4"/>
  <c r="H5385" i="4"/>
  <c r="L5385" i="4" s="1"/>
  <c r="M5385" i="4" s="1"/>
  <c r="M5384" i="4"/>
  <c r="L5384" i="4"/>
  <c r="J5384" i="4"/>
  <c r="I5384" i="4"/>
  <c r="K5384" i="4" s="1"/>
  <c r="H5384" i="4"/>
  <c r="J5383" i="4"/>
  <c r="L5383" i="4" s="1"/>
  <c r="M5383" i="4" s="1"/>
  <c r="I5383" i="4"/>
  <c r="H5383" i="4"/>
  <c r="J5382" i="4"/>
  <c r="I5382" i="4"/>
  <c r="H5382" i="4"/>
  <c r="J5381" i="4"/>
  <c r="I5381" i="4"/>
  <c r="H5381" i="4"/>
  <c r="L5381" i="4" s="1"/>
  <c r="M5381" i="4" s="1"/>
  <c r="L5380" i="4"/>
  <c r="M5380" i="4" s="1"/>
  <c r="J5380" i="4"/>
  <c r="I5380" i="4"/>
  <c r="K5380" i="4" s="1"/>
  <c r="H5380" i="4"/>
  <c r="J5379" i="4"/>
  <c r="I5379" i="4"/>
  <c r="H5379" i="4"/>
  <c r="J5378" i="4"/>
  <c r="I5378" i="4"/>
  <c r="H5378" i="4"/>
  <c r="J5377" i="4"/>
  <c r="I5377" i="4"/>
  <c r="H5377" i="4"/>
  <c r="L5377" i="4" s="1"/>
  <c r="M5377" i="4" s="1"/>
  <c r="M5376" i="4"/>
  <c r="L5376" i="4"/>
  <c r="J5376" i="4"/>
  <c r="I5376" i="4"/>
  <c r="H5376" i="4"/>
  <c r="K5376" i="4" s="1"/>
  <c r="J5375" i="4"/>
  <c r="L5375" i="4" s="1"/>
  <c r="M5375" i="4" s="1"/>
  <c r="I5375" i="4"/>
  <c r="H5375" i="4"/>
  <c r="J5374" i="4"/>
  <c r="I5374" i="4"/>
  <c r="H5374" i="4"/>
  <c r="J5373" i="4"/>
  <c r="I5373" i="4"/>
  <c r="H5373" i="4"/>
  <c r="L5373" i="4" s="1"/>
  <c r="M5373" i="4" s="1"/>
  <c r="M5372" i="4"/>
  <c r="L5372" i="4"/>
  <c r="J5372" i="4"/>
  <c r="I5372" i="4"/>
  <c r="H5372" i="4"/>
  <c r="K5372" i="4" s="1"/>
  <c r="K5371" i="4"/>
  <c r="J5371" i="4"/>
  <c r="L5371" i="4" s="1"/>
  <c r="M5371" i="4" s="1"/>
  <c r="I5371" i="4"/>
  <c r="H5371" i="4"/>
  <c r="J5370" i="4"/>
  <c r="I5370" i="4"/>
  <c r="H5370" i="4"/>
  <c r="J5369" i="4"/>
  <c r="I5369" i="4"/>
  <c r="H5369" i="4"/>
  <c r="L5369" i="4" s="1"/>
  <c r="M5369" i="4" s="1"/>
  <c r="L5368" i="4"/>
  <c r="M5368" i="4" s="1"/>
  <c r="J5368" i="4"/>
  <c r="I5368" i="4"/>
  <c r="H5368" i="4"/>
  <c r="K5368" i="4" s="1"/>
  <c r="J5367" i="4"/>
  <c r="L5367" i="4" s="1"/>
  <c r="M5367" i="4" s="1"/>
  <c r="I5367" i="4"/>
  <c r="H5367" i="4"/>
  <c r="J5366" i="4"/>
  <c r="I5366" i="4"/>
  <c r="H5366" i="4"/>
  <c r="J5365" i="4"/>
  <c r="I5365" i="4"/>
  <c r="H5365" i="4"/>
  <c r="L5365" i="4" s="1"/>
  <c r="M5365" i="4" s="1"/>
  <c r="L5364" i="4"/>
  <c r="M5364" i="4" s="1"/>
  <c r="J5364" i="4"/>
  <c r="I5364" i="4"/>
  <c r="H5364" i="4"/>
  <c r="K5364" i="4" s="1"/>
  <c r="K5363" i="4"/>
  <c r="J5363" i="4"/>
  <c r="L5363" i="4" s="1"/>
  <c r="M5363" i="4" s="1"/>
  <c r="I5363" i="4"/>
  <c r="H5363" i="4"/>
  <c r="J5362" i="4"/>
  <c r="I5362" i="4"/>
  <c r="H5362" i="4"/>
  <c r="J5361" i="4"/>
  <c r="I5361" i="4"/>
  <c r="H5361" i="4"/>
  <c r="L5361" i="4" s="1"/>
  <c r="M5361" i="4" s="1"/>
  <c r="M5360" i="4"/>
  <c r="L5360" i="4"/>
  <c r="J5360" i="4"/>
  <c r="I5360" i="4"/>
  <c r="H5360" i="4"/>
  <c r="K5360" i="4" s="1"/>
  <c r="J5359" i="4"/>
  <c r="L5359" i="4" s="1"/>
  <c r="M5359" i="4" s="1"/>
  <c r="I5359" i="4"/>
  <c r="H5359" i="4"/>
  <c r="J5358" i="4"/>
  <c r="I5358" i="4"/>
  <c r="H5358" i="4"/>
  <c r="J5357" i="4"/>
  <c r="I5357" i="4"/>
  <c r="H5357" i="4"/>
  <c r="L5357" i="4" s="1"/>
  <c r="M5357" i="4" s="1"/>
  <c r="L5356" i="4"/>
  <c r="M5356" i="4" s="1"/>
  <c r="J5356" i="4"/>
  <c r="I5356" i="4"/>
  <c r="H5356" i="4"/>
  <c r="K5356" i="4" s="1"/>
  <c r="K5355" i="4"/>
  <c r="J5355" i="4"/>
  <c r="L5355" i="4" s="1"/>
  <c r="M5355" i="4" s="1"/>
  <c r="I5355" i="4"/>
  <c r="H5355" i="4"/>
  <c r="J5354" i="4"/>
  <c r="I5354" i="4"/>
  <c r="H5354" i="4"/>
  <c r="J5353" i="4"/>
  <c r="I5353" i="4"/>
  <c r="H5353" i="4"/>
  <c r="L5353" i="4" s="1"/>
  <c r="M5353" i="4" s="1"/>
  <c r="M5352" i="4"/>
  <c r="L5352" i="4"/>
  <c r="J5352" i="4"/>
  <c r="I5352" i="4"/>
  <c r="H5352" i="4"/>
  <c r="K5352" i="4" s="1"/>
  <c r="J5351" i="4"/>
  <c r="L5351" i="4" s="1"/>
  <c r="M5351" i="4" s="1"/>
  <c r="I5351" i="4"/>
  <c r="H5351" i="4"/>
  <c r="J5350" i="4"/>
  <c r="I5350" i="4"/>
  <c r="H5350" i="4"/>
  <c r="J5349" i="4"/>
  <c r="I5349" i="4"/>
  <c r="H5349" i="4"/>
  <c r="L5349" i="4" s="1"/>
  <c r="M5349" i="4" s="1"/>
  <c r="L5348" i="4"/>
  <c r="M5348" i="4" s="1"/>
  <c r="J5348" i="4"/>
  <c r="I5348" i="4"/>
  <c r="H5348" i="4"/>
  <c r="K5348" i="4" s="1"/>
  <c r="J5347" i="4"/>
  <c r="I5347" i="4"/>
  <c r="H5347" i="4"/>
  <c r="J5346" i="4"/>
  <c r="I5346" i="4"/>
  <c r="H5346" i="4"/>
  <c r="J5345" i="4"/>
  <c r="I5345" i="4"/>
  <c r="H5345" i="4"/>
  <c r="L5345" i="4" s="1"/>
  <c r="M5345" i="4" s="1"/>
  <c r="M5344" i="4"/>
  <c r="L5344" i="4"/>
  <c r="J5344" i="4"/>
  <c r="I5344" i="4"/>
  <c r="H5344" i="4"/>
  <c r="K5344" i="4" s="1"/>
  <c r="J5343" i="4"/>
  <c r="L5343" i="4" s="1"/>
  <c r="M5343" i="4" s="1"/>
  <c r="I5343" i="4"/>
  <c r="H5343" i="4"/>
  <c r="J5342" i="4"/>
  <c r="I5342" i="4"/>
  <c r="H5342" i="4"/>
  <c r="J5341" i="4"/>
  <c r="I5341" i="4"/>
  <c r="H5341" i="4"/>
  <c r="L5341" i="4" s="1"/>
  <c r="M5341" i="4" s="1"/>
  <c r="M5340" i="4"/>
  <c r="L5340" i="4"/>
  <c r="J5340" i="4"/>
  <c r="I5340" i="4"/>
  <c r="H5340" i="4"/>
  <c r="K5340" i="4" s="1"/>
  <c r="K5339" i="4"/>
  <c r="J5339" i="4"/>
  <c r="L5339" i="4" s="1"/>
  <c r="M5339" i="4" s="1"/>
  <c r="I5339" i="4"/>
  <c r="H5339" i="4"/>
  <c r="J5338" i="4"/>
  <c r="I5338" i="4"/>
  <c r="H5338" i="4"/>
  <c r="J5337" i="4"/>
  <c r="I5337" i="4"/>
  <c r="H5337" i="4"/>
  <c r="L5336" i="4"/>
  <c r="M5336" i="4" s="1"/>
  <c r="J5336" i="4"/>
  <c r="I5336" i="4"/>
  <c r="H5336" i="4"/>
  <c r="K5336" i="4" s="1"/>
  <c r="K5335" i="4"/>
  <c r="J5335" i="4"/>
  <c r="L5335" i="4" s="1"/>
  <c r="M5335" i="4" s="1"/>
  <c r="I5335" i="4"/>
  <c r="H5335" i="4"/>
  <c r="J5334" i="4"/>
  <c r="I5334" i="4"/>
  <c r="H5334" i="4"/>
  <c r="J5333" i="4"/>
  <c r="I5333" i="4"/>
  <c r="H5333" i="4"/>
  <c r="L5332" i="4"/>
  <c r="M5332" i="4" s="1"/>
  <c r="J5332" i="4"/>
  <c r="I5332" i="4"/>
  <c r="H5332" i="4"/>
  <c r="K5332" i="4" s="1"/>
  <c r="K5331" i="4"/>
  <c r="J5331" i="4"/>
  <c r="L5331" i="4" s="1"/>
  <c r="M5331" i="4" s="1"/>
  <c r="I5331" i="4"/>
  <c r="H5331" i="4"/>
  <c r="J5330" i="4"/>
  <c r="I5330" i="4"/>
  <c r="H5330" i="4"/>
  <c r="J5329" i="4"/>
  <c r="I5329" i="4"/>
  <c r="H5329" i="4"/>
  <c r="L5328" i="4"/>
  <c r="M5328" i="4" s="1"/>
  <c r="J5328" i="4"/>
  <c r="I5328" i="4"/>
  <c r="H5328" i="4"/>
  <c r="K5328" i="4" s="1"/>
  <c r="K5327" i="4"/>
  <c r="J5327" i="4"/>
  <c r="L5327" i="4" s="1"/>
  <c r="M5327" i="4" s="1"/>
  <c r="I5327" i="4"/>
  <c r="H5327" i="4"/>
  <c r="J5326" i="4"/>
  <c r="I5326" i="4"/>
  <c r="H5326" i="4"/>
  <c r="J5325" i="4"/>
  <c r="I5325" i="4"/>
  <c r="H5325" i="4"/>
  <c r="L5324" i="4"/>
  <c r="M5324" i="4" s="1"/>
  <c r="J5324" i="4"/>
  <c r="I5324" i="4"/>
  <c r="H5324" i="4"/>
  <c r="K5324" i="4" s="1"/>
  <c r="K5323" i="4"/>
  <c r="J5323" i="4"/>
  <c r="L5323" i="4" s="1"/>
  <c r="M5323" i="4" s="1"/>
  <c r="I5323" i="4"/>
  <c r="H5323" i="4"/>
  <c r="J5322" i="4"/>
  <c r="I5322" i="4"/>
  <c r="H5322" i="4"/>
  <c r="J5321" i="4"/>
  <c r="I5321" i="4"/>
  <c r="H5321" i="4"/>
  <c r="L5320" i="4"/>
  <c r="M5320" i="4" s="1"/>
  <c r="J5320" i="4"/>
  <c r="I5320" i="4"/>
  <c r="H5320" i="4"/>
  <c r="K5320" i="4" s="1"/>
  <c r="J5319" i="4"/>
  <c r="L5319" i="4" s="1"/>
  <c r="M5319" i="4" s="1"/>
  <c r="I5319" i="4"/>
  <c r="H5319" i="4"/>
  <c r="J5318" i="4"/>
  <c r="I5318" i="4"/>
  <c r="H5318" i="4"/>
  <c r="J5317" i="4"/>
  <c r="I5317" i="4"/>
  <c r="H5317" i="4"/>
  <c r="L5316" i="4"/>
  <c r="M5316" i="4" s="1"/>
  <c r="J5316" i="4"/>
  <c r="I5316" i="4"/>
  <c r="H5316" i="4"/>
  <c r="K5316" i="4" s="1"/>
  <c r="J5315" i="4"/>
  <c r="L5315" i="4" s="1"/>
  <c r="M5315" i="4" s="1"/>
  <c r="I5315" i="4"/>
  <c r="H5315" i="4"/>
  <c r="J5314" i="4"/>
  <c r="I5314" i="4"/>
  <c r="H5314" i="4"/>
  <c r="J5313" i="4"/>
  <c r="I5313" i="4"/>
  <c r="H5313" i="4"/>
  <c r="L5312" i="4"/>
  <c r="M5312" i="4" s="1"/>
  <c r="J5312" i="4"/>
  <c r="I5312" i="4"/>
  <c r="H5312" i="4"/>
  <c r="K5312" i="4" s="1"/>
  <c r="J5311" i="4"/>
  <c r="L5311" i="4" s="1"/>
  <c r="M5311" i="4" s="1"/>
  <c r="I5311" i="4"/>
  <c r="H5311" i="4"/>
  <c r="J5310" i="4"/>
  <c r="I5310" i="4"/>
  <c r="H5310" i="4"/>
  <c r="J5309" i="4"/>
  <c r="I5309" i="4"/>
  <c r="H5309" i="4"/>
  <c r="L5308" i="4"/>
  <c r="M5308" i="4" s="1"/>
  <c r="J5308" i="4"/>
  <c r="I5308" i="4"/>
  <c r="H5308" i="4"/>
  <c r="K5308" i="4" s="1"/>
  <c r="J5307" i="4"/>
  <c r="L5307" i="4" s="1"/>
  <c r="M5307" i="4" s="1"/>
  <c r="I5307" i="4"/>
  <c r="H5307" i="4"/>
  <c r="J5306" i="4"/>
  <c r="I5306" i="4"/>
  <c r="H5306" i="4"/>
  <c r="J5305" i="4"/>
  <c r="I5305" i="4"/>
  <c r="H5305" i="4"/>
  <c r="L5304" i="4"/>
  <c r="M5304" i="4" s="1"/>
  <c r="J5304" i="4"/>
  <c r="I5304" i="4"/>
  <c r="H5304" i="4"/>
  <c r="K5304" i="4" s="1"/>
  <c r="J5303" i="4"/>
  <c r="L5303" i="4" s="1"/>
  <c r="M5303" i="4" s="1"/>
  <c r="I5303" i="4"/>
  <c r="H5303" i="4"/>
  <c r="J5302" i="4"/>
  <c r="I5302" i="4"/>
  <c r="H5302" i="4"/>
  <c r="J5301" i="4"/>
  <c r="I5301" i="4"/>
  <c r="H5301" i="4"/>
  <c r="L5300" i="4"/>
  <c r="M5300" i="4" s="1"/>
  <c r="J5300" i="4"/>
  <c r="I5300" i="4"/>
  <c r="H5300" i="4"/>
  <c r="K5300" i="4" s="1"/>
  <c r="J5299" i="4"/>
  <c r="L5299" i="4" s="1"/>
  <c r="M5299" i="4" s="1"/>
  <c r="I5299" i="4"/>
  <c r="H5299" i="4"/>
  <c r="J5298" i="4"/>
  <c r="I5298" i="4"/>
  <c r="H5298" i="4"/>
  <c r="J5297" i="4"/>
  <c r="I5297" i="4"/>
  <c r="H5297" i="4"/>
  <c r="L5296" i="4"/>
  <c r="M5296" i="4" s="1"/>
  <c r="J5296" i="4"/>
  <c r="I5296" i="4"/>
  <c r="H5296" i="4"/>
  <c r="K5296" i="4" s="1"/>
  <c r="J5295" i="4"/>
  <c r="L5295" i="4" s="1"/>
  <c r="M5295" i="4" s="1"/>
  <c r="I5295" i="4"/>
  <c r="H5295" i="4"/>
  <c r="J5294" i="4"/>
  <c r="I5294" i="4"/>
  <c r="H5294" i="4"/>
  <c r="J5293" i="4"/>
  <c r="I5293" i="4"/>
  <c r="H5293" i="4"/>
  <c r="L5292" i="4"/>
  <c r="M5292" i="4" s="1"/>
  <c r="J5292" i="4"/>
  <c r="I5292" i="4"/>
  <c r="H5292" i="4"/>
  <c r="K5292" i="4" s="1"/>
  <c r="J5291" i="4"/>
  <c r="L5291" i="4" s="1"/>
  <c r="M5291" i="4" s="1"/>
  <c r="I5291" i="4"/>
  <c r="H5291" i="4"/>
  <c r="J5290" i="4"/>
  <c r="I5290" i="4"/>
  <c r="H5290" i="4"/>
  <c r="J5289" i="4"/>
  <c r="I5289" i="4"/>
  <c r="H5289" i="4"/>
  <c r="L5288" i="4"/>
  <c r="M5288" i="4" s="1"/>
  <c r="J5288" i="4"/>
  <c r="I5288" i="4"/>
  <c r="H5288" i="4"/>
  <c r="K5288" i="4" s="1"/>
  <c r="J5287" i="4"/>
  <c r="L5287" i="4" s="1"/>
  <c r="M5287" i="4" s="1"/>
  <c r="I5287" i="4"/>
  <c r="H5287" i="4"/>
  <c r="J5286" i="4"/>
  <c r="I5286" i="4"/>
  <c r="H5286" i="4"/>
  <c r="J5285" i="4"/>
  <c r="I5285" i="4"/>
  <c r="H5285" i="4"/>
  <c r="L5284" i="4"/>
  <c r="M5284" i="4" s="1"/>
  <c r="J5284" i="4"/>
  <c r="I5284" i="4"/>
  <c r="H5284" i="4"/>
  <c r="K5284" i="4" s="1"/>
  <c r="J5283" i="4"/>
  <c r="L5283" i="4" s="1"/>
  <c r="M5283" i="4" s="1"/>
  <c r="I5283" i="4"/>
  <c r="H5283" i="4"/>
  <c r="J5282" i="4"/>
  <c r="I5282" i="4"/>
  <c r="H5282" i="4"/>
  <c r="J5281" i="4"/>
  <c r="I5281" i="4"/>
  <c r="H5281" i="4"/>
  <c r="L5280" i="4"/>
  <c r="M5280" i="4" s="1"/>
  <c r="J5280" i="4"/>
  <c r="I5280" i="4"/>
  <c r="H5280" i="4"/>
  <c r="K5280" i="4" s="1"/>
  <c r="J5279" i="4"/>
  <c r="I5279" i="4"/>
  <c r="H5279" i="4"/>
  <c r="J5278" i="4"/>
  <c r="I5278" i="4"/>
  <c r="H5278" i="4"/>
  <c r="J5277" i="4"/>
  <c r="I5277" i="4"/>
  <c r="H5277" i="4"/>
  <c r="K5277" i="4" s="1"/>
  <c r="M5276" i="4"/>
  <c r="L5276" i="4"/>
  <c r="J5276" i="4"/>
  <c r="I5276" i="4"/>
  <c r="H5276" i="4"/>
  <c r="J5275" i="4"/>
  <c r="I5275" i="4"/>
  <c r="H5275" i="4"/>
  <c r="J5274" i="4"/>
  <c r="I5274" i="4"/>
  <c r="H5274" i="4"/>
  <c r="J5273" i="4"/>
  <c r="I5273" i="4"/>
  <c r="H5273" i="4"/>
  <c r="M5272" i="4"/>
  <c r="L5272" i="4"/>
  <c r="J5272" i="4"/>
  <c r="I5272" i="4"/>
  <c r="H5272" i="4"/>
  <c r="K5272" i="4" s="1"/>
  <c r="J5271" i="4"/>
  <c r="L5271" i="4" s="1"/>
  <c r="M5271" i="4" s="1"/>
  <c r="I5271" i="4"/>
  <c r="H5271" i="4"/>
  <c r="K5271" i="4" s="1"/>
  <c r="J5270" i="4"/>
  <c r="I5270" i="4"/>
  <c r="H5270" i="4"/>
  <c r="J5269" i="4"/>
  <c r="I5269" i="4"/>
  <c r="H5269" i="4"/>
  <c r="M5268" i="4"/>
  <c r="L5268" i="4"/>
  <c r="J5268" i="4"/>
  <c r="I5268" i="4"/>
  <c r="H5268" i="4"/>
  <c r="K5268" i="4" s="1"/>
  <c r="J5267" i="4"/>
  <c r="K5267" i="4" s="1"/>
  <c r="I5267" i="4"/>
  <c r="H5267" i="4"/>
  <c r="J5266" i="4"/>
  <c r="I5266" i="4"/>
  <c r="H5266" i="4"/>
  <c r="J5265" i="4"/>
  <c r="I5265" i="4"/>
  <c r="H5265" i="4"/>
  <c r="K5265" i="4" s="1"/>
  <c r="J5264" i="4"/>
  <c r="L5264" i="4" s="1"/>
  <c r="M5264" i="4" s="1"/>
  <c r="I5264" i="4"/>
  <c r="H5264" i="4"/>
  <c r="L5263" i="4"/>
  <c r="M5263" i="4" s="1"/>
  <c r="K5263" i="4"/>
  <c r="J5263" i="4"/>
  <c r="I5263" i="4"/>
  <c r="H5263" i="4"/>
  <c r="J5262" i="4"/>
  <c r="I5262" i="4"/>
  <c r="H5262" i="4"/>
  <c r="L5261" i="4"/>
  <c r="M5261" i="4" s="1"/>
  <c r="J5261" i="4"/>
  <c r="I5261" i="4"/>
  <c r="H5261" i="4"/>
  <c r="K5261" i="4" s="1"/>
  <c r="J5260" i="4"/>
  <c r="L5260" i="4" s="1"/>
  <c r="M5260" i="4" s="1"/>
  <c r="I5260" i="4"/>
  <c r="H5260" i="4"/>
  <c r="K5260" i="4" s="1"/>
  <c r="L5259" i="4"/>
  <c r="M5259" i="4" s="1"/>
  <c r="J5259" i="4"/>
  <c r="I5259" i="4"/>
  <c r="H5259" i="4"/>
  <c r="K5259" i="4" s="1"/>
  <c r="J5258" i="4"/>
  <c r="I5258" i="4"/>
  <c r="H5258" i="4"/>
  <c r="L5257" i="4"/>
  <c r="M5257" i="4" s="1"/>
  <c r="J5257" i="4"/>
  <c r="I5257" i="4"/>
  <c r="H5257" i="4"/>
  <c r="K5257" i="4" s="1"/>
  <c r="L5256" i="4"/>
  <c r="M5256" i="4" s="1"/>
  <c r="J5256" i="4"/>
  <c r="I5256" i="4"/>
  <c r="H5256" i="4"/>
  <c r="K5256" i="4" s="1"/>
  <c r="J5255" i="4"/>
  <c r="I5255" i="4"/>
  <c r="H5255" i="4"/>
  <c r="L5255" i="4" s="1"/>
  <c r="M5255" i="4" s="1"/>
  <c r="J5254" i="4"/>
  <c r="I5254" i="4"/>
  <c r="H5254" i="4"/>
  <c r="J5253" i="4"/>
  <c r="I5253" i="4"/>
  <c r="H5253" i="4"/>
  <c r="K5253" i="4" s="1"/>
  <c r="J5252" i="4"/>
  <c r="L5252" i="4" s="1"/>
  <c r="M5252" i="4" s="1"/>
  <c r="I5252" i="4"/>
  <c r="H5252" i="4"/>
  <c r="J5251" i="4"/>
  <c r="L5251" i="4" s="1"/>
  <c r="M5251" i="4" s="1"/>
  <c r="I5251" i="4"/>
  <c r="H5251" i="4"/>
  <c r="K5251" i="4" s="1"/>
  <c r="J5250" i="4"/>
  <c r="I5250" i="4"/>
  <c r="H5250" i="4"/>
  <c r="J5249" i="4"/>
  <c r="I5249" i="4"/>
  <c r="H5249" i="4"/>
  <c r="K5249" i="4" s="1"/>
  <c r="J5248" i="4"/>
  <c r="L5248" i="4" s="1"/>
  <c r="M5248" i="4" s="1"/>
  <c r="I5248" i="4"/>
  <c r="H5248" i="4"/>
  <c r="J5247" i="4"/>
  <c r="I5247" i="4"/>
  <c r="H5247" i="4"/>
  <c r="J5246" i="4"/>
  <c r="I5246" i="4"/>
  <c r="H5246" i="4"/>
  <c r="J5245" i="4"/>
  <c r="I5245" i="4"/>
  <c r="H5245" i="4"/>
  <c r="K5245" i="4" s="1"/>
  <c r="L5244" i="4"/>
  <c r="M5244" i="4" s="1"/>
  <c r="J5244" i="4"/>
  <c r="I5244" i="4"/>
  <c r="H5244" i="4"/>
  <c r="J5243" i="4"/>
  <c r="I5243" i="4"/>
  <c r="H5243" i="4"/>
  <c r="L5242" i="4"/>
  <c r="M5242" i="4" s="1"/>
  <c r="J5242" i="4"/>
  <c r="I5242" i="4"/>
  <c r="H5242" i="4"/>
  <c r="K5242" i="4" s="1"/>
  <c r="J5241" i="4"/>
  <c r="I5241" i="4"/>
  <c r="H5241" i="4"/>
  <c r="J5240" i="4"/>
  <c r="I5240" i="4"/>
  <c r="H5240" i="4"/>
  <c r="K5240" i="4" s="1"/>
  <c r="K5239" i="4"/>
  <c r="J5239" i="4"/>
  <c r="I5239" i="4"/>
  <c r="H5239" i="4"/>
  <c r="L5239" i="4" s="1"/>
  <c r="M5239" i="4" s="1"/>
  <c r="J5238" i="4"/>
  <c r="I5238" i="4"/>
  <c r="H5238" i="4"/>
  <c r="L5237" i="4"/>
  <c r="M5237" i="4" s="1"/>
  <c r="J5237" i="4"/>
  <c r="I5237" i="4"/>
  <c r="H5237" i="4"/>
  <c r="J5236" i="4"/>
  <c r="I5236" i="4"/>
  <c r="H5236" i="4"/>
  <c r="L5235" i="4"/>
  <c r="M5235" i="4" s="1"/>
  <c r="J5235" i="4"/>
  <c r="I5235" i="4"/>
  <c r="H5235" i="4"/>
  <c r="K5235" i="4" s="1"/>
  <c r="J5234" i="4"/>
  <c r="I5234" i="4"/>
  <c r="H5234" i="4"/>
  <c r="J5233" i="4"/>
  <c r="I5233" i="4"/>
  <c r="H5233" i="4"/>
  <c r="K5233" i="4" s="1"/>
  <c r="J5232" i="4"/>
  <c r="I5232" i="4"/>
  <c r="H5232" i="4"/>
  <c r="J5231" i="4"/>
  <c r="L5231" i="4" s="1"/>
  <c r="M5231" i="4" s="1"/>
  <c r="I5231" i="4"/>
  <c r="H5231" i="4"/>
  <c r="K5231" i="4" s="1"/>
  <c r="J5230" i="4"/>
  <c r="L5230" i="4" s="1"/>
  <c r="M5230" i="4" s="1"/>
  <c r="I5230" i="4"/>
  <c r="H5230" i="4"/>
  <c r="J5229" i="4"/>
  <c r="I5229" i="4"/>
  <c r="H5229" i="4"/>
  <c r="L5228" i="4"/>
  <c r="M5228" i="4" s="1"/>
  <c r="J5228" i="4"/>
  <c r="I5228" i="4"/>
  <c r="H5228" i="4"/>
  <c r="J5227" i="4"/>
  <c r="I5227" i="4"/>
  <c r="H5227" i="4"/>
  <c r="L5226" i="4"/>
  <c r="M5226" i="4" s="1"/>
  <c r="J5226" i="4"/>
  <c r="I5226" i="4"/>
  <c r="H5226" i="4"/>
  <c r="K5226" i="4" s="1"/>
  <c r="J5225" i="4"/>
  <c r="I5225" i="4"/>
  <c r="H5225" i="4"/>
  <c r="J5224" i="4"/>
  <c r="I5224" i="4"/>
  <c r="H5224" i="4"/>
  <c r="K5224" i="4" s="1"/>
  <c r="L5223" i="4"/>
  <c r="M5223" i="4" s="1"/>
  <c r="K5223" i="4"/>
  <c r="J5223" i="4"/>
  <c r="I5223" i="4"/>
  <c r="H5223" i="4"/>
  <c r="J5222" i="4"/>
  <c r="I5222" i="4"/>
  <c r="H5222" i="4"/>
  <c r="L5221" i="4"/>
  <c r="M5221" i="4" s="1"/>
  <c r="J5221" i="4"/>
  <c r="I5221" i="4"/>
  <c r="H5221" i="4"/>
  <c r="K5221" i="4" s="1"/>
  <c r="J5220" i="4"/>
  <c r="I5220" i="4"/>
  <c r="H5220" i="4"/>
  <c r="L5220" i="4" s="1"/>
  <c r="M5220" i="4" s="1"/>
  <c r="J5219" i="4"/>
  <c r="I5219" i="4"/>
  <c r="H5219" i="4"/>
  <c r="L5218" i="4"/>
  <c r="M5218" i="4" s="1"/>
  <c r="K5218" i="4"/>
  <c r="J5218" i="4"/>
  <c r="I5218" i="4"/>
  <c r="H5218" i="4"/>
  <c r="J5217" i="4"/>
  <c r="I5217" i="4"/>
  <c r="H5217" i="4"/>
  <c r="J5216" i="4"/>
  <c r="I5216" i="4"/>
  <c r="H5216" i="4"/>
  <c r="K5216" i="4" s="1"/>
  <c r="L5215" i="4"/>
  <c r="M5215" i="4" s="1"/>
  <c r="K5215" i="4"/>
  <c r="J5215" i="4"/>
  <c r="I5215" i="4"/>
  <c r="H5215" i="4"/>
  <c r="J5214" i="4"/>
  <c r="I5214" i="4"/>
  <c r="H5214" i="4"/>
  <c r="L5213" i="4"/>
  <c r="M5213" i="4" s="1"/>
  <c r="J5213" i="4"/>
  <c r="I5213" i="4"/>
  <c r="H5213" i="4"/>
  <c r="K5213" i="4" s="1"/>
  <c r="J5212" i="4"/>
  <c r="I5212" i="4"/>
  <c r="H5212" i="4"/>
  <c r="J5211" i="4"/>
  <c r="I5211" i="4"/>
  <c r="H5211" i="4"/>
  <c r="L5210" i="4"/>
  <c r="M5210" i="4" s="1"/>
  <c r="K5210" i="4"/>
  <c r="J5210" i="4"/>
  <c r="I5210" i="4"/>
  <c r="H5210" i="4"/>
  <c r="J5209" i="4"/>
  <c r="I5209" i="4"/>
  <c r="H5209" i="4"/>
  <c r="J5208" i="4"/>
  <c r="I5208" i="4"/>
  <c r="H5208" i="4"/>
  <c r="K5208" i="4" s="1"/>
  <c r="L5207" i="4"/>
  <c r="M5207" i="4" s="1"/>
  <c r="K5207" i="4"/>
  <c r="J5207" i="4"/>
  <c r="I5207" i="4"/>
  <c r="H5207" i="4"/>
  <c r="J5206" i="4"/>
  <c r="I5206" i="4"/>
  <c r="H5206" i="4"/>
  <c r="L5205" i="4"/>
  <c r="M5205" i="4" s="1"/>
  <c r="J5205" i="4"/>
  <c r="I5205" i="4"/>
  <c r="H5205" i="4"/>
  <c r="K5205" i="4" s="1"/>
  <c r="J5204" i="4"/>
  <c r="I5204" i="4"/>
  <c r="H5204" i="4"/>
  <c r="L5204" i="4" s="1"/>
  <c r="M5204" i="4" s="1"/>
  <c r="J5203" i="4"/>
  <c r="I5203" i="4"/>
  <c r="H5203" i="4"/>
  <c r="L5202" i="4"/>
  <c r="M5202" i="4" s="1"/>
  <c r="K5202" i="4"/>
  <c r="J5202" i="4"/>
  <c r="I5202" i="4"/>
  <c r="H5202" i="4"/>
  <c r="J5201" i="4"/>
  <c r="I5201" i="4"/>
  <c r="H5201" i="4"/>
  <c r="J5200" i="4"/>
  <c r="I5200" i="4"/>
  <c r="H5200" i="4"/>
  <c r="K5200" i="4" s="1"/>
  <c r="L5199" i="4"/>
  <c r="M5199" i="4" s="1"/>
  <c r="K5199" i="4"/>
  <c r="J5199" i="4"/>
  <c r="I5199" i="4"/>
  <c r="H5199" i="4"/>
  <c r="J5198" i="4"/>
  <c r="I5198" i="4"/>
  <c r="H5198" i="4"/>
  <c r="L5197" i="4"/>
  <c r="M5197" i="4" s="1"/>
  <c r="J5197" i="4"/>
  <c r="I5197" i="4"/>
  <c r="H5197" i="4"/>
  <c r="K5197" i="4" s="1"/>
  <c r="J5196" i="4"/>
  <c r="I5196" i="4"/>
  <c r="H5196" i="4"/>
  <c r="J5195" i="4"/>
  <c r="I5195" i="4"/>
  <c r="H5195" i="4"/>
  <c r="L5194" i="4"/>
  <c r="M5194" i="4" s="1"/>
  <c r="K5194" i="4"/>
  <c r="J5194" i="4"/>
  <c r="I5194" i="4"/>
  <c r="H5194" i="4"/>
  <c r="J5193" i="4"/>
  <c r="I5193" i="4"/>
  <c r="H5193" i="4"/>
  <c r="J5192" i="4"/>
  <c r="I5192" i="4"/>
  <c r="H5192" i="4"/>
  <c r="K5192" i="4" s="1"/>
  <c r="L5191" i="4"/>
  <c r="M5191" i="4" s="1"/>
  <c r="K5191" i="4"/>
  <c r="J5191" i="4"/>
  <c r="I5191" i="4"/>
  <c r="H5191" i="4"/>
  <c r="J5190" i="4"/>
  <c r="I5190" i="4"/>
  <c r="H5190" i="4"/>
  <c r="L5189" i="4"/>
  <c r="M5189" i="4" s="1"/>
  <c r="J5189" i="4"/>
  <c r="I5189" i="4"/>
  <c r="H5189" i="4"/>
  <c r="K5189" i="4" s="1"/>
  <c r="J5188" i="4"/>
  <c r="I5188" i="4"/>
  <c r="H5188" i="4"/>
  <c r="J5187" i="4"/>
  <c r="I5187" i="4"/>
  <c r="H5187" i="4"/>
  <c r="L5186" i="4"/>
  <c r="M5186" i="4" s="1"/>
  <c r="K5186" i="4"/>
  <c r="J5186" i="4"/>
  <c r="I5186" i="4"/>
  <c r="H5186" i="4"/>
  <c r="J5185" i="4"/>
  <c r="I5185" i="4"/>
  <c r="H5185" i="4"/>
  <c r="J5184" i="4"/>
  <c r="I5184" i="4"/>
  <c r="H5184" i="4"/>
  <c r="K5184" i="4" s="1"/>
  <c r="L5183" i="4"/>
  <c r="M5183" i="4" s="1"/>
  <c r="K5183" i="4"/>
  <c r="J5183" i="4"/>
  <c r="I5183" i="4"/>
  <c r="H5183" i="4"/>
  <c r="J5182" i="4"/>
  <c r="I5182" i="4"/>
  <c r="H5182" i="4"/>
  <c r="L5181" i="4"/>
  <c r="M5181" i="4" s="1"/>
  <c r="J5181" i="4"/>
  <c r="I5181" i="4"/>
  <c r="H5181" i="4"/>
  <c r="K5181" i="4" s="1"/>
  <c r="J5180" i="4"/>
  <c r="I5180" i="4"/>
  <c r="H5180" i="4"/>
  <c r="L5180" i="4" s="1"/>
  <c r="M5180" i="4" s="1"/>
  <c r="J5179" i="4"/>
  <c r="I5179" i="4"/>
  <c r="H5179" i="4"/>
  <c r="J5178" i="4"/>
  <c r="I5178" i="4"/>
  <c r="H5178" i="4"/>
  <c r="L5178" i="4" s="1"/>
  <c r="M5178" i="4" s="1"/>
  <c r="J5177" i="4"/>
  <c r="K5177" i="4" s="1"/>
  <c r="I5177" i="4"/>
  <c r="H5177" i="4"/>
  <c r="J5176" i="4"/>
  <c r="I5176" i="4"/>
  <c r="H5176" i="4"/>
  <c r="J5175" i="4"/>
  <c r="I5175" i="4"/>
  <c r="H5175" i="4"/>
  <c r="L5175" i="4" s="1"/>
  <c r="M5175" i="4" s="1"/>
  <c r="L5174" i="4"/>
  <c r="M5174" i="4" s="1"/>
  <c r="K5174" i="4"/>
  <c r="J5174" i="4"/>
  <c r="I5174" i="4"/>
  <c r="H5174" i="4"/>
  <c r="J5173" i="4"/>
  <c r="I5173" i="4"/>
  <c r="H5173" i="4"/>
  <c r="J5172" i="4"/>
  <c r="I5172" i="4"/>
  <c r="H5172" i="4"/>
  <c r="K5172" i="4" s="1"/>
  <c r="L5171" i="4"/>
  <c r="M5171" i="4" s="1"/>
  <c r="K5171" i="4"/>
  <c r="J5171" i="4"/>
  <c r="I5171" i="4"/>
  <c r="H5171" i="4"/>
  <c r="J5170" i="4"/>
  <c r="I5170" i="4"/>
  <c r="L5170" i="4" s="1"/>
  <c r="M5170" i="4" s="1"/>
  <c r="H5170" i="4"/>
  <c r="K5170" i="4" s="1"/>
  <c r="J5169" i="4"/>
  <c r="I5169" i="4"/>
  <c r="L5169" i="4" s="1"/>
  <c r="M5169" i="4" s="1"/>
  <c r="H5169" i="4"/>
  <c r="K5169" i="4" s="1"/>
  <c r="L5168" i="4"/>
  <c r="M5168" i="4" s="1"/>
  <c r="J5168" i="4"/>
  <c r="I5168" i="4"/>
  <c r="H5168" i="4"/>
  <c r="J5167" i="4"/>
  <c r="L5167" i="4" s="1"/>
  <c r="M5167" i="4" s="1"/>
  <c r="I5167" i="4"/>
  <c r="H5167" i="4"/>
  <c r="K5167" i="4" s="1"/>
  <c r="J5166" i="4"/>
  <c r="I5166" i="4"/>
  <c r="H5166" i="4"/>
  <c r="L5165" i="4"/>
  <c r="M5165" i="4" s="1"/>
  <c r="K5165" i="4"/>
  <c r="J5165" i="4"/>
  <c r="I5165" i="4"/>
  <c r="H5165" i="4"/>
  <c r="J5164" i="4"/>
  <c r="I5164" i="4"/>
  <c r="H5164" i="4"/>
  <c r="J5163" i="4"/>
  <c r="I5163" i="4"/>
  <c r="H5163" i="4"/>
  <c r="J5162" i="4"/>
  <c r="I5162" i="4"/>
  <c r="H5162" i="4"/>
  <c r="L5162" i="4" s="1"/>
  <c r="M5162" i="4" s="1"/>
  <c r="J5161" i="4"/>
  <c r="K5161" i="4" s="1"/>
  <c r="I5161" i="4"/>
  <c r="H5161" i="4"/>
  <c r="J5160" i="4"/>
  <c r="I5160" i="4"/>
  <c r="H5160" i="4"/>
  <c r="M5159" i="4"/>
  <c r="J5159" i="4"/>
  <c r="I5159" i="4"/>
  <c r="H5159" i="4"/>
  <c r="L5159" i="4" s="1"/>
  <c r="L5158" i="4"/>
  <c r="M5158" i="4" s="1"/>
  <c r="K5158" i="4"/>
  <c r="J5158" i="4"/>
  <c r="I5158" i="4"/>
  <c r="H5158" i="4"/>
  <c r="J5157" i="4"/>
  <c r="I5157" i="4"/>
  <c r="H5157" i="4"/>
  <c r="J5156" i="4"/>
  <c r="I5156" i="4"/>
  <c r="H5156" i="4"/>
  <c r="K5156" i="4" s="1"/>
  <c r="L5155" i="4"/>
  <c r="M5155" i="4" s="1"/>
  <c r="K5155" i="4"/>
  <c r="J5155" i="4"/>
  <c r="I5155" i="4"/>
  <c r="H5155" i="4"/>
  <c r="J5154" i="4"/>
  <c r="I5154" i="4"/>
  <c r="L5154" i="4" s="1"/>
  <c r="M5154" i="4" s="1"/>
  <c r="H5154" i="4"/>
  <c r="J5153" i="4"/>
  <c r="I5153" i="4"/>
  <c r="L5153" i="4" s="1"/>
  <c r="M5153" i="4" s="1"/>
  <c r="H5153" i="4"/>
  <c r="K5153" i="4" s="1"/>
  <c r="M5152" i="4"/>
  <c r="L5152" i="4"/>
  <c r="J5152" i="4"/>
  <c r="I5152" i="4"/>
  <c r="H5152" i="4"/>
  <c r="J5151" i="4"/>
  <c r="L5151" i="4" s="1"/>
  <c r="M5151" i="4" s="1"/>
  <c r="I5151" i="4"/>
  <c r="H5151" i="4"/>
  <c r="J5150" i="4"/>
  <c r="I5150" i="4"/>
  <c r="H5150" i="4"/>
  <c r="L5149" i="4"/>
  <c r="M5149" i="4" s="1"/>
  <c r="K5149" i="4"/>
  <c r="J5149" i="4"/>
  <c r="I5149" i="4"/>
  <c r="H5149" i="4"/>
  <c r="J5148" i="4"/>
  <c r="I5148" i="4"/>
  <c r="H5148" i="4"/>
  <c r="J5147" i="4"/>
  <c r="I5147" i="4"/>
  <c r="H5147" i="4"/>
  <c r="M5146" i="4"/>
  <c r="J5146" i="4"/>
  <c r="I5146" i="4"/>
  <c r="H5146" i="4"/>
  <c r="L5146" i="4" s="1"/>
  <c r="J5145" i="4"/>
  <c r="K5145" i="4" s="1"/>
  <c r="I5145" i="4"/>
  <c r="H5145" i="4"/>
  <c r="L5145" i="4" s="1"/>
  <c r="M5145" i="4" s="1"/>
  <c r="J5144" i="4"/>
  <c r="I5144" i="4"/>
  <c r="H5144" i="4"/>
  <c r="J5143" i="4"/>
  <c r="I5143" i="4"/>
  <c r="H5143" i="4"/>
  <c r="L5143" i="4" s="1"/>
  <c r="M5143" i="4" s="1"/>
  <c r="L5142" i="4"/>
  <c r="M5142" i="4" s="1"/>
  <c r="K5142" i="4"/>
  <c r="J5142" i="4"/>
  <c r="I5142" i="4"/>
  <c r="H5142" i="4"/>
  <c r="J5141" i="4"/>
  <c r="I5141" i="4"/>
  <c r="H5141" i="4"/>
  <c r="J5140" i="4"/>
  <c r="I5140" i="4"/>
  <c r="L5140" i="4" s="1"/>
  <c r="M5140" i="4" s="1"/>
  <c r="H5140" i="4"/>
  <c r="K5140" i="4" s="1"/>
  <c r="M5139" i="4"/>
  <c r="L5139" i="4"/>
  <c r="K5139" i="4"/>
  <c r="J5139" i="4"/>
  <c r="I5139" i="4"/>
  <c r="H5139" i="4"/>
  <c r="K5138" i="4"/>
  <c r="J5138" i="4"/>
  <c r="I5138" i="4"/>
  <c r="H5138" i="4"/>
  <c r="L5138" i="4" s="1"/>
  <c r="M5138" i="4" s="1"/>
  <c r="J5137" i="4"/>
  <c r="I5137" i="4"/>
  <c r="H5137" i="4"/>
  <c r="J5136" i="4"/>
  <c r="I5136" i="4"/>
  <c r="L5136" i="4" s="1"/>
  <c r="M5136" i="4" s="1"/>
  <c r="H5136" i="4"/>
  <c r="K5136" i="4" s="1"/>
  <c r="M5135" i="4"/>
  <c r="L5135" i="4"/>
  <c r="K5135" i="4"/>
  <c r="J5135" i="4"/>
  <c r="I5135" i="4"/>
  <c r="H5135" i="4"/>
  <c r="K5134" i="4"/>
  <c r="J5134" i="4"/>
  <c r="I5134" i="4"/>
  <c r="H5134" i="4"/>
  <c r="L5134" i="4" s="1"/>
  <c r="M5134" i="4" s="1"/>
  <c r="J5133" i="4"/>
  <c r="I5133" i="4"/>
  <c r="H5133" i="4"/>
  <c r="J5132" i="4"/>
  <c r="I5132" i="4"/>
  <c r="L5132" i="4" s="1"/>
  <c r="M5132" i="4" s="1"/>
  <c r="H5132" i="4"/>
  <c r="K5132" i="4" s="1"/>
  <c r="M5131" i="4"/>
  <c r="L5131" i="4"/>
  <c r="K5131" i="4"/>
  <c r="J5131" i="4"/>
  <c r="I5131" i="4"/>
  <c r="H5131" i="4"/>
  <c r="K5130" i="4"/>
  <c r="J5130" i="4"/>
  <c r="I5130" i="4"/>
  <c r="H5130" i="4"/>
  <c r="J5129" i="4"/>
  <c r="I5129" i="4"/>
  <c r="H5129" i="4"/>
  <c r="J5128" i="4"/>
  <c r="I5128" i="4"/>
  <c r="L5128" i="4" s="1"/>
  <c r="M5128" i="4" s="1"/>
  <c r="H5128" i="4"/>
  <c r="K5128" i="4" s="1"/>
  <c r="M5127" i="4"/>
  <c r="L5127" i="4"/>
  <c r="K5127" i="4"/>
  <c r="J5127" i="4"/>
  <c r="I5127" i="4"/>
  <c r="H5127" i="4"/>
  <c r="K5126" i="4"/>
  <c r="J5126" i="4"/>
  <c r="I5126" i="4"/>
  <c r="H5126" i="4"/>
  <c r="J5125" i="4"/>
  <c r="I5125" i="4"/>
  <c r="H5125" i="4"/>
  <c r="J5124" i="4"/>
  <c r="I5124" i="4"/>
  <c r="L5124" i="4" s="1"/>
  <c r="M5124" i="4" s="1"/>
  <c r="H5124" i="4"/>
  <c r="K5124" i="4" s="1"/>
  <c r="M5123" i="4"/>
  <c r="L5123" i="4"/>
  <c r="K5123" i="4"/>
  <c r="J5123" i="4"/>
  <c r="I5123" i="4"/>
  <c r="H5123" i="4"/>
  <c r="K5122" i="4"/>
  <c r="J5122" i="4"/>
  <c r="I5122" i="4"/>
  <c r="H5122" i="4"/>
  <c r="J5121" i="4"/>
  <c r="I5121" i="4"/>
  <c r="H5121" i="4"/>
  <c r="J5120" i="4"/>
  <c r="I5120" i="4"/>
  <c r="L5120" i="4" s="1"/>
  <c r="M5120" i="4" s="1"/>
  <c r="H5120" i="4"/>
  <c r="K5120" i="4" s="1"/>
  <c r="M5119" i="4"/>
  <c r="L5119" i="4"/>
  <c r="K5119" i="4"/>
  <c r="J5119" i="4"/>
  <c r="I5119" i="4"/>
  <c r="H5119" i="4"/>
  <c r="K5118" i="4"/>
  <c r="J5118" i="4"/>
  <c r="I5118" i="4"/>
  <c r="H5118" i="4"/>
  <c r="J5117" i="4"/>
  <c r="I5117" i="4"/>
  <c r="H5117" i="4"/>
  <c r="J5116" i="4"/>
  <c r="I5116" i="4"/>
  <c r="L5116" i="4" s="1"/>
  <c r="M5116" i="4" s="1"/>
  <c r="H5116" i="4"/>
  <c r="K5116" i="4" s="1"/>
  <c r="M5115" i="4"/>
  <c r="L5115" i="4"/>
  <c r="K5115" i="4"/>
  <c r="J5115" i="4"/>
  <c r="I5115" i="4"/>
  <c r="H5115" i="4"/>
  <c r="K5114" i="4"/>
  <c r="J5114" i="4"/>
  <c r="I5114" i="4"/>
  <c r="H5114" i="4"/>
  <c r="J5113" i="4"/>
  <c r="I5113" i="4"/>
  <c r="H5113" i="4"/>
  <c r="J5112" i="4"/>
  <c r="I5112" i="4"/>
  <c r="L5112" i="4" s="1"/>
  <c r="M5112" i="4" s="1"/>
  <c r="H5112" i="4"/>
  <c r="K5112" i="4" s="1"/>
  <c r="M5111" i="4"/>
  <c r="L5111" i="4"/>
  <c r="K5111" i="4"/>
  <c r="J5111" i="4"/>
  <c r="I5111" i="4"/>
  <c r="H5111" i="4"/>
  <c r="K5110" i="4"/>
  <c r="J5110" i="4"/>
  <c r="I5110" i="4"/>
  <c r="H5110" i="4"/>
  <c r="J5109" i="4"/>
  <c r="I5109" i="4"/>
  <c r="H5109" i="4"/>
  <c r="J5108" i="4"/>
  <c r="I5108" i="4"/>
  <c r="L5108" i="4" s="1"/>
  <c r="M5108" i="4" s="1"/>
  <c r="H5108" i="4"/>
  <c r="K5108" i="4" s="1"/>
  <c r="M5107" i="4"/>
  <c r="L5107" i="4"/>
  <c r="K5107" i="4"/>
  <c r="J5107" i="4"/>
  <c r="I5107" i="4"/>
  <c r="H5107" i="4"/>
  <c r="K5106" i="4"/>
  <c r="J5106" i="4"/>
  <c r="I5106" i="4"/>
  <c r="H5106" i="4"/>
  <c r="J5105" i="4"/>
  <c r="I5105" i="4"/>
  <c r="H5105" i="4"/>
  <c r="J5104" i="4"/>
  <c r="I5104" i="4"/>
  <c r="L5104" i="4" s="1"/>
  <c r="M5104" i="4" s="1"/>
  <c r="H5104" i="4"/>
  <c r="K5104" i="4" s="1"/>
  <c r="M5103" i="4"/>
  <c r="L5103" i="4"/>
  <c r="K5103" i="4"/>
  <c r="J5103" i="4"/>
  <c r="I5103" i="4"/>
  <c r="H5103" i="4"/>
  <c r="K5102" i="4"/>
  <c r="J5102" i="4"/>
  <c r="I5102" i="4"/>
  <c r="H5102" i="4"/>
  <c r="J5101" i="4"/>
  <c r="I5101" i="4"/>
  <c r="H5101" i="4"/>
  <c r="J5100" i="4"/>
  <c r="I5100" i="4"/>
  <c r="L5100" i="4" s="1"/>
  <c r="M5100" i="4" s="1"/>
  <c r="H5100" i="4"/>
  <c r="K5100" i="4" s="1"/>
  <c r="M5099" i="4"/>
  <c r="L5099" i="4"/>
  <c r="K5099" i="4"/>
  <c r="J5099" i="4"/>
  <c r="I5099" i="4"/>
  <c r="H5099" i="4"/>
  <c r="K5098" i="4"/>
  <c r="J5098" i="4"/>
  <c r="I5098" i="4"/>
  <c r="H5098" i="4"/>
  <c r="J5097" i="4"/>
  <c r="I5097" i="4"/>
  <c r="H5097" i="4"/>
  <c r="J5096" i="4"/>
  <c r="I5096" i="4"/>
  <c r="L5096" i="4" s="1"/>
  <c r="M5096" i="4" s="1"/>
  <c r="H5096" i="4"/>
  <c r="K5096" i="4" s="1"/>
  <c r="M5095" i="4"/>
  <c r="L5095" i="4"/>
  <c r="K5095" i="4"/>
  <c r="J5095" i="4"/>
  <c r="I5095" i="4"/>
  <c r="H5095" i="4"/>
  <c r="K5094" i="4"/>
  <c r="J5094" i="4"/>
  <c r="I5094" i="4"/>
  <c r="H5094" i="4"/>
  <c r="J5093" i="4"/>
  <c r="I5093" i="4"/>
  <c r="H5093" i="4"/>
  <c r="J5092" i="4"/>
  <c r="I5092" i="4"/>
  <c r="L5092" i="4" s="1"/>
  <c r="M5092" i="4" s="1"/>
  <c r="H5092" i="4"/>
  <c r="K5092" i="4" s="1"/>
  <c r="M5091" i="4"/>
  <c r="L5091" i="4"/>
  <c r="K5091" i="4"/>
  <c r="J5091" i="4"/>
  <c r="I5091" i="4"/>
  <c r="H5091" i="4"/>
  <c r="K5090" i="4"/>
  <c r="J5090" i="4"/>
  <c r="I5090" i="4"/>
  <c r="H5090" i="4"/>
  <c r="J5089" i="4"/>
  <c r="I5089" i="4"/>
  <c r="H5089" i="4"/>
  <c r="J5088" i="4"/>
  <c r="I5088" i="4"/>
  <c r="L5088" i="4" s="1"/>
  <c r="M5088" i="4" s="1"/>
  <c r="H5088" i="4"/>
  <c r="K5088" i="4" s="1"/>
  <c r="M5087" i="4"/>
  <c r="L5087" i="4"/>
  <c r="K5087" i="4"/>
  <c r="J5087" i="4"/>
  <c r="I5087" i="4"/>
  <c r="H5087" i="4"/>
  <c r="K5086" i="4"/>
  <c r="J5086" i="4"/>
  <c r="I5086" i="4"/>
  <c r="H5086" i="4"/>
  <c r="J5085" i="4"/>
  <c r="I5085" i="4"/>
  <c r="H5085" i="4"/>
  <c r="J5084" i="4"/>
  <c r="I5084" i="4"/>
  <c r="L5084" i="4" s="1"/>
  <c r="M5084" i="4" s="1"/>
  <c r="H5084" i="4"/>
  <c r="K5084" i="4" s="1"/>
  <c r="M5083" i="4"/>
  <c r="L5083" i="4"/>
  <c r="K5083" i="4"/>
  <c r="J5083" i="4"/>
  <c r="I5083" i="4"/>
  <c r="H5083" i="4"/>
  <c r="K5082" i="4"/>
  <c r="J5082" i="4"/>
  <c r="I5082" i="4"/>
  <c r="H5082" i="4"/>
  <c r="J5081" i="4"/>
  <c r="I5081" i="4"/>
  <c r="H5081" i="4"/>
  <c r="J5080" i="4"/>
  <c r="I5080" i="4"/>
  <c r="L5080" i="4" s="1"/>
  <c r="M5080" i="4" s="1"/>
  <c r="H5080" i="4"/>
  <c r="K5080" i="4" s="1"/>
  <c r="M5079" i="4"/>
  <c r="L5079" i="4"/>
  <c r="K5079" i="4"/>
  <c r="J5079" i="4"/>
  <c r="I5079" i="4"/>
  <c r="H5079" i="4"/>
  <c r="K5078" i="4"/>
  <c r="J5078" i="4"/>
  <c r="I5078" i="4"/>
  <c r="H5078" i="4"/>
  <c r="J5077" i="4"/>
  <c r="I5077" i="4"/>
  <c r="H5077" i="4"/>
  <c r="J5076" i="4"/>
  <c r="I5076" i="4"/>
  <c r="L5076" i="4" s="1"/>
  <c r="M5076" i="4" s="1"/>
  <c r="H5076" i="4"/>
  <c r="K5076" i="4" s="1"/>
  <c r="M5075" i="4"/>
  <c r="L5075" i="4"/>
  <c r="K5075" i="4"/>
  <c r="J5075" i="4"/>
  <c r="I5075" i="4"/>
  <c r="H5075" i="4"/>
  <c r="K5074" i="4"/>
  <c r="J5074" i="4"/>
  <c r="I5074" i="4"/>
  <c r="H5074" i="4"/>
  <c r="J5073" i="4"/>
  <c r="I5073" i="4"/>
  <c r="H5073" i="4"/>
  <c r="J5072" i="4"/>
  <c r="I5072" i="4"/>
  <c r="L5072" i="4" s="1"/>
  <c r="M5072" i="4" s="1"/>
  <c r="H5072" i="4"/>
  <c r="K5072" i="4" s="1"/>
  <c r="M5071" i="4"/>
  <c r="L5071" i="4"/>
  <c r="K5071" i="4"/>
  <c r="J5071" i="4"/>
  <c r="I5071" i="4"/>
  <c r="H5071" i="4"/>
  <c r="K5070" i="4"/>
  <c r="J5070" i="4"/>
  <c r="I5070" i="4"/>
  <c r="H5070" i="4"/>
  <c r="J5069" i="4"/>
  <c r="I5069" i="4"/>
  <c r="H5069" i="4"/>
  <c r="J5068" i="4"/>
  <c r="I5068" i="4"/>
  <c r="L5068" i="4" s="1"/>
  <c r="M5068" i="4" s="1"/>
  <c r="H5068" i="4"/>
  <c r="K5068" i="4" s="1"/>
  <c r="M5067" i="4"/>
  <c r="L5067" i="4"/>
  <c r="K5067" i="4"/>
  <c r="J5067" i="4"/>
  <c r="I5067" i="4"/>
  <c r="H5067" i="4"/>
  <c r="K5066" i="4"/>
  <c r="J5066" i="4"/>
  <c r="I5066" i="4"/>
  <c r="H5066" i="4"/>
  <c r="J5065" i="4"/>
  <c r="I5065" i="4"/>
  <c r="H5065" i="4"/>
  <c r="J5064" i="4"/>
  <c r="I5064" i="4"/>
  <c r="L5064" i="4" s="1"/>
  <c r="M5064" i="4" s="1"/>
  <c r="H5064" i="4"/>
  <c r="K5064" i="4" s="1"/>
  <c r="M5063" i="4"/>
  <c r="L5063" i="4"/>
  <c r="K5063" i="4"/>
  <c r="J5063" i="4"/>
  <c r="I5063" i="4"/>
  <c r="H5063" i="4"/>
  <c r="K5062" i="4"/>
  <c r="J5062" i="4"/>
  <c r="I5062" i="4"/>
  <c r="H5062" i="4"/>
  <c r="J5061" i="4"/>
  <c r="I5061" i="4"/>
  <c r="H5061" i="4"/>
  <c r="J5060" i="4"/>
  <c r="I5060" i="4"/>
  <c r="L5060" i="4" s="1"/>
  <c r="M5060" i="4" s="1"/>
  <c r="H5060" i="4"/>
  <c r="K5060" i="4" s="1"/>
  <c r="M5059" i="4"/>
  <c r="L5059" i="4"/>
  <c r="K5059" i="4"/>
  <c r="J5059" i="4"/>
  <c r="I5059" i="4"/>
  <c r="H5059" i="4"/>
  <c r="K5058" i="4"/>
  <c r="J5058" i="4"/>
  <c r="I5058" i="4"/>
  <c r="H5058" i="4"/>
  <c r="J5057" i="4"/>
  <c r="I5057" i="4"/>
  <c r="H5057" i="4"/>
  <c r="J5056" i="4"/>
  <c r="I5056" i="4"/>
  <c r="L5056" i="4" s="1"/>
  <c r="M5056" i="4" s="1"/>
  <c r="H5056" i="4"/>
  <c r="K5056" i="4" s="1"/>
  <c r="M5055" i="4"/>
  <c r="L5055" i="4"/>
  <c r="K5055" i="4"/>
  <c r="J5055" i="4"/>
  <c r="I5055" i="4"/>
  <c r="H5055" i="4"/>
  <c r="K5054" i="4"/>
  <c r="J5054" i="4"/>
  <c r="I5054" i="4"/>
  <c r="H5054" i="4"/>
  <c r="J5053" i="4"/>
  <c r="I5053" i="4"/>
  <c r="H5053" i="4"/>
  <c r="J5052" i="4"/>
  <c r="I5052" i="4"/>
  <c r="L5052" i="4" s="1"/>
  <c r="M5052" i="4" s="1"/>
  <c r="H5052" i="4"/>
  <c r="K5052" i="4" s="1"/>
  <c r="M5051" i="4"/>
  <c r="L5051" i="4"/>
  <c r="K5051" i="4"/>
  <c r="J5051" i="4"/>
  <c r="I5051" i="4"/>
  <c r="H5051" i="4"/>
  <c r="K5050" i="4"/>
  <c r="J5050" i="4"/>
  <c r="I5050" i="4"/>
  <c r="H5050" i="4"/>
  <c r="J5049" i="4"/>
  <c r="I5049" i="4"/>
  <c r="H5049" i="4"/>
  <c r="J5048" i="4"/>
  <c r="I5048" i="4"/>
  <c r="L5048" i="4" s="1"/>
  <c r="M5048" i="4" s="1"/>
  <c r="H5048" i="4"/>
  <c r="L5047" i="4"/>
  <c r="M5047" i="4" s="1"/>
  <c r="K5047" i="4"/>
  <c r="J5047" i="4"/>
  <c r="I5047" i="4"/>
  <c r="H5047" i="4"/>
  <c r="K5046" i="4"/>
  <c r="J5046" i="4"/>
  <c r="I5046" i="4"/>
  <c r="H5046" i="4"/>
  <c r="L5046" i="4" s="1"/>
  <c r="M5046" i="4" s="1"/>
  <c r="K5045" i="4"/>
  <c r="J5045" i="4"/>
  <c r="I5045" i="4"/>
  <c r="H5045" i="4"/>
  <c r="J5044" i="4"/>
  <c r="I5044" i="4"/>
  <c r="L5044" i="4" s="1"/>
  <c r="M5044" i="4" s="1"/>
  <c r="H5044" i="4"/>
  <c r="K5044" i="4" s="1"/>
  <c r="L5043" i="4"/>
  <c r="M5043" i="4" s="1"/>
  <c r="K5043" i="4"/>
  <c r="J5043" i="4"/>
  <c r="I5043" i="4"/>
  <c r="H5043" i="4"/>
  <c r="K5042" i="4"/>
  <c r="J5042" i="4"/>
  <c r="I5042" i="4"/>
  <c r="H5042" i="4"/>
  <c r="L5042" i="4" s="1"/>
  <c r="M5042" i="4" s="1"/>
  <c r="K5041" i="4"/>
  <c r="J5041" i="4"/>
  <c r="I5041" i="4"/>
  <c r="H5041" i="4"/>
  <c r="J5040" i="4"/>
  <c r="I5040" i="4"/>
  <c r="L5040" i="4" s="1"/>
  <c r="M5040" i="4" s="1"/>
  <c r="H5040" i="4"/>
  <c r="K5040" i="4" s="1"/>
  <c r="M5039" i="4"/>
  <c r="L5039" i="4"/>
  <c r="K5039" i="4"/>
  <c r="J5039" i="4"/>
  <c r="I5039" i="4"/>
  <c r="H5039" i="4"/>
  <c r="J5038" i="4"/>
  <c r="K5038" i="4" s="1"/>
  <c r="I5038" i="4"/>
  <c r="H5038" i="4"/>
  <c r="J5037" i="4"/>
  <c r="I5037" i="4"/>
  <c r="H5037" i="4"/>
  <c r="J5036" i="4"/>
  <c r="I5036" i="4"/>
  <c r="L5036" i="4" s="1"/>
  <c r="M5036" i="4" s="1"/>
  <c r="H5036" i="4"/>
  <c r="M5035" i="4"/>
  <c r="L5035" i="4"/>
  <c r="K5035" i="4"/>
  <c r="J5035" i="4"/>
  <c r="I5035" i="4"/>
  <c r="H5035" i="4"/>
  <c r="K5034" i="4"/>
  <c r="J5034" i="4"/>
  <c r="I5034" i="4"/>
  <c r="H5034" i="4"/>
  <c r="J5033" i="4"/>
  <c r="I5033" i="4"/>
  <c r="H5033" i="4"/>
  <c r="J5032" i="4"/>
  <c r="I5032" i="4"/>
  <c r="L5032" i="4" s="1"/>
  <c r="M5032" i="4" s="1"/>
  <c r="H5032" i="4"/>
  <c r="L5031" i="4"/>
  <c r="M5031" i="4" s="1"/>
  <c r="K5031" i="4"/>
  <c r="J5031" i="4"/>
  <c r="I5031" i="4"/>
  <c r="H5031" i="4"/>
  <c r="K5030" i="4"/>
  <c r="J5030" i="4"/>
  <c r="I5030" i="4"/>
  <c r="H5030" i="4"/>
  <c r="L5030" i="4" s="1"/>
  <c r="M5030" i="4" s="1"/>
  <c r="K5029" i="4"/>
  <c r="J5029" i="4"/>
  <c r="I5029" i="4"/>
  <c r="H5029" i="4"/>
  <c r="J5028" i="4"/>
  <c r="I5028" i="4"/>
  <c r="L5028" i="4" s="1"/>
  <c r="M5028" i="4" s="1"/>
  <c r="H5028" i="4"/>
  <c r="K5028" i="4" s="1"/>
  <c r="L5027" i="4"/>
  <c r="M5027" i="4" s="1"/>
  <c r="K5027" i="4"/>
  <c r="J5027" i="4"/>
  <c r="I5027" i="4"/>
  <c r="H5027" i="4"/>
  <c r="K5026" i="4"/>
  <c r="J5026" i="4"/>
  <c r="I5026" i="4"/>
  <c r="H5026" i="4"/>
  <c r="L5026" i="4" s="1"/>
  <c r="M5026" i="4" s="1"/>
  <c r="K5025" i="4"/>
  <c r="J5025" i="4"/>
  <c r="I5025" i="4"/>
  <c r="H5025" i="4"/>
  <c r="J5024" i="4"/>
  <c r="I5024" i="4"/>
  <c r="L5024" i="4" s="1"/>
  <c r="M5024" i="4" s="1"/>
  <c r="H5024" i="4"/>
  <c r="K5024" i="4" s="1"/>
  <c r="M5023" i="4"/>
  <c r="L5023" i="4"/>
  <c r="K5023" i="4"/>
  <c r="J5023" i="4"/>
  <c r="I5023" i="4"/>
  <c r="H5023" i="4"/>
  <c r="J5022" i="4"/>
  <c r="K5022" i="4" s="1"/>
  <c r="I5022" i="4"/>
  <c r="H5022" i="4"/>
  <c r="J5021" i="4"/>
  <c r="I5021" i="4"/>
  <c r="H5021" i="4"/>
  <c r="J5020" i="4"/>
  <c r="I5020" i="4"/>
  <c r="L5020" i="4" s="1"/>
  <c r="M5020" i="4" s="1"/>
  <c r="H5020" i="4"/>
  <c r="M5019" i="4"/>
  <c r="L5019" i="4"/>
  <c r="K5019" i="4"/>
  <c r="J5019" i="4"/>
  <c r="I5019" i="4"/>
  <c r="H5019" i="4"/>
  <c r="K5018" i="4"/>
  <c r="J5018" i="4"/>
  <c r="I5018" i="4"/>
  <c r="H5018" i="4"/>
  <c r="J5017" i="4"/>
  <c r="I5017" i="4"/>
  <c r="H5017" i="4"/>
  <c r="M5016" i="4"/>
  <c r="J5016" i="4"/>
  <c r="I5016" i="4"/>
  <c r="L5016" i="4" s="1"/>
  <c r="H5016" i="4"/>
  <c r="M5015" i="4"/>
  <c r="L5015" i="4"/>
  <c r="K5015" i="4"/>
  <c r="J5015" i="4"/>
  <c r="I5015" i="4"/>
  <c r="H5015" i="4"/>
  <c r="J5014" i="4"/>
  <c r="I5014" i="4"/>
  <c r="K5014" i="4" s="1"/>
  <c r="H5014" i="4"/>
  <c r="L5014" i="4" s="1"/>
  <c r="M5014" i="4" s="1"/>
  <c r="K5013" i="4"/>
  <c r="J5013" i="4"/>
  <c r="I5013" i="4"/>
  <c r="H5013" i="4"/>
  <c r="J5012" i="4"/>
  <c r="I5012" i="4"/>
  <c r="L5012" i="4" s="1"/>
  <c r="M5012" i="4" s="1"/>
  <c r="H5012" i="4"/>
  <c r="K5012" i="4" s="1"/>
  <c r="M5011" i="4"/>
  <c r="L5011" i="4"/>
  <c r="K5011" i="4"/>
  <c r="J5011" i="4"/>
  <c r="I5011" i="4"/>
  <c r="H5011" i="4"/>
  <c r="K5010" i="4"/>
  <c r="J5010" i="4"/>
  <c r="I5010" i="4"/>
  <c r="H5010" i="4"/>
  <c r="J5009" i="4"/>
  <c r="I5009" i="4"/>
  <c r="H5009" i="4"/>
  <c r="M5008" i="4"/>
  <c r="J5008" i="4"/>
  <c r="I5008" i="4"/>
  <c r="L5008" i="4" s="1"/>
  <c r="H5008" i="4"/>
  <c r="M5007" i="4"/>
  <c r="L5007" i="4"/>
  <c r="K5007" i="4"/>
  <c r="J5007" i="4"/>
  <c r="I5007" i="4"/>
  <c r="H5007" i="4"/>
  <c r="K5006" i="4"/>
  <c r="J5006" i="4"/>
  <c r="I5006" i="4"/>
  <c r="H5006" i="4"/>
  <c r="L5006" i="4" s="1"/>
  <c r="M5006" i="4" s="1"/>
  <c r="J5005" i="4"/>
  <c r="I5005" i="4"/>
  <c r="H5005" i="4"/>
  <c r="K5005" i="4" s="1"/>
  <c r="M5004" i="4"/>
  <c r="J5004" i="4"/>
  <c r="I5004" i="4"/>
  <c r="L5004" i="4" s="1"/>
  <c r="H5004" i="4"/>
  <c r="K5004" i="4" s="1"/>
  <c r="L5003" i="4"/>
  <c r="M5003" i="4" s="1"/>
  <c r="K5003" i="4"/>
  <c r="J5003" i="4"/>
  <c r="I5003" i="4"/>
  <c r="H5003" i="4"/>
  <c r="J5002" i="4"/>
  <c r="I5002" i="4"/>
  <c r="K5002" i="4" s="1"/>
  <c r="H5002" i="4"/>
  <c r="L5002" i="4" s="1"/>
  <c r="M5002" i="4" s="1"/>
  <c r="K5001" i="4"/>
  <c r="J5001" i="4"/>
  <c r="I5001" i="4"/>
  <c r="H5001" i="4"/>
  <c r="J5000" i="4"/>
  <c r="I5000" i="4"/>
  <c r="L5000" i="4" s="1"/>
  <c r="M5000" i="4" s="1"/>
  <c r="H5000" i="4"/>
  <c r="K5000" i="4" s="1"/>
  <c r="M4999" i="4"/>
  <c r="L4999" i="4"/>
  <c r="K4999" i="4"/>
  <c r="J4999" i="4"/>
  <c r="I4999" i="4"/>
  <c r="H4999" i="4"/>
  <c r="K4998" i="4"/>
  <c r="J4998" i="4"/>
  <c r="I4998" i="4"/>
  <c r="H4998" i="4"/>
  <c r="J4997" i="4"/>
  <c r="I4997" i="4"/>
  <c r="H4997" i="4"/>
  <c r="M4996" i="4"/>
  <c r="J4996" i="4"/>
  <c r="I4996" i="4"/>
  <c r="L4996" i="4" s="1"/>
  <c r="H4996" i="4"/>
  <c r="L4995" i="4"/>
  <c r="M4995" i="4" s="1"/>
  <c r="K4995" i="4"/>
  <c r="J4995" i="4"/>
  <c r="I4995" i="4"/>
  <c r="H4995" i="4"/>
  <c r="J4994" i="4"/>
  <c r="I4994" i="4"/>
  <c r="K4994" i="4" s="1"/>
  <c r="H4994" i="4"/>
  <c r="K4993" i="4"/>
  <c r="J4993" i="4"/>
  <c r="I4993" i="4"/>
  <c r="H4993" i="4"/>
  <c r="J4992" i="4"/>
  <c r="I4992" i="4"/>
  <c r="H4992" i="4"/>
  <c r="M4991" i="4"/>
  <c r="L4991" i="4"/>
  <c r="K4991" i="4"/>
  <c r="J4991" i="4"/>
  <c r="I4991" i="4"/>
  <c r="H4991" i="4"/>
  <c r="J4990" i="4"/>
  <c r="I4990" i="4"/>
  <c r="K4990" i="4" s="1"/>
  <c r="H4990" i="4"/>
  <c r="J4989" i="4"/>
  <c r="I4989" i="4"/>
  <c r="H4989" i="4"/>
  <c r="L4989" i="4" s="1"/>
  <c r="M4989" i="4" s="1"/>
  <c r="J4988" i="4"/>
  <c r="I4988" i="4"/>
  <c r="H4988" i="4"/>
  <c r="M4987" i="4"/>
  <c r="L4987" i="4"/>
  <c r="K4987" i="4"/>
  <c r="J4987" i="4"/>
  <c r="I4987" i="4"/>
  <c r="H4987" i="4"/>
  <c r="K4986" i="4"/>
  <c r="J4986" i="4"/>
  <c r="I4986" i="4"/>
  <c r="H4986" i="4"/>
  <c r="J4985" i="4"/>
  <c r="I4985" i="4"/>
  <c r="L4985" i="4" s="1"/>
  <c r="M4985" i="4" s="1"/>
  <c r="H4985" i="4"/>
  <c r="K4985" i="4" s="1"/>
  <c r="J4984" i="4"/>
  <c r="I4984" i="4"/>
  <c r="H4984" i="4"/>
  <c r="M4983" i="4"/>
  <c r="L4983" i="4"/>
  <c r="K4983" i="4"/>
  <c r="J4983" i="4"/>
  <c r="I4983" i="4"/>
  <c r="H4983" i="4"/>
  <c r="J4982" i="4"/>
  <c r="K4982" i="4" s="1"/>
  <c r="I4982" i="4"/>
  <c r="L4982" i="4" s="1"/>
  <c r="M4982" i="4" s="1"/>
  <c r="H4982" i="4"/>
  <c r="J4981" i="4"/>
  <c r="I4981" i="4"/>
  <c r="H4981" i="4"/>
  <c r="M4980" i="4"/>
  <c r="L4980" i="4"/>
  <c r="J4980" i="4"/>
  <c r="I4980" i="4"/>
  <c r="H4980" i="4"/>
  <c r="J4979" i="4"/>
  <c r="L4979" i="4" s="1"/>
  <c r="M4979" i="4" s="1"/>
  <c r="I4979" i="4"/>
  <c r="H4979" i="4"/>
  <c r="J4978" i="4"/>
  <c r="I4978" i="4"/>
  <c r="H4978" i="4"/>
  <c r="J4977" i="4"/>
  <c r="I4977" i="4"/>
  <c r="H4977" i="4"/>
  <c r="L4977" i="4" s="1"/>
  <c r="M4977" i="4" s="1"/>
  <c r="L4976" i="4"/>
  <c r="M4976" i="4" s="1"/>
  <c r="J4976" i="4"/>
  <c r="I4976" i="4"/>
  <c r="H4976" i="4"/>
  <c r="J4975" i="4"/>
  <c r="I4975" i="4"/>
  <c r="H4975" i="4"/>
  <c r="J4974" i="4"/>
  <c r="I4974" i="4"/>
  <c r="H4974" i="4"/>
  <c r="L4974" i="4" s="1"/>
  <c r="M4974" i="4" s="1"/>
  <c r="L4973" i="4"/>
  <c r="M4973" i="4" s="1"/>
  <c r="K4973" i="4"/>
  <c r="J4973" i="4"/>
  <c r="I4973" i="4"/>
  <c r="H4973" i="4"/>
  <c r="J4972" i="4"/>
  <c r="I4972" i="4"/>
  <c r="H4972" i="4"/>
  <c r="J4971" i="4"/>
  <c r="I4971" i="4"/>
  <c r="H4971" i="4"/>
  <c r="L4971" i="4" s="1"/>
  <c r="M4971" i="4" s="1"/>
  <c r="L4970" i="4"/>
  <c r="M4970" i="4" s="1"/>
  <c r="K4970" i="4"/>
  <c r="J4970" i="4"/>
  <c r="I4970" i="4"/>
  <c r="H4970" i="4"/>
  <c r="J4969" i="4"/>
  <c r="I4969" i="4"/>
  <c r="L4969" i="4" s="1"/>
  <c r="M4969" i="4" s="1"/>
  <c r="H4969" i="4"/>
  <c r="J4968" i="4"/>
  <c r="I4968" i="4"/>
  <c r="H4968" i="4"/>
  <c r="L4967" i="4"/>
  <c r="M4967" i="4" s="1"/>
  <c r="K4967" i="4"/>
  <c r="J4967" i="4"/>
  <c r="I4967" i="4"/>
  <c r="H4967" i="4"/>
  <c r="J4966" i="4"/>
  <c r="K4966" i="4" s="1"/>
  <c r="I4966" i="4"/>
  <c r="H4966" i="4"/>
  <c r="J4965" i="4"/>
  <c r="I4965" i="4"/>
  <c r="H4965" i="4"/>
  <c r="M4964" i="4"/>
  <c r="L4964" i="4"/>
  <c r="J4964" i="4"/>
  <c r="I4964" i="4"/>
  <c r="H4964" i="4"/>
  <c r="J4963" i="4"/>
  <c r="I4963" i="4"/>
  <c r="H4963" i="4"/>
  <c r="J4962" i="4"/>
  <c r="I4962" i="4"/>
  <c r="H4962" i="4"/>
  <c r="J4961" i="4"/>
  <c r="I4961" i="4"/>
  <c r="H4961" i="4"/>
  <c r="L4961" i="4" s="1"/>
  <c r="M4961" i="4" s="1"/>
  <c r="J4960" i="4"/>
  <c r="L4960" i="4" s="1"/>
  <c r="M4960" i="4" s="1"/>
  <c r="I4960" i="4"/>
  <c r="H4960" i="4"/>
  <c r="J4959" i="4"/>
  <c r="I4959" i="4"/>
  <c r="H4959" i="4"/>
  <c r="J4958" i="4"/>
  <c r="I4958" i="4"/>
  <c r="H4958" i="4"/>
  <c r="L4958" i="4" s="1"/>
  <c r="M4958" i="4" s="1"/>
  <c r="L4957" i="4"/>
  <c r="M4957" i="4" s="1"/>
  <c r="K4957" i="4"/>
  <c r="J4957" i="4"/>
  <c r="I4957" i="4"/>
  <c r="H4957" i="4"/>
  <c r="J4956" i="4"/>
  <c r="I4956" i="4"/>
  <c r="H4956" i="4"/>
  <c r="J4955" i="4"/>
  <c r="I4955" i="4"/>
  <c r="H4955" i="4"/>
  <c r="L4955" i="4" s="1"/>
  <c r="M4955" i="4" s="1"/>
  <c r="L4954" i="4"/>
  <c r="M4954" i="4" s="1"/>
  <c r="K4954" i="4"/>
  <c r="J4954" i="4"/>
  <c r="I4954" i="4"/>
  <c r="H4954" i="4"/>
  <c r="J4953" i="4"/>
  <c r="I4953" i="4"/>
  <c r="H4953" i="4"/>
  <c r="J4952" i="4"/>
  <c r="I4952" i="4"/>
  <c r="H4952" i="4"/>
  <c r="L4951" i="4"/>
  <c r="M4951" i="4" s="1"/>
  <c r="K4951" i="4"/>
  <c r="J4951" i="4"/>
  <c r="I4951" i="4"/>
  <c r="H4951" i="4"/>
  <c r="K4950" i="4"/>
  <c r="J4950" i="4"/>
  <c r="I4950" i="4"/>
  <c r="L4950" i="4" s="1"/>
  <c r="M4950" i="4" s="1"/>
  <c r="H4950" i="4"/>
  <c r="J4949" i="4"/>
  <c r="I4949" i="4"/>
  <c r="H4949" i="4"/>
  <c r="M4948" i="4"/>
  <c r="L4948" i="4"/>
  <c r="J4948" i="4"/>
  <c r="I4948" i="4"/>
  <c r="H4948" i="4"/>
  <c r="K4947" i="4"/>
  <c r="J4947" i="4"/>
  <c r="L4947" i="4" s="1"/>
  <c r="M4947" i="4" s="1"/>
  <c r="I4947" i="4"/>
  <c r="H4947" i="4"/>
  <c r="J4946" i="4"/>
  <c r="I4946" i="4"/>
  <c r="H4946" i="4"/>
  <c r="J4945" i="4"/>
  <c r="I4945" i="4"/>
  <c r="H4945" i="4"/>
  <c r="L4945" i="4" s="1"/>
  <c r="M4945" i="4" s="1"/>
  <c r="J4944" i="4"/>
  <c r="L4944" i="4" s="1"/>
  <c r="M4944" i="4" s="1"/>
  <c r="I4944" i="4"/>
  <c r="H4944" i="4"/>
  <c r="J4943" i="4"/>
  <c r="I4943" i="4"/>
  <c r="H4943" i="4"/>
  <c r="J4942" i="4"/>
  <c r="I4942" i="4"/>
  <c r="H4942" i="4"/>
  <c r="L4942" i="4" s="1"/>
  <c r="M4942" i="4" s="1"/>
  <c r="L4941" i="4"/>
  <c r="M4941" i="4" s="1"/>
  <c r="K4941" i="4"/>
  <c r="J4941" i="4"/>
  <c r="I4941" i="4"/>
  <c r="H4941" i="4"/>
  <c r="J4940" i="4"/>
  <c r="I4940" i="4"/>
  <c r="H4940" i="4"/>
  <c r="J4939" i="4"/>
  <c r="I4939" i="4"/>
  <c r="H4939" i="4"/>
  <c r="L4939" i="4" s="1"/>
  <c r="M4939" i="4" s="1"/>
  <c r="L4938" i="4"/>
  <c r="M4938" i="4" s="1"/>
  <c r="K4938" i="4"/>
  <c r="J4938" i="4"/>
  <c r="I4938" i="4"/>
  <c r="H4938" i="4"/>
  <c r="J4937" i="4"/>
  <c r="I4937" i="4"/>
  <c r="L4937" i="4" s="1"/>
  <c r="M4937" i="4" s="1"/>
  <c r="H4937" i="4"/>
  <c r="J4936" i="4"/>
  <c r="I4936" i="4"/>
  <c r="H4936" i="4"/>
  <c r="L4935" i="4"/>
  <c r="M4935" i="4" s="1"/>
  <c r="K4935" i="4"/>
  <c r="J4935" i="4"/>
  <c r="I4935" i="4"/>
  <c r="H4935" i="4"/>
  <c r="J4934" i="4"/>
  <c r="K4934" i="4" s="1"/>
  <c r="I4934" i="4"/>
  <c r="L4934" i="4" s="1"/>
  <c r="M4934" i="4" s="1"/>
  <c r="H4934" i="4"/>
  <c r="J4933" i="4"/>
  <c r="I4933" i="4"/>
  <c r="H4933" i="4"/>
  <c r="M4932" i="4"/>
  <c r="L4932" i="4"/>
  <c r="J4932" i="4"/>
  <c r="I4932" i="4"/>
  <c r="H4932" i="4"/>
  <c r="J4931" i="4"/>
  <c r="L4931" i="4" s="1"/>
  <c r="M4931" i="4" s="1"/>
  <c r="I4931" i="4"/>
  <c r="H4931" i="4"/>
  <c r="J4930" i="4"/>
  <c r="I4930" i="4"/>
  <c r="H4930" i="4"/>
  <c r="J4929" i="4"/>
  <c r="I4929" i="4"/>
  <c r="H4929" i="4"/>
  <c r="L4929" i="4" s="1"/>
  <c r="M4929" i="4" s="1"/>
  <c r="J4928" i="4"/>
  <c r="L4928" i="4" s="1"/>
  <c r="M4928" i="4" s="1"/>
  <c r="I4928" i="4"/>
  <c r="H4928" i="4"/>
  <c r="J4927" i="4"/>
  <c r="I4927" i="4"/>
  <c r="H4927" i="4"/>
  <c r="J4926" i="4"/>
  <c r="I4926" i="4"/>
  <c r="H4926" i="4"/>
  <c r="L4926" i="4" s="1"/>
  <c r="M4926" i="4" s="1"/>
  <c r="L4925" i="4"/>
  <c r="M4925" i="4" s="1"/>
  <c r="K4925" i="4"/>
  <c r="J4925" i="4"/>
  <c r="I4925" i="4"/>
  <c r="H4925" i="4"/>
  <c r="J4924" i="4"/>
  <c r="I4924" i="4"/>
  <c r="H4924" i="4"/>
  <c r="J4923" i="4"/>
  <c r="I4923" i="4"/>
  <c r="H4923" i="4"/>
  <c r="L4923" i="4" s="1"/>
  <c r="M4923" i="4" s="1"/>
  <c r="M4922" i="4"/>
  <c r="L4922" i="4"/>
  <c r="K4922" i="4"/>
  <c r="J4922" i="4"/>
  <c r="I4922" i="4"/>
  <c r="H4922" i="4"/>
  <c r="J4921" i="4"/>
  <c r="I4921" i="4"/>
  <c r="L4921" i="4" s="1"/>
  <c r="M4921" i="4" s="1"/>
  <c r="H4921" i="4"/>
  <c r="K4921" i="4" s="1"/>
  <c r="J4920" i="4"/>
  <c r="I4920" i="4"/>
  <c r="H4920" i="4"/>
  <c r="M4919" i="4"/>
  <c r="L4919" i="4"/>
  <c r="K4919" i="4"/>
  <c r="J4919" i="4"/>
  <c r="I4919" i="4"/>
  <c r="H4919" i="4"/>
  <c r="K4918" i="4"/>
  <c r="J4918" i="4"/>
  <c r="I4918" i="4"/>
  <c r="L4918" i="4" s="1"/>
  <c r="M4918" i="4" s="1"/>
  <c r="H4918" i="4"/>
  <c r="J4917" i="4"/>
  <c r="I4917" i="4"/>
  <c r="H4917" i="4"/>
  <c r="J4916" i="4"/>
  <c r="I4916" i="4"/>
  <c r="H4916" i="4"/>
  <c r="L4916" i="4" s="1"/>
  <c r="M4916" i="4" s="1"/>
  <c r="M4915" i="4"/>
  <c r="L4915" i="4"/>
  <c r="K4915" i="4"/>
  <c r="J4915" i="4"/>
  <c r="I4915" i="4"/>
  <c r="H4915" i="4"/>
  <c r="J4914" i="4"/>
  <c r="K4914" i="4" s="1"/>
  <c r="I4914" i="4"/>
  <c r="L4914" i="4" s="1"/>
  <c r="M4914" i="4" s="1"/>
  <c r="H4914" i="4"/>
  <c r="J4913" i="4"/>
  <c r="I4913" i="4"/>
  <c r="H4913" i="4"/>
  <c r="J4912" i="4"/>
  <c r="I4912" i="4"/>
  <c r="H4912" i="4"/>
  <c r="L4912" i="4" s="1"/>
  <c r="M4912" i="4" s="1"/>
  <c r="M4911" i="4"/>
  <c r="L4911" i="4"/>
  <c r="K4911" i="4"/>
  <c r="J4911" i="4"/>
  <c r="I4911" i="4"/>
  <c r="H4911" i="4"/>
  <c r="J4910" i="4"/>
  <c r="K4910" i="4" s="1"/>
  <c r="I4910" i="4"/>
  <c r="L4910" i="4" s="1"/>
  <c r="M4910" i="4" s="1"/>
  <c r="H4910" i="4"/>
  <c r="J4909" i="4"/>
  <c r="I4909" i="4"/>
  <c r="H4909" i="4"/>
  <c r="J4908" i="4"/>
  <c r="I4908" i="4"/>
  <c r="H4908" i="4"/>
  <c r="L4908" i="4" s="1"/>
  <c r="M4908" i="4" s="1"/>
  <c r="M4907" i="4"/>
  <c r="L4907" i="4"/>
  <c r="K4907" i="4"/>
  <c r="J4907" i="4"/>
  <c r="I4907" i="4"/>
  <c r="H4907" i="4"/>
  <c r="J4906" i="4"/>
  <c r="K4906" i="4" s="1"/>
  <c r="I4906" i="4"/>
  <c r="L4906" i="4" s="1"/>
  <c r="M4906" i="4" s="1"/>
  <c r="H4906" i="4"/>
  <c r="J4905" i="4"/>
  <c r="I4905" i="4"/>
  <c r="H4905" i="4"/>
  <c r="J4904" i="4"/>
  <c r="I4904" i="4"/>
  <c r="H4904" i="4"/>
  <c r="L4904" i="4" s="1"/>
  <c r="M4904" i="4" s="1"/>
  <c r="M4903" i="4"/>
  <c r="L4903" i="4"/>
  <c r="K4903" i="4"/>
  <c r="J4903" i="4"/>
  <c r="I4903" i="4"/>
  <c r="H4903" i="4"/>
  <c r="J4902" i="4"/>
  <c r="L4902" i="4" s="1"/>
  <c r="M4902" i="4" s="1"/>
  <c r="I4902" i="4"/>
  <c r="H4902" i="4"/>
  <c r="J4901" i="4"/>
  <c r="I4901" i="4"/>
  <c r="H4901" i="4"/>
  <c r="J4900" i="4"/>
  <c r="I4900" i="4"/>
  <c r="H4900" i="4"/>
  <c r="L4900" i="4" s="1"/>
  <c r="M4900" i="4" s="1"/>
  <c r="M4899" i="4"/>
  <c r="L4899" i="4"/>
  <c r="K4899" i="4"/>
  <c r="J4899" i="4"/>
  <c r="I4899" i="4"/>
  <c r="H4899" i="4"/>
  <c r="J4898" i="4"/>
  <c r="L4898" i="4" s="1"/>
  <c r="M4898" i="4" s="1"/>
  <c r="I4898" i="4"/>
  <c r="H4898" i="4"/>
  <c r="J4897" i="4"/>
  <c r="I4897" i="4"/>
  <c r="H4897" i="4"/>
  <c r="J4896" i="4"/>
  <c r="I4896" i="4"/>
  <c r="H4896" i="4"/>
  <c r="L4896" i="4" s="1"/>
  <c r="M4896" i="4" s="1"/>
  <c r="M4895" i="4"/>
  <c r="L4895" i="4"/>
  <c r="K4895" i="4"/>
  <c r="J4895" i="4"/>
  <c r="I4895" i="4"/>
  <c r="H4895" i="4"/>
  <c r="J4894" i="4"/>
  <c r="L4894" i="4" s="1"/>
  <c r="M4894" i="4" s="1"/>
  <c r="I4894" i="4"/>
  <c r="H4894" i="4"/>
  <c r="J4893" i="4"/>
  <c r="I4893" i="4"/>
  <c r="H4893" i="4"/>
  <c r="J4892" i="4"/>
  <c r="I4892" i="4"/>
  <c r="H4892" i="4"/>
  <c r="L4892" i="4" s="1"/>
  <c r="M4892" i="4" s="1"/>
  <c r="M4891" i="4"/>
  <c r="L4891" i="4"/>
  <c r="K4891" i="4"/>
  <c r="J4891" i="4"/>
  <c r="I4891" i="4"/>
  <c r="H4891" i="4"/>
  <c r="J4890" i="4"/>
  <c r="L4890" i="4" s="1"/>
  <c r="M4890" i="4" s="1"/>
  <c r="I4890" i="4"/>
  <c r="H4890" i="4"/>
  <c r="J4889" i="4"/>
  <c r="I4889" i="4"/>
  <c r="H4889" i="4"/>
  <c r="J4888" i="4"/>
  <c r="I4888" i="4"/>
  <c r="H4888" i="4"/>
  <c r="L4888" i="4" s="1"/>
  <c r="M4888" i="4" s="1"/>
  <c r="M4887" i="4"/>
  <c r="L4887" i="4"/>
  <c r="K4887" i="4"/>
  <c r="J4887" i="4"/>
  <c r="I4887" i="4"/>
  <c r="H4887" i="4"/>
  <c r="J4886" i="4"/>
  <c r="L4886" i="4" s="1"/>
  <c r="M4886" i="4" s="1"/>
  <c r="I4886" i="4"/>
  <c r="H4886" i="4"/>
  <c r="J4885" i="4"/>
  <c r="I4885" i="4"/>
  <c r="H4885" i="4"/>
  <c r="J4884" i="4"/>
  <c r="I4884" i="4"/>
  <c r="H4884" i="4"/>
  <c r="L4884" i="4" s="1"/>
  <c r="M4884" i="4" s="1"/>
  <c r="M4883" i="4"/>
  <c r="L4883" i="4"/>
  <c r="K4883" i="4"/>
  <c r="J4883" i="4"/>
  <c r="I4883" i="4"/>
  <c r="H4883" i="4"/>
  <c r="J4882" i="4"/>
  <c r="L4882" i="4" s="1"/>
  <c r="M4882" i="4" s="1"/>
  <c r="I4882" i="4"/>
  <c r="H4882" i="4"/>
  <c r="J4881" i="4"/>
  <c r="I4881" i="4"/>
  <c r="H4881" i="4"/>
  <c r="J4880" i="4"/>
  <c r="I4880" i="4"/>
  <c r="H4880" i="4"/>
  <c r="L4880" i="4" s="1"/>
  <c r="M4880" i="4" s="1"/>
  <c r="M4879" i="4"/>
  <c r="L4879" i="4"/>
  <c r="K4879" i="4"/>
  <c r="J4879" i="4"/>
  <c r="I4879" i="4"/>
  <c r="H4879" i="4"/>
  <c r="J4878" i="4"/>
  <c r="L4878" i="4" s="1"/>
  <c r="M4878" i="4" s="1"/>
  <c r="I4878" i="4"/>
  <c r="H4878" i="4"/>
  <c r="J4877" i="4"/>
  <c r="I4877" i="4"/>
  <c r="H4877" i="4"/>
  <c r="J4876" i="4"/>
  <c r="I4876" i="4"/>
  <c r="H4876" i="4"/>
  <c r="L4876" i="4" s="1"/>
  <c r="M4876" i="4" s="1"/>
  <c r="M4875" i="4"/>
  <c r="L4875" i="4"/>
  <c r="K4875" i="4"/>
  <c r="J4875" i="4"/>
  <c r="I4875" i="4"/>
  <c r="H4875" i="4"/>
  <c r="J4874" i="4"/>
  <c r="L4874" i="4" s="1"/>
  <c r="M4874" i="4" s="1"/>
  <c r="I4874" i="4"/>
  <c r="H4874" i="4"/>
  <c r="J4873" i="4"/>
  <c r="I4873" i="4"/>
  <c r="H4873" i="4"/>
  <c r="J4872" i="4"/>
  <c r="I4872" i="4"/>
  <c r="H4872" i="4"/>
  <c r="L4872" i="4" s="1"/>
  <c r="M4872" i="4" s="1"/>
  <c r="M4871" i="4"/>
  <c r="L4871" i="4"/>
  <c r="K4871" i="4"/>
  <c r="J4871" i="4"/>
  <c r="I4871" i="4"/>
  <c r="H4871" i="4"/>
  <c r="J4870" i="4"/>
  <c r="L4870" i="4" s="1"/>
  <c r="M4870" i="4" s="1"/>
  <c r="I4870" i="4"/>
  <c r="H4870" i="4"/>
  <c r="J4869" i="4"/>
  <c r="I4869" i="4"/>
  <c r="H4869" i="4"/>
  <c r="J4868" i="4"/>
  <c r="I4868" i="4"/>
  <c r="H4868" i="4"/>
  <c r="L4868" i="4" s="1"/>
  <c r="M4868" i="4" s="1"/>
  <c r="M4867" i="4"/>
  <c r="L4867" i="4"/>
  <c r="K4867" i="4"/>
  <c r="J4867" i="4"/>
  <c r="I4867" i="4"/>
  <c r="H4867" i="4"/>
  <c r="J4866" i="4"/>
  <c r="L4866" i="4" s="1"/>
  <c r="M4866" i="4" s="1"/>
  <c r="I4866" i="4"/>
  <c r="H4866" i="4"/>
  <c r="J4865" i="4"/>
  <c r="I4865" i="4"/>
  <c r="H4865" i="4"/>
  <c r="J4864" i="4"/>
  <c r="I4864" i="4"/>
  <c r="H4864" i="4"/>
  <c r="L4864" i="4" s="1"/>
  <c r="M4864" i="4" s="1"/>
  <c r="M4863" i="4"/>
  <c r="L4863" i="4"/>
  <c r="K4863" i="4"/>
  <c r="J4863" i="4"/>
  <c r="I4863" i="4"/>
  <c r="H4863" i="4"/>
  <c r="J4862" i="4"/>
  <c r="L4862" i="4" s="1"/>
  <c r="M4862" i="4" s="1"/>
  <c r="I4862" i="4"/>
  <c r="H4862" i="4"/>
  <c r="J4861" i="4"/>
  <c r="I4861" i="4"/>
  <c r="H4861" i="4"/>
  <c r="J4860" i="4"/>
  <c r="I4860" i="4"/>
  <c r="H4860" i="4"/>
  <c r="L4860" i="4" s="1"/>
  <c r="M4860" i="4" s="1"/>
  <c r="M4859" i="4"/>
  <c r="L4859" i="4"/>
  <c r="K4859" i="4"/>
  <c r="J4859" i="4"/>
  <c r="I4859" i="4"/>
  <c r="H4859" i="4"/>
  <c r="J4858" i="4"/>
  <c r="L4858" i="4" s="1"/>
  <c r="M4858" i="4" s="1"/>
  <c r="I4858" i="4"/>
  <c r="H4858" i="4"/>
  <c r="J4857" i="4"/>
  <c r="I4857" i="4"/>
  <c r="H4857" i="4"/>
  <c r="J4856" i="4"/>
  <c r="I4856" i="4"/>
  <c r="H4856" i="4"/>
  <c r="L4856" i="4" s="1"/>
  <c r="M4856" i="4" s="1"/>
  <c r="M4855" i="4"/>
  <c r="L4855" i="4"/>
  <c r="K4855" i="4"/>
  <c r="J4855" i="4"/>
  <c r="I4855" i="4"/>
  <c r="H4855" i="4"/>
  <c r="J4854" i="4"/>
  <c r="L4854" i="4" s="1"/>
  <c r="M4854" i="4" s="1"/>
  <c r="I4854" i="4"/>
  <c r="H4854" i="4"/>
  <c r="J4853" i="4"/>
  <c r="I4853" i="4"/>
  <c r="H4853" i="4"/>
  <c r="J4852" i="4"/>
  <c r="I4852" i="4"/>
  <c r="H4852" i="4"/>
  <c r="L4852" i="4" s="1"/>
  <c r="M4852" i="4" s="1"/>
  <c r="M4851" i="4"/>
  <c r="L4851" i="4"/>
  <c r="K4851" i="4"/>
  <c r="J4851" i="4"/>
  <c r="I4851" i="4"/>
  <c r="H4851" i="4"/>
  <c r="J4850" i="4"/>
  <c r="L4850" i="4" s="1"/>
  <c r="M4850" i="4" s="1"/>
  <c r="I4850" i="4"/>
  <c r="H4850" i="4"/>
  <c r="J4849" i="4"/>
  <c r="I4849" i="4"/>
  <c r="H4849" i="4"/>
  <c r="J4848" i="4"/>
  <c r="I4848" i="4"/>
  <c r="H4848" i="4"/>
  <c r="L4848" i="4" s="1"/>
  <c r="M4848" i="4" s="1"/>
  <c r="M4847" i="4"/>
  <c r="L4847" i="4"/>
  <c r="K4847" i="4"/>
  <c r="J4847" i="4"/>
  <c r="I4847" i="4"/>
  <c r="H4847" i="4"/>
  <c r="J4846" i="4"/>
  <c r="L4846" i="4" s="1"/>
  <c r="M4846" i="4" s="1"/>
  <c r="I4846" i="4"/>
  <c r="H4846" i="4"/>
  <c r="J4845" i="4"/>
  <c r="I4845" i="4"/>
  <c r="H4845" i="4"/>
  <c r="J4844" i="4"/>
  <c r="I4844" i="4"/>
  <c r="H4844" i="4"/>
  <c r="L4844" i="4" s="1"/>
  <c r="M4844" i="4" s="1"/>
  <c r="M4843" i="4"/>
  <c r="L4843" i="4"/>
  <c r="K4843" i="4"/>
  <c r="J4843" i="4"/>
  <c r="I4843" i="4"/>
  <c r="H4843" i="4"/>
  <c r="J4842" i="4"/>
  <c r="L4842" i="4" s="1"/>
  <c r="M4842" i="4" s="1"/>
  <c r="I4842" i="4"/>
  <c r="H4842" i="4"/>
  <c r="J4841" i="4"/>
  <c r="I4841" i="4"/>
  <c r="H4841" i="4"/>
  <c r="J4840" i="4"/>
  <c r="I4840" i="4"/>
  <c r="H4840" i="4"/>
  <c r="L4840" i="4" s="1"/>
  <c r="M4840" i="4" s="1"/>
  <c r="M4839" i="4"/>
  <c r="L4839" i="4"/>
  <c r="K4839" i="4"/>
  <c r="J4839" i="4"/>
  <c r="I4839" i="4"/>
  <c r="H4839" i="4"/>
  <c r="J4838" i="4"/>
  <c r="L4838" i="4" s="1"/>
  <c r="M4838" i="4" s="1"/>
  <c r="I4838" i="4"/>
  <c r="H4838" i="4"/>
  <c r="J4837" i="4"/>
  <c r="I4837" i="4"/>
  <c r="H4837" i="4"/>
  <c r="J4836" i="4"/>
  <c r="I4836" i="4"/>
  <c r="H4836" i="4"/>
  <c r="L4836" i="4" s="1"/>
  <c r="M4836" i="4" s="1"/>
  <c r="M4835" i="4"/>
  <c r="L4835" i="4"/>
  <c r="K4835" i="4"/>
  <c r="J4835" i="4"/>
  <c r="I4835" i="4"/>
  <c r="H4835" i="4"/>
  <c r="J4834" i="4"/>
  <c r="L4834" i="4" s="1"/>
  <c r="M4834" i="4" s="1"/>
  <c r="I4834" i="4"/>
  <c r="H4834" i="4"/>
  <c r="J4833" i="4"/>
  <c r="I4833" i="4"/>
  <c r="H4833" i="4"/>
  <c r="J4832" i="4"/>
  <c r="I4832" i="4"/>
  <c r="H4832" i="4"/>
  <c r="L4832" i="4" s="1"/>
  <c r="M4832" i="4" s="1"/>
  <c r="M4831" i="4"/>
  <c r="L4831" i="4"/>
  <c r="K4831" i="4"/>
  <c r="J4831" i="4"/>
  <c r="I4831" i="4"/>
  <c r="H4831" i="4"/>
  <c r="J4830" i="4"/>
  <c r="L4830" i="4" s="1"/>
  <c r="M4830" i="4" s="1"/>
  <c r="I4830" i="4"/>
  <c r="H4830" i="4"/>
  <c r="J4829" i="4"/>
  <c r="I4829" i="4"/>
  <c r="H4829" i="4"/>
  <c r="J4828" i="4"/>
  <c r="I4828" i="4"/>
  <c r="H4828" i="4"/>
  <c r="L4828" i="4" s="1"/>
  <c r="M4828" i="4" s="1"/>
  <c r="M4827" i="4"/>
  <c r="L4827" i="4"/>
  <c r="K4827" i="4"/>
  <c r="J4827" i="4"/>
  <c r="I4827" i="4"/>
  <c r="H4827" i="4"/>
  <c r="J4826" i="4"/>
  <c r="L4826" i="4" s="1"/>
  <c r="M4826" i="4" s="1"/>
  <c r="I4826" i="4"/>
  <c r="H4826" i="4"/>
  <c r="J4825" i="4"/>
  <c r="I4825" i="4"/>
  <c r="H4825" i="4"/>
  <c r="J4824" i="4"/>
  <c r="I4824" i="4"/>
  <c r="H4824" i="4"/>
  <c r="L4824" i="4" s="1"/>
  <c r="M4824" i="4" s="1"/>
  <c r="M4823" i="4"/>
  <c r="L4823" i="4"/>
  <c r="J4823" i="4"/>
  <c r="K4823" i="4" s="1"/>
  <c r="I4823" i="4"/>
  <c r="H4823" i="4"/>
  <c r="J4822" i="4"/>
  <c r="L4822" i="4" s="1"/>
  <c r="M4822" i="4" s="1"/>
  <c r="I4822" i="4"/>
  <c r="H4822" i="4"/>
  <c r="J4821" i="4"/>
  <c r="I4821" i="4"/>
  <c r="H4821" i="4"/>
  <c r="J4820" i="4"/>
  <c r="I4820" i="4"/>
  <c r="H4820" i="4"/>
  <c r="L4820" i="4" s="1"/>
  <c r="M4820" i="4" s="1"/>
  <c r="M4819" i="4"/>
  <c r="L4819" i="4"/>
  <c r="J4819" i="4"/>
  <c r="K4819" i="4" s="1"/>
  <c r="I4819" i="4"/>
  <c r="H4819" i="4"/>
  <c r="K4818" i="4"/>
  <c r="J4818" i="4"/>
  <c r="L4818" i="4" s="1"/>
  <c r="M4818" i="4" s="1"/>
  <c r="I4818" i="4"/>
  <c r="H4818" i="4"/>
  <c r="J4817" i="4"/>
  <c r="I4817" i="4"/>
  <c r="H4817" i="4"/>
  <c r="J4816" i="4"/>
  <c r="I4816" i="4"/>
  <c r="H4816" i="4"/>
  <c r="L4816" i="4" s="1"/>
  <c r="M4816" i="4" s="1"/>
  <c r="L4815" i="4"/>
  <c r="M4815" i="4" s="1"/>
  <c r="J4815" i="4"/>
  <c r="K4815" i="4" s="1"/>
  <c r="I4815" i="4"/>
  <c r="H4815" i="4"/>
  <c r="J4814" i="4"/>
  <c r="I4814" i="4"/>
  <c r="H4814" i="4"/>
  <c r="J4813" i="4"/>
  <c r="I4813" i="4"/>
  <c r="H4813" i="4"/>
  <c r="J4812" i="4"/>
  <c r="I4812" i="4"/>
  <c r="H4812" i="4"/>
  <c r="L4812" i="4" s="1"/>
  <c r="M4812" i="4" s="1"/>
  <c r="L4811" i="4"/>
  <c r="M4811" i="4" s="1"/>
  <c r="J4811" i="4"/>
  <c r="K4811" i="4" s="1"/>
  <c r="I4811" i="4"/>
  <c r="H4811" i="4"/>
  <c r="J4810" i="4"/>
  <c r="L4810" i="4" s="1"/>
  <c r="M4810" i="4" s="1"/>
  <c r="I4810" i="4"/>
  <c r="H4810" i="4"/>
  <c r="J4809" i="4"/>
  <c r="I4809" i="4"/>
  <c r="H4809" i="4"/>
  <c r="J4808" i="4"/>
  <c r="I4808" i="4"/>
  <c r="H4808" i="4"/>
  <c r="L4808" i="4" s="1"/>
  <c r="M4808" i="4" s="1"/>
  <c r="M4807" i="4"/>
  <c r="L4807" i="4"/>
  <c r="J4807" i="4"/>
  <c r="K4807" i="4" s="1"/>
  <c r="I4807" i="4"/>
  <c r="H4807" i="4"/>
  <c r="J4806" i="4"/>
  <c r="L4806" i="4" s="1"/>
  <c r="M4806" i="4" s="1"/>
  <c r="I4806" i="4"/>
  <c r="H4806" i="4"/>
  <c r="J4805" i="4"/>
  <c r="I4805" i="4"/>
  <c r="H4805" i="4"/>
  <c r="J4804" i="4"/>
  <c r="I4804" i="4"/>
  <c r="H4804" i="4"/>
  <c r="L4804" i="4" s="1"/>
  <c r="M4804" i="4" s="1"/>
  <c r="L4803" i="4"/>
  <c r="M4803" i="4" s="1"/>
  <c r="J4803" i="4"/>
  <c r="K4803" i="4" s="1"/>
  <c r="I4803" i="4"/>
  <c r="H4803" i="4"/>
  <c r="K4802" i="4"/>
  <c r="J4802" i="4"/>
  <c r="L4802" i="4" s="1"/>
  <c r="M4802" i="4" s="1"/>
  <c r="I4802" i="4"/>
  <c r="H4802" i="4"/>
  <c r="J4801" i="4"/>
  <c r="I4801" i="4"/>
  <c r="H4801" i="4"/>
  <c r="J4800" i="4"/>
  <c r="I4800" i="4"/>
  <c r="H4800" i="4"/>
  <c r="L4800" i="4" s="1"/>
  <c r="M4800" i="4" s="1"/>
  <c r="L4799" i="4"/>
  <c r="M4799" i="4" s="1"/>
  <c r="J4799" i="4"/>
  <c r="K4799" i="4" s="1"/>
  <c r="I4799" i="4"/>
  <c r="H4799" i="4"/>
  <c r="K4798" i="4"/>
  <c r="J4798" i="4"/>
  <c r="L4798" i="4" s="1"/>
  <c r="M4798" i="4" s="1"/>
  <c r="I4798" i="4"/>
  <c r="H4798" i="4"/>
  <c r="J4797" i="4"/>
  <c r="I4797" i="4"/>
  <c r="H4797" i="4"/>
  <c r="J4796" i="4"/>
  <c r="I4796" i="4"/>
  <c r="H4796" i="4"/>
  <c r="L4796" i="4" s="1"/>
  <c r="M4796" i="4" s="1"/>
  <c r="L4795" i="4"/>
  <c r="M4795" i="4" s="1"/>
  <c r="J4795" i="4"/>
  <c r="K4795" i="4" s="1"/>
  <c r="I4795" i="4"/>
  <c r="H4795" i="4"/>
  <c r="J4794" i="4"/>
  <c r="L4794" i="4" s="1"/>
  <c r="M4794" i="4" s="1"/>
  <c r="I4794" i="4"/>
  <c r="H4794" i="4"/>
  <c r="J4793" i="4"/>
  <c r="I4793" i="4"/>
  <c r="H4793" i="4"/>
  <c r="J4792" i="4"/>
  <c r="I4792" i="4"/>
  <c r="H4792" i="4"/>
  <c r="L4792" i="4" s="1"/>
  <c r="M4792" i="4" s="1"/>
  <c r="M4791" i="4"/>
  <c r="L4791" i="4"/>
  <c r="J4791" i="4"/>
  <c r="K4791" i="4" s="1"/>
  <c r="I4791" i="4"/>
  <c r="H4791" i="4"/>
  <c r="J4790" i="4"/>
  <c r="L4790" i="4" s="1"/>
  <c r="M4790" i="4" s="1"/>
  <c r="I4790" i="4"/>
  <c r="H4790" i="4"/>
  <c r="J4789" i="4"/>
  <c r="I4789" i="4"/>
  <c r="H4789" i="4"/>
  <c r="J4788" i="4"/>
  <c r="I4788" i="4"/>
  <c r="H4788" i="4"/>
  <c r="L4788" i="4" s="1"/>
  <c r="M4788" i="4" s="1"/>
  <c r="M4787" i="4"/>
  <c r="L4787" i="4"/>
  <c r="J4787" i="4"/>
  <c r="K4787" i="4" s="1"/>
  <c r="I4787" i="4"/>
  <c r="H4787" i="4"/>
  <c r="K4786" i="4"/>
  <c r="J4786" i="4"/>
  <c r="L4786" i="4" s="1"/>
  <c r="M4786" i="4" s="1"/>
  <c r="I4786" i="4"/>
  <c r="H4786" i="4"/>
  <c r="J4785" i="4"/>
  <c r="I4785" i="4"/>
  <c r="H4785" i="4"/>
  <c r="J4784" i="4"/>
  <c r="I4784" i="4"/>
  <c r="H4784" i="4"/>
  <c r="L4784" i="4" s="1"/>
  <c r="M4784" i="4" s="1"/>
  <c r="L4783" i="4"/>
  <c r="M4783" i="4" s="1"/>
  <c r="J4783" i="4"/>
  <c r="K4783" i="4" s="1"/>
  <c r="I4783" i="4"/>
  <c r="H4783" i="4"/>
  <c r="J4782" i="4"/>
  <c r="I4782" i="4"/>
  <c r="H4782" i="4"/>
  <c r="J4781" i="4"/>
  <c r="I4781" i="4"/>
  <c r="H4781" i="4"/>
  <c r="J4780" i="4"/>
  <c r="I4780" i="4"/>
  <c r="H4780" i="4"/>
  <c r="L4780" i="4" s="1"/>
  <c r="M4780" i="4" s="1"/>
  <c r="L4779" i="4"/>
  <c r="M4779" i="4" s="1"/>
  <c r="J4779" i="4"/>
  <c r="K4779" i="4" s="1"/>
  <c r="I4779" i="4"/>
  <c r="H4779" i="4"/>
  <c r="J4778" i="4"/>
  <c r="L4778" i="4" s="1"/>
  <c r="M4778" i="4" s="1"/>
  <c r="I4778" i="4"/>
  <c r="H4778" i="4"/>
  <c r="J4777" i="4"/>
  <c r="I4777" i="4"/>
  <c r="H4777" i="4"/>
  <c r="J4776" i="4"/>
  <c r="I4776" i="4"/>
  <c r="H4776" i="4"/>
  <c r="L4776" i="4" s="1"/>
  <c r="M4776" i="4" s="1"/>
  <c r="M4775" i="4"/>
  <c r="L4775" i="4"/>
  <c r="J4775" i="4"/>
  <c r="K4775" i="4" s="1"/>
  <c r="I4775" i="4"/>
  <c r="H4775" i="4"/>
  <c r="J4774" i="4"/>
  <c r="L4774" i="4" s="1"/>
  <c r="M4774" i="4" s="1"/>
  <c r="I4774" i="4"/>
  <c r="H4774" i="4"/>
  <c r="J4773" i="4"/>
  <c r="I4773" i="4"/>
  <c r="H4773" i="4"/>
  <c r="J4772" i="4"/>
  <c r="I4772" i="4"/>
  <c r="H4772" i="4"/>
  <c r="L4772" i="4" s="1"/>
  <c r="M4772" i="4" s="1"/>
  <c r="L4771" i="4"/>
  <c r="M4771" i="4" s="1"/>
  <c r="J4771" i="4"/>
  <c r="K4771" i="4" s="1"/>
  <c r="I4771" i="4"/>
  <c r="H4771" i="4"/>
  <c r="K4770" i="4"/>
  <c r="J4770" i="4"/>
  <c r="L4770" i="4" s="1"/>
  <c r="M4770" i="4" s="1"/>
  <c r="I4770" i="4"/>
  <c r="H4770" i="4"/>
  <c r="J4769" i="4"/>
  <c r="I4769" i="4"/>
  <c r="H4769" i="4"/>
  <c r="J4768" i="4"/>
  <c r="I4768" i="4"/>
  <c r="H4768" i="4"/>
  <c r="L4768" i="4" s="1"/>
  <c r="M4768" i="4" s="1"/>
  <c r="L4767" i="4"/>
  <c r="M4767" i="4" s="1"/>
  <c r="J4767" i="4"/>
  <c r="K4767" i="4" s="1"/>
  <c r="I4767" i="4"/>
  <c r="H4767" i="4"/>
  <c r="K4766" i="4"/>
  <c r="J4766" i="4"/>
  <c r="L4766" i="4" s="1"/>
  <c r="M4766" i="4" s="1"/>
  <c r="I4766" i="4"/>
  <c r="H4766" i="4"/>
  <c r="J4765" i="4"/>
  <c r="I4765" i="4"/>
  <c r="H4765" i="4"/>
  <c r="J4764" i="4"/>
  <c r="I4764" i="4"/>
  <c r="H4764" i="4"/>
  <c r="L4764" i="4" s="1"/>
  <c r="M4764" i="4" s="1"/>
  <c r="L4763" i="4"/>
  <c r="M4763" i="4" s="1"/>
  <c r="J4763" i="4"/>
  <c r="K4763" i="4" s="1"/>
  <c r="I4763" i="4"/>
  <c r="H4763" i="4"/>
  <c r="J4762" i="4"/>
  <c r="L4762" i="4" s="1"/>
  <c r="M4762" i="4" s="1"/>
  <c r="I4762" i="4"/>
  <c r="H4762" i="4"/>
  <c r="J4761" i="4"/>
  <c r="I4761" i="4"/>
  <c r="H4761" i="4"/>
  <c r="J4760" i="4"/>
  <c r="I4760" i="4"/>
  <c r="H4760" i="4"/>
  <c r="L4760" i="4" s="1"/>
  <c r="M4760" i="4" s="1"/>
  <c r="M4759" i="4"/>
  <c r="L4759" i="4"/>
  <c r="J4759" i="4"/>
  <c r="K4759" i="4" s="1"/>
  <c r="I4759" i="4"/>
  <c r="H4759" i="4"/>
  <c r="J4758" i="4"/>
  <c r="L4758" i="4" s="1"/>
  <c r="M4758" i="4" s="1"/>
  <c r="I4758" i="4"/>
  <c r="H4758" i="4"/>
  <c r="J4757" i="4"/>
  <c r="I4757" i="4"/>
  <c r="H4757" i="4"/>
  <c r="J4756" i="4"/>
  <c r="I4756" i="4"/>
  <c r="H4756" i="4"/>
  <c r="L4756" i="4" s="1"/>
  <c r="M4756" i="4" s="1"/>
  <c r="M4755" i="4"/>
  <c r="L4755" i="4"/>
  <c r="J4755" i="4"/>
  <c r="K4755" i="4" s="1"/>
  <c r="I4755" i="4"/>
  <c r="H4755" i="4"/>
  <c r="K4754" i="4"/>
  <c r="J4754" i="4"/>
  <c r="L4754" i="4" s="1"/>
  <c r="M4754" i="4" s="1"/>
  <c r="I4754" i="4"/>
  <c r="H4754" i="4"/>
  <c r="J4753" i="4"/>
  <c r="I4753" i="4"/>
  <c r="H4753" i="4"/>
  <c r="J4752" i="4"/>
  <c r="I4752" i="4"/>
  <c r="H4752" i="4"/>
  <c r="L4752" i="4" s="1"/>
  <c r="M4752" i="4" s="1"/>
  <c r="L4751" i="4"/>
  <c r="M4751" i="4" s="1"/>
  <c r="J4751" i="4"/>
  <c r="K4751" i="4" s="1"/>
  <c r="I4751" i="4"/>
  <c r="H4751" i="4"/>
  <c r="J4750" i="4"/>
  <c r="I4750" i="4"/>
  <c r="H4750" i="4"/>
  <c r="J4749" i="4"/>
  <c r="I4749" i="4"/>
  <c r="H4749" i="4"/>
  <c r="J4748" i="4"/>
  <c r="I4748" i="4"/>
  <c r="H4748" i="4"/>
  <c r="L4748" i="4" s="1"/>
  <c r="M4748" i="4" s="1"/>
  <c r="L4747" i="4"/>
  <c r="M4747" i="4" s="1"/>
  <c r="J4747" i="4"/>
  <c r="K4747" i="4" s="1"/>
  <c r="I4747" i="4"/>
  <c r="H4747" i="4"/>
  <c r="J4746" i="4"/>
  <c r="L4746" i="4" s="1"/>
  <c r="M4746" i="4" s="1"/>
  <c r="I4746" i="4"/>
  <c r="H4746" i="4"/>
  <c r="J4745" i="4"/>
  <c r="I4745" i="4"/>
  <c r="H4745" i="4"/>
  <c r="J4744" i="4"/>
  <c r="I4744" i="4"/>
  <c r="H4744" i="4"/>
  <c r="L4744" i="4" s="1"/>
  <c r="M4744" i="4" s="1"/>
  <c r="M4743" i="4"/>
  <c r="L4743" i="4"/>
  <c r="J4743" i="4"/>
  <c r="K4743" i="4" s="1"/>
  <c r="I4743" i="4"/>
  <c r="H4743" i="4"/>
  <c r="J4742" i="4"/>
  <c r="L4742" i="4" s="1"/>
  <c r="M4742" i="4" s="1"/>
  <c r="I4742" i="4"/>
  <c r="H4742" i="4"/>
  <c r="J4741" i="4"/>
  <c r="I4741" i="4"/>
  <c r="H4741" i="4"/>
  <c r="J4740" i="4"/>
  <c r="I4740" i="4"/>
  <c r="H4740" i="4"/>
  <c r="L4740" i="4" s="1"/>
  <c r="M4740" i="4" s="1"/>
  <c r="L4739" i="4"/>
  <c r="M4739" i="4" s="1"/>
  <c r="J4739" i="4"/>
  <c r="K4739" i="4" s="1"/>
  <c r="I4739" i="4"/>
  <c r="H4739" i="4"/>
  <c r="K4738" i="4"/>
  <c r="J4738" i="4"/>
  <c r="L4738" i="4" s="1"/>
  <c r="M4738" i="4" s="1"/>
  <c r="I4738" i="4"/>
  <c r="H4738" i="4"/>
  <c r="J4737" i="4"/>
  <c r="I4737" i="4"/>
  <c r="H4737" i="4"/>
  <c r="J4736" i="4"/>
  <c r="I4736" i="4"/>
  <c r="H4736" i="4"/>
  <c r="L4736" i="4" s="1"/>
  <c r="M4736" i="4" s="1"/>
  <c r="L4735" i="4"/>
  <c r="M4735" i="4" s="1"/>
  <c r="J4735" i="4"/>
  <c r="K4735" i="4" s="1"/>
  <c r="I4735" i="4"/>
  <c r="H4735" i="4"/>
  <c r="K4734" i="4"/>
  <c r="J4734" i="4"/>
  <c r="L4734" i="4" s="1"/>
  <c r="M4734" i="4" s="1"/>
  <c r="I4734" i="4"/>
  <c r="H4734" i="4"/>
  <c r="J4733" i="4"/>
  <c r="I4733" i="4"/>
  <c r="H4733" i="4"/>
  <c r="J4732" i="4"/>
  <c r="I4732" i="4"/>
  <c r="H4732" i="4"/>
  <c r="L4732" i="4" s="1"/>
  <c r="M4732" i="4" s="1"/>
  <c r="L4731" i="4"/>
  <c r="M4731" i="4" s="1"/>
  <c r="J4731" i="4"/>
  <c r="K4731" i="4" s="1"/>
  <c r="I4731" i="4"/>
  <c r="H4731" i="4"/>
  <c r="J4730" i="4"/>
  <c r="L4730" i="4" s="1"/>
  <c r="M4730" i="4" s="1"/>
  <c r="I4730" i="4"/>
  <c r="H4730" i="4"/>
  <c r="J4729" i="4"/>
  <c r="I4729" i="4"/>
  <c r="H4729" i="4"/>
  <c r="J4728" i="4"/>
  <c r="I4728" i="4"/>
  <c r="H4728" i="4"/>
  <c r="L4728" i="4" s="1"/>
  <c r="M4728" i="4" s="1"/>
  <c r="M4727" i="4"/>
  <c r="L4727" i="4"/>
  <c r="J4727" i="4"/>
  <c r="K4727" i="4" s="1"/>
  <c r="I4727" i="4"/>
  <c r="H4727" i="4"/>
  <c r="J4726" i="4"/>
  <c r="L4726" i="4" s="1"/>
  <c r="M4726" i="4" s="1"/>
  <c r="I4726" i="4"/>
  <c r="H4726" i="4"/>
  <c r="J4725" i="4"/>
  <c r="I4725" i="4"/>
  <c r="H4725" i="4"/>
  <c r="J4724" i="4"/>
  <c r="I4724" i="4"/>
  <c r="H4724" i="4"/>
  <c r="L4724" i="4" s="1"/>
  <c r="M4724" i="4" s="1"/>
  <c r="M4723" i="4"/>
  <c r="L4723" i="4"/>
  <c r="J4723" i="4"/>
  <c r="K4723" i="4" s="1"/>
  <c r="I4723" i="4"/>
  <c r="H4723" i="4"/>
  <c r="K4722" i="4"/>
  <c r="J4722" i="4"/>
  <c r="L4722" i="4" s="1"/>
  <c r="M4722" i="4" s="1"/>
  <c r="I4722" i="4"/>
  <c r="H4722" i="4"/>
  <c r="J4721" i="4"/>
  <c r="I4721" i="4"/>
  <c r="H4721" i="4"/>
  <c r="J4720" i="4"/>
  <c r="I4720" i="4"/>
  <c r="H4720" i="4"/>
  <c r="L4720" i="4" s="1"/>
  <c r="M4720" i="4" s="1"/>
  <c r="L4719" i="4"/>
  <c r="M4719" i="4" s="1"/>
  <c r="J4719" i="4"/>
  <c r="K4719" i="4" s="1"/>
  <c r="I4719" i="4"/>
  <c r="H4719" i="4"/>
  <c r="J4718" i="4"/>
  <c r="I4718" i="4"/>
  <c r="H4718" i="4"/>
  <c r="J4717" i="4"/>
  <c r="I4717" i="4"/>
  <c r="H4717" i="4"/>
  <c r="J4716" i="4"/>
  <c r="I4716" i="4"/>
  <c r="H4716" i="4"/>
  <c r="L4716" i="4" s="1"/>
  <c r="M4716" i="4" s="1"/>
  <c r="L4715" i="4"/>
  <c r="M4715" i="4" s="1"/>
  <c r="J4715" i="4"/>
  <c r="K4715" i="4" s="1"/>
  <c r="I4715" i="4"/>
  <c r="H4715" i="4"/>
  <c r="J4714" i="4"/>
  <c r="L4714" i="4" s="1"/>
  <c r="M4714" i="4" s="1"/>
  <c r="I4714" i="4"/>
  <c r="H4714" i="4"/>
  <c r="J4713" i="4"/>
  <c r="I4713" i="4"/>
  <c r="H4713" i="4"/>
  <c r="J4712" i="4"/>
  <c r="I4712" i="4"/>
  <c r="H4712" i="4"/>
  <c r="L4712" i="4" s="1"/>
  <c r="M4712" i="4" s="1"/>
  <c r="M4711" i="4"/>
  <c r="L4711" i="4"/>
  <c r="J4711" i="4"/>
  <c r="K4711" i="4" s="1"/>
  <c r="I4711" i="4"/>
  <c r="H4711" i="4"/>
  <c r="J4710" i="4"/>
  <c r="L4710" i="4" s="1"/>
  <c r="M4710" i="4" s="1"/>
  <c r="I4710" i="4"/>
  <c r="H4710" i="4"/>
  <c r="J4709" i="4"/>
  <c r="I4709" i="4"/>
  <c r="H4709" i="4"/>
  <c r="J4708" i="4"/>
  <c r="I4708" i="4"/>
  <c r="H4708" i="4"/>
  <c r="L4708" i="4" s="1"/>
  <c r="M4708" i="4" s="1"/>
  <c r="L4707" i="4"/>
  <c r="M4707" i="4" s="1"/>
  <c r="J4707" i="4"/>
  <c r="K4707" i="4" s="1"/>
  <c r="I4707" i="4"/>
  <c r="H4707" i="4"/>
  <c r="K4706" i="4"/>
  <c r="J4706" i="4"/>
  <c r="L4706" i="4" s="1"/>
  <c r="M4706" i="4" s="1"/>
  <c r="I4706" i="4"/>
  <c r="H4706" i="4"/>
  <c r="J4705" i="4"/>
  <c r="I4705" i="4"/>
  <c r="H4705" i="4"/>
  <c r="J4704" i="4"/>
  <c r="I4704" i="4"/>
  <c r="H4704" i="4"/>
  <c r="L4704" i="4" s="1"/>
  <c r="M4704" i="4" s="1"/>
  <c r="L4703" i="4"/>
  <c r="M4703" i="4" s="1"/>
  <c r="J4703" i="4"/>
  <c r="K4703" i="4" s="1"/>
  <c r="I4703" i="4"/>
  <c r="H4703" i="4"/>
  <c r="K4702" i="4"/>
  <c r="J4702" i="4"/>
  <c r="L4702" i="4" s="1"/>
  <c r="M4702" i="4" s="1"/>
  <c r="I4702" i="4"/>
  <c r="H4702" i="4"/>
  <c r="J4701" i="4"/>
  <c r="I4701" i="4"/>
  <c r="H4701" i="4"/>
  <c r="J4700" i="4"/>
  <c r="I4700" i="4"/>
  <c r="H4700" i="4"/>
  <c r="L4699" i="4"/>
  <c r="M4699" i="4" s="1"/>
  <c r="J4699" i="4"/>
  <c r="K4699" i="4" s="1"/>
  <c r="I4699" i="4"/>
  <c r="H4699" i="4"/>
  <c r="J4698" i="4"/>
  <c r="K4698" i="4" s="1"/>
  <c r="I4698" i="4"/>
  <c r="H4698" i="4"/>
  <c r="L4698" i="4" s="1"/>
  <c r="M4698" i="4" s="1"/>
  <c r="J4697" i="4"/>
  <c r="I4697" i="4"/>
  <c r="H4697" i="4"/>
  <c r="J4696" i="4"/>
  <c r="I4696" i="4"/>
  <c r="H4696" i="4"/>
  <c r="K4696" i="4" s="1"/>
  <c r="J4695" i="4"/>
  <c r="I4695" i="4"/>
  <c r="H4695" i="4"/>
  <c r="J4694" i="4"/>
  <c r="I4694" i="4"/>
  <c r="H4694" i="4"/>
  <c r="L4694" i="4" s="1"/>
  <c r="M4694" i="4" s="1"/>
  <c r="J4693" i="4"/>
  <c r="I4693" i="4"/>
  <c r="H4693" i="4"/>
  <c r="L4692" i="4"/>
  <c r="M4692" i="4" s="1"/>
  <c r="J4692" i="4"/>
  <c r="I4692" i="4"/>
  <c r="H4692" i="4"/>
  <c r="K4692" i="4" s="1"/>
  <c r="L4691" i="4"/>
  <c r="M4691" i="4" s="1"/>
  <c r="J4691" i="4"/>
  <c r="K4691" i="4" s="1"/>
  <c r="I4691" i="4"/>
  <c r="H4691" i="4"/>
  <c r="J4690" i="4"/>
  <c r="I4690" i="4"/>
  <c r="H4690" i="4"/>
  <c r="J4689" i="4"/>
  <c r="I4689" i="4"/>
  <c r="H4689" i="4"/>
  <c r="J4688" i="4"/>
  <c r="I4688" i="4"/>
  <c r="H4688" i="4"/>
  <c r="K4688" i="4" s="1"/>
  <c r="J4687" i="4"/>
  <c r="K4687" i="4" s="1"/>
  <c r="I4687" i="4"/>
  <c r="H4687" i="4"/>
  <c r="J4686" i="4"/>
  <c r="I4686" i="4"/>
  <c r="H4686" i="4"/>
  <c r="J4685" i="4"/>
  <c r="I4685" i="4"/>
  <c r="H4685" i="4"/>
  <c r="J4684" i="4"/>
  <c r="I4684" i="4"/>
  <c r="H4684" i="4"/>
  <c r="J4683" i="4"/>
  <c r="K4683" i="4" s="1"/>
  <c r="I4683" i="4"/>
  <c r="H4683" i="4"/>
  <c r="J4682" i="4"/>
  <c r="L4682" i="4" s="1"/>
  <c r="M4682" i="4" s="1"/>
  <c r="I4682" i="4"/>
  <c r="H4682" i="4"/>
  <c r="J4681" i="4"/>
  <c r="I4681" i="4"/>
  <c r="H4681" i="4"/>
  <c r="L4680" i="4"/>
  <c r="M4680" i="4" s="1"/>
  <c r="J4680" i="4"/>
  <c r="I4680" i="4"/>
  <c r="H4680" i="4"/>
  <c r="K4680" i="4" s="1"/>
  <c r="L4679" i="4"/>
  <c r="M4679" i="4" s="1"/>
  <c r="J4679" i="4"/>
  <c r="K4679" i="4" s="1"/>
  <c r="I4679" i="4"/>
  <c r="H4679" i="4"/>
  <c r="L4678" i="4"/>
  <c r="M4678" i="4" s="1"/>
  <c r="K4678" i="4"/>
  <c r="J4678" i="4"/>
  <c r="I4678" i="4"/>
  <c r="H4678" i="4"/>
  <c r="J4677" i="4"/>
  <c r="I4677" i="4"/>
  <c r="H4677" i="4"/>
  <c r="L4676" i="4"/>
  <c r="M4676" i="4" s="1"/>
  <c r="J4676" i="4"/>
  <c r="I4676" i="4"/>
  <c r="H4676" i="4"/>
  <c r="K4676" i="4" s="1"/>
  <c r="M4675" i="4"/>
  <c r="L4675" i="4"/>
  <c r="J4675" i="4"/>
  <c r="K4675" i="4" s="1"/>
  <c r="I4675" i="4"/>
  <c r="H4675" i="4"/>
  <c r="L4674" i="4"/>
  <c r="M4674" i="4" s="1"/>
  <c r="J4674" i="4"/>
  <c r="I4674" i="4"/>
  <c r="H4674" i="4"/>
  <c r="K4674" i="4" s="1"/>
  <c r="J4673" i="4"/>
  <c r="I4673" i="4"/>
  <c r="H4673" i="4"/>
  <c r="L4672" i="4"/>
  <c r="M4672" i="4" s="1"/>
  <c r="J4672" i="4"/>
  <c r="I4672" i="4"/>
  <c r="H4672" i="4"/>
  <c r="K4672" i="4" s="1"/>
  <c r="J4671" i="4"/>
  <c r="K4671" i="4" s="1"/>
  <c r="I4671" i="4"/>
  <c r="H4671" i="4"/>
  <c r="J4670" i="4"/>
  <c r="I4670" i="4"/>
  <c r="H4670" i="4"/>
  <c r="L4670" i="4" s="1"/>
  <c r="M4670" i="4" s="1"/>
  <c r="J4669" i="4"/>
  <c r="I4669" i="4"/>
  <c r="H4669" i="4"/>
  <c r="J4668" i="4"/>
  <c r="I4668" i="4"/>
  <c r="H4668" i="4"/>
  <c r="K4668" i="4" s="1"/>
  <c r="J4667" i="4"/>
  <c r="I4667" i="4"/>
  <c r="H4667" i="4"/>
  <c r="J4666" i="4"/>
  <c r="K4666" i="4" s="1"/>
  <c r="I4666" i="4"/>
  <c r="H4666" i="4"/>
  <c r="L4666" i="4" s="1"/>
  <c r="M4666" i="4" s="1"/>
  <c r="J4665" i="4"/>
  <c r="I4665" i="4"/>
  <c r="H4665" i="4"/>
  <c r="J4664" i="4"/>
  <c r="I4664" i="4"/>
  <c r="H4664" i="4"/>
  <c r="K4664" i="4" s="1"/>
  <c r="L4663" i="4"/>
  <c r="M4663" i="4" s="1"/>
  <c r="J4663" i="4"/>
  <c r="K4663" i="4" s="1"/>
  <c r="I4663" i="4"/>
  <c r="H4663" i="4"/>
  <c r="J4662" i="4"/>
  <c r="I4662" i="4"/>
  <c r="H4662" i="4"/>
  <c r="J4661" i="4"/>
  <c r="I4661" i="4"/>
  <c r="H4661" i="4"/>
  <c r="J4660" i="4"/>
  <c r="I4660" i="4"/>
  <c r="H4660" i="4"/>
  <c r="J4659" i="4"/>
  <c r="L4659" i="4" s="1"/>
  <c r="M4659" i="4" s="1"/>
  <c r="I4659" i="4"/>
  <c r="H4659" i="4"/>
  <c r="K4658" i="4"/>
  <c r="J4658" i="4"/>
  <c r="L4658" i="4" s="1"/>
  <c r="M4658" i="4" s="1"/>
  <c r="I4658" i="4"/>
  <c r="H4658" i="4"/>
  <c r="J4657" i="4"/>
  <c r="I4657" i="4"/>
  <c r="H4657" i="4"/>
  <c r="L4656" i="4"/>
  <c r="M4656" i="4" s="1"/>
  <c r="J4656" i="4"/>
  <c r="I4656" i="4"/>
  <c r="H4656" i="4"/>
  <c r="K4656" i="4" s="1"/>
  <c r="M4655" i="4"/>
  <c r="L4655" i="4"/>
  <c r="J4655" i="4"/>
  <c r="K4655" i="4" s="1"/>
  <c r="I4655" i="4"/>
  <c r="H4655" i="4"/>
  <c r="J4654" i="4"/>
  <c r="K4654" i="4" s="1"/>
  <c r="I4654" i="4"/>
  <c r="H4654" i="4"/>
  <c r="L4654" i="4" s="1"/>
  <c r="M4654" i="4" s="1"/>
  <c r="K4653" i="4"/>
  <c r="J4653" i="4"/>
  <c r="I4653" i="4"/>
  <c r="H4653" i="4"/>
  <c r="J4652" i="4"/>
  <c r="I4652" i="4"/>
  <c r="H4652" i="4"/>
  <c r="M4651" i="4"/>
  <c r="J4651" i="4"/>
  <c r="I4651" i="4"/>
  <c r="H4651" i="4"/>
  <c r="L4651" i="4" s="1"/>
  <c r="L4650" i="4"/>
  <c r="M4650" i="4" s="1"/>
  <c r="K4650" i="4"/>
  <c r="J4650" i="4"/>
  <c r="I4650" i="4"/>
  <c r="H4650" i="4"/>
  <c r="J4649" i="4"/>
  <c r="I4649" i="4"/>
  <c r="H4649" i="4"/>
  <c r="J4648" i="4"/>
  <c r="I4648" i="4"/>
  <c r="H4648" i="4"/>
  <c r="L4647" i="4"/>
  <c r="M4647" i="4" s="1"/>
  <c r="K4647" i="4"/>
  <c r="J4647" i="4"/>
  <c r="I4647" i="4"/>
  <c r="H4647" i="4"/>
  <c r="J4646" i="4"/>
  <c r="I4646" i="4"/>
  <c r="H4646" i="4"/>
  <c r="K4645" i="4"/>
  <c r="J4645" i="4"/>
  <c r="I4645" i="4"/>
  <c r="H4645" i="4"/>
  <c r="L4645" i="4" s="1"/>
  <c r="M4645" i="4" s="1"/>
  <c r="L4644" i="4"/>
  <c r="M4644" i="4" s="1"/>
  <c r="J4644" i="4"/>
  <c r="I4644" i="4"/>
  <c r="H4644" i="4"/>
  <c r="K4644" i="4" s="1"/>
  <c r="J4643" i="4"/>
  <c r="K4643" i="4" s="1"/>
  <c r="I4643" i="4"/>
  <c r="H4643" i="4"/>
  <c r="J4642" i="4"/>
  <c r="I4642" i="4"/>
  <c r="H4642" i="4"/>
  <c r="L4641" i="4"/>
  <c r="M4641" i="4" s="1"/>
  <c r="J4641" i="4"/>
  <c r="I4641" i="4"/>
  <c r="H4641" i="4"/>
  <c r="K4641" i="4" s="1"/>
  <c r="J4640" i="4"/>
  <c r="I4640" i="4"/>
  <c r="L4640" i="4" s="1"/>
  <c r="M4640" i="4" s="1"/>
  <c r="H4640" i="4"/>
  <c r="J4639" i="4"/>
  <c r="I4639" i="4"/>
  <c r="H4639" i="4"/>
  <c r="M4638" i="4"/>
  <c r="J4638" i="4"/>
  <c r="I4638" i="4"/>
  <c r="H4638" i="4"/>
  <c r="L4638" i="4" s="1"/>
  <c r="J4637" i="4"/>
  <c r="L4637" i="4" s="1"/>
  <c r="M4637" i="4" s="1"/>
  <c r="I4637" i="4"/>
  <c r="H4637" i="4"/>
  <c r="J4636" i="4"/>
  <c r="I4636" i="4"/>
  <c r="H4636" i="4"/>
  <c r="M4635" i="4"/>
  <c r="J4635" i="4"/>
  <c r="I4635" i="4"/>
  <c r="H4635" i="4"/>
  <c r="L4635" i="4" s="1"/>
  <c r="L4634" i="4"/>
  <c r="M4634" i="4" s="1"/>
  <c r="K4634" i="4"/>
  <c r="J4634" i="4"/>
  <c r="I4634" i="4"/>
  <c r="H4634" i="4"/>
  <c r="J4633" i="4"/>
  <c r="I4633" i="4"/>
  <c r="H4633" i="4"/>
  <c r="J4632" i="4"/>
  <c r="I4632" i="4"/>
  <c r="H4632" i="4"/>
  <c r="L4631" i="4"/>
  <c r="M4631" i="4" s="1"/>
  <c r="K4631" i="4"/>
  <c r="J4631" i="4"/>
  <c r="I4631" i="4"/>
  <c r="H4631" i="4"/>
  <c r="J4630" i="4"/>
  <c r="I4630" i="4"/>
  <c r="K4630" i="4" s="1"/>
  <c r="H4630" i="4"/>
  <c r="L4630" i="4" s="1"/>
  <c r="M4630" i="4" s="1"/>
  <c r="K4629" i="4"/>
  <c r="J4629" i="4"/>
  <c r="I4629" i="4"/>
  <c r="H4629" i="4"/>
  <c r="L4629" i="4" s="1"/>
  <c r="M4629" i="4" s="1"/>
  <c r="L4628" i="4"/>
  <c r="M4628" i="4" s="1"/>
  <c r="J4628" i="4"/>
  <c r="I4628" i="4"/>
  <c r="H4628" i="4"/>
  <c r="K4628" i="4" s="1"/>
  <c r="J4627" i="4"/>
  <c r="K4627" i="4" s="1"/>
  <c r="I4627" i="4"/>
  <c r="H4627" i="4"/>
  <c r="L4627" i="4" s="1"/>
  <c r="M4627" i="4" s="1"/>
  <c r="J4626" i="4"/>
  <c r="I4626" i="4"/>
  <c r="H4626" i="4"/>
  <c r="L4625" i="4"/>
  <c r="M4625" i="4" s="1"/>
  <c r="J4625" i="4"/>
  <c r="I4625" i="4"/>
  <c r="H4625" i="4"/>
  <c r="K4625" i="4" s="1"/>
  <c r="J4624" i="4"/>
  <c r="I4624" i="4"/>
  <c r="H4624" i="4"/>
  <c r="J4623" i="4"/>
  <c r="I4623" i="4"/>
  <c r="H4623" i="4"/>
  <c r="J4622" i="4"/>
  <c r="I4622" i="4"/>
  <c r="L4622" i="4" s="1"/>
  <c r="M4622" i="4" s="1"/>
  <c r="H4622" i="4"/>
  <c r="K4622" i="4" s="1"/>
  <c r="J4621" i="4"/>
  <c r="L4621" i="4" s="1"/>
  <c r="M4621" i="4" s="1"/>
  <c r="I4621" i="4"/>
  <c r="H4621" i="4"/>
  <c r="J4620" i="4"/>
  <c r="I4620" i="4"/>
  <c r="H4620" i="4"/>
  <c r="J4619" i="4"/>
  <c r="L4619" i="4" s="1"/>
  <c r="M4619" i="4" s="1"/>
  <c r="I4619" i="4"/>
  <c r="H4619" i="4"/>
  <c r="K4619" i="4" s="1"/>
  <c r="L4618" i="4"/>
  <c r="M4618" i="4" s="1"/>
  <c r="K4618" i="4"/>
  <c r="J4618" i="4"/>
  <c r="I4618" i="4"/>
  <c r="H4618" i="4"/>
  <c r="J4617" i="4"/>
  <c r="I4617" i="4"/>
  <c r="H4617" i="4"/>
  <c r="J4616" i="4"/>
  <c r="I4616" i="4"/>
  <c r="H4616" i="4"/>
  <c r="L4615" i="4"/>
  <c r="M4615" i="4" s="1"/>
  <c r="K4615" i="4"/>
  <c r="J4615" i="4"/>
  <c r="I4615" i="4"/>
  <c r="H4615" i="4"/>
  <c r="J4614" i="4"/>
  <c r="I4614" i="4"/>
  <c r="K4614" i="4" s="1"/>
  <c r="H4614" i="4"/>
  <c r="K4613" i="4"/>
  <c r="J4613" i="4"/>
  <c r="I4613" i="4"/>
  <c r="H4613" i="4"/>
  <c r="L4613" i="4" s="1"/>
  <c r="M4613" i="4" s="1"/>
  <c r="M4612" i="4"/>
  <c r="L4612" i="4"/>
  <c r="J4612" i="4"/>
  <c r="I4612" i="4"/>
  <c r="H4612" i="4"/>
  <c r="K4612" i="4" s="1"/>
  <c r="J4611" i="4"/>
  <c r="K4611" i="4" s="1"/>
  <c r="I4611" i="4"/>
  <c r="H4611" i="4"/>
  <c r="L4611" i="4" s="1"/>
  <c r="M4611" i="4" s="1"/>
  <c r="J4610" i="4"/>
  <c r="I4610" i="4"/>
  <c r="H4610" i="4"/>
  <c r="L4609" i="4"/>
  <c r="M4609" i="4" s="1"/>
  <c r="J4609" i="4"/>
  <c r="I4609" i="4"/>
  <c r="H4609" i="4"/>
  <c r="K4609" i="4" s="1"/>
  <c r="J4608" i="4"/>
  <c r="I4608" i="4"/>
  <c r="L4608" i="4" s="1"/>
  <c r="M4608" i="4" s="1"/>
  <c r="H4608" i="4"/>
  <c r="J4607" i="4"/>
  <c r="I4607" i="4"/>
  <c r="H4607" i="4"/>
  <c r="J4606" i="4"/>
  <c r="I4606" i="4"/>
  <c r="L4606" i="4" s="1"/>
  <c r="M4606" i="4" s="1"/>
  <c r="H4606" i="4"/>
  <c r="K4606" i="4" s="1"/>
  <c r="J4605" i="4"/>
  <c r="L4605" i="4" s="1"/>
  <c r="M4605" i="4" s="1"/>
  <c r="I4605" i="4"/>
  <c r="H4605" i="4"/>
  <c r="J4604" i="4"/>
  <c r="I4604" i="4"/>
  <c r="H4604" i="4"/>
  <c r="M4603" i="4"/>
  <c r="J4603" i="4"/>
  <c r="L4603" i="4" s="1"/>
  <c r="I4603" i="4"/>
  <c r="H4603" i="4"/>
  <c r="K4603" i="4" s="1"/>
  <c r="L4602" i="4"/>
  <c r="M4602" i="4" s="1"/>
  <c r="K4602" i="4"/>
  <c r="J4602" i="4"/>
  <c r="I4602" i="4"/>
  <c r="H4602" i="4"/>
  <c r="J4601" i="4"/>
  <c r="I4601" i="4"/>
  <c r="H4601" i="4"/>
  <c r="J4600" i="4"/>
  <c r="I4600" i="4"/>
  <c r="H4600" i="4"/>
  <c r="L4599" i="4"/>
  <c r="M4599" i="4" s="1"/>
  <c r="K4599" i="4"/>
  <c r="J4599" i="4"/>
  <c r="I4599" i="4"/>
  <c r="H4599" i="4"/>
  <c r="J4598" i="4"/>
  <c r="I4598" i="4"/>
  <c r="H4598" i="4"/>
  <c r="K4597" i="4"/>
  <c r="J4597" i="4"/>
  <c r="I4597" i="4"/>
  <c r="H4597" i="4"/>
  <c r="L4597" i="4" s="1"/>
  <c r="M4597" i="4" s="1"/>
  <c r="L4596" i="4"/>
  <c r="M4596" i="4" s="1"/>
  <c r="J4596" i="4"/>
  <c r="I4596" i="4"/>
  <c r="H4596" i="4"/>
  <c r="K4596" i="4" s="1"/>
  <c r="J4595" i="4"/>
  <c r="I4595" i="4"/>
  <c r="H4595" i="4"/>
  <c r="J4594" i="4"/>
  <c r="I4594" i="4"/>
  <c r="H4594" i="4"/>
  <c r="L4593" i="4"/>
  <c r="M4593" i="4" s="1"/>
  <c r="J4593" i="4"/>
  <c r="I4593" i="4"/>
  <c r="H4593" i="4"/>
  <c r="K4593" i="4" s="1"/>
  <c r="J4592" i="4"/>
  <c r="I4592" i="4"/>
  <c r="H4592" i="4"/>
  <c r="L4592" i="4" s="1"/>
  <c r="M4592" i="4" s="1"/>
  <c r="J4591" i="4"/>
  <c r="I4591" i="4"/>
  <c r="H4591" i="4"/>
  <c r="M4590" i="4"/>
  <c r="J4590" i="4"/>
  <c r="I4590" i="4"/>
  <c r="L4590" i="4" s="1"/>
  <c r="H4590" i="4"/>
  <c r="K4590" i="4" s="1"/>
  <c r="K4589" i="4"/>
  <c r="J4589" i="4"/>
  <c r="I4589" i="4"/>
  <c r="H4589" i="4"/>
  <c r="J4588" i="4"/>
  <c r="I4588" i="4"/>
  <c r="H4588" i="4"/>
  <c r="J4587" i="4"/>
  <c r="L4587" i="4" s="1"/>
  <c r="M4587" i="4" s="1"/>
  <c r="I4587" i="4"/>
  <c r="H4587" i="4"/>
  <c r="K4587" i="4" s="1"/>
  <c r="L4586" i="4"/>
  <c r="M4586" i="4" s="1"/>
  <c r="K4586" i="4"/>
  <c r="J4586" i="4"/>
  <c r="I4586" i="4"/>
  <c r="H4586" i="4"/>
  <c r="J4585" i="4"/>
  <c r="I4585" i="4"/>
  <c r="H4585" i="4"/>
  <c r="J4584" i="4"/>
  <c r="I4584" i="4"/>
  <c r="H4584" i="4"/>
  <c r="L4583" i="4"/>
  <c r="M4583" i="4" s="1"/>
  <c r="K4583" i="4"/>
  <c r="J4583" i="4"/>
  <c r="I4583" i="4"/>
  <c r="H4583" i="4"/>
  <c r="J4582" i="4"/>
  <c r="I4582" i="4"/>
  <c r="H4582" i="4"/>
  <c r="K4581" i="4"/>
  <c r="J4581" i="4"/>
  <c r="I4581" i="4"/>
  <c r="H4581" i="4"/>
  <c r="L4581" i="4" s="1"/>
  <c r="M4581" i="4" s="1"/>
  <c r="L4580" i="4"/>
  <c r="M4580" i="4" s="1"/>
  <c r="J4580" i="4"/>
  <c r="I4580" i="4"/>
  <c r="H4580" i="4"/>
  <c r="K4580" i="4" s="1"/>
  <c r="J4579" i="4"/>
  <c r="I4579" i="4"/>
  <c r="H4579" i="4"/>
  <c r="J4578" i="4"/>
  <c r="I4578" i="4"/>
  <c r="H4578" i="4"/>
  <c r="L4577" i="4"/>
  <c r="M4577" i="4" s="1"/>
  <c r="J4577" i="4"/>
  <c r="I4577" i="4"/>
  <c r="H4577" i="4"/>
  <c r="K4577" i="4" s="1"/>
  <c r="J4576" i="4"/>
  <c r="I4576" i="4"/>
  <c r="H4576" i="4"/>
  <c r="L4576" i="4" s="1"/>
  <c r="M4576" i="4" s="1"/>
  <c r="J4575" i="4"/>
  <c r="I4575" i="4"/>
  <c r="H4575" i="4"/>
  <c r="J4574" i="4"/>
  <c r="I4574" i="4"/>
  <c r="L4574" i="4" s="1"/>
  <c r="M4574" i="4" s="1"/>
  <c r="H4574" i="4"/>
  <c r="K4574" i="4" s="1"/>
  <c r="J4573" i="4"/>
  <c r="K4573" i="4" s="1"/>
  <c r="I4573" i="4"/>
  <c r="H4573" i="4"/>
  <c r="J4572" i="4"/>
  <c r="I4572" i="4"/>
  <c r="H4572" i="4"/>
  <c r="J4571" i="4"/>
  <c r="L4571" i="4" s="1"/>
  <c r="M4571" i="4" s="1"/>
  <c r="I4571" i="4"/>
  <c r="H4571" i="4"/>
  <c r="K4571" i="4" s="1"/>
  <c r="L4570" i="4"/>
  <c r="M4570" i="4" s="1"/>
  <c r="K4570" i="4"/>
  <c r="J4570" i="4"/>
  <c r="I4570" i="4"/>
  <c r="H4570" i="4"/>
  <c r="J4569" i="4"/>
  <c r="I4569" i="4"/>
  <c r="H4569" i="4"/>
  <c r="J4568" i="4"/>
  <c r="I4568" i="4"/>
  <c r="H4568" i="4"/>
  <c r="L4567" i="4"/>
  <c r="M4567" i="4" s="1"/>
  <c r="K4567" i="4"/>
  <c r="J4567" i="4"/>
  <c r="I4567" i="4"/>
  <c r="H4567" i="4"/>
  <c r="J4566" i="4"/>
  <c r="I4566" i="4"/>
  <c r="H4566" i="4"/>
  <c r="K4565" i="4"/>
  <c r="J4565" i="4"/>
  <c r="I4565" i="4"/>
  <c r="H4565" i="4"/>
  <c r="L4565" i="4" s="1"/>
  <c r="M4565" i="4" s="1"/>
  <c r="L4564" i="4"/>
  <c r="M4564" i="4" s="1"/>
  <c r="J4564" i="4"/>
  <c r="I4564" i="4"/>
  <c r="H4564" i="4"/>
  <c r="K4564" i="4" s="1"/>
  <c r="J4563" i="4"/>
  <c r="I4563" i="4"/>
  <c r="H4563" i="4"/>
  <c r="L4563" i="4" s="1"/>
  <c r="M4563" i="4" s="1"/>
  <c r="J4562" i="4"/>
  <c r="I4562" i="4"/>
  <c r="H4562" i="4"/>
  <c r="L4561" i="4"/>
  <c r="M4561" i="4" s="1"/>
  <c r="J4561" i="4"/>
  <c r="I4561" i="4"/>
  <c r="H4561" i="4"/>
  <c r="K4561" i="4" s="1"/>
  <c r="J4560" i="4"/>
  <c r="I4560" i="4"/>
  <c r="H4560" i="4"/>
  <c r="J4559" i="4"/>
  <c r="I4559" i="4"/>
  <c r="H4559" i="4"/>
  <c r="J4558" i="4"/>
  <c r="I4558" i="4"/>
  <c r="L4558" i="4" s="1"/>
  <c r="M4558" i="4" s="1"/>
  <c r="H4558" i="4"/>
  <c r="K4558" i="4" s="1"/>
  <c r="K4557" i="4"/>
  <c r="J4557" i="4"/>
  <c r="I4557" i="4"/>
  <c r="L4557" i="4" s="1"/>
  <c r="M4557" i="4" s="1"/>
  <c r="H4557" i="4"/>
  <c r="J4556" i="4"/>
  <c r="I4556" i="4"/>
  <c r="H4556" i="4"/>
  <c r="J4555" i="4"/>
  <c r="L4555" i="4" s="1"/>
  <c r="M4555" i="4" s="1"/>
  <c r="I4555" i="4"/>
  <c r="H4555" i="4"/>
  <c r="K4555" i="4" s="1"/>
  <c r="L4554" i="4"/>
  <c r="M4554" i="4" s="1"/>
  <c r="K4554" i="4"/>
  <c r="J4554" i="4"/>
  <c r="I4554" i="4"/>
  <c r="H4554" i="4"/>
  <c r="J4553" i="4"/>
  <c r="I4553" i="4"/>
  <c r="H4553" i="4"/>
  <c r="J4552" i="4"/>
  <c r="I4552" i="4"/>
  <c r="H4552" i="4"/>
  <c r="L4551" i="4"/>
  <c r="M4551" i="4" s="1"/>
  <c r="J4551" i="4"/>
  <c r="I4551" i="4"/>
  <c r="H4551" i="4"/>
  <c r="K4551" i="4" s="1"/>
  <c r="J4550" i="4"/>
  <c r="I4550" i="4"/>
  <c r="H4550" i="4"/>
  <c r="L4550" i="4" s="1"/>
  <c r="M4550" i="4" s="1"/>
  <c r="K4549" i="4"/>
  <c r="J4549" i="4"/>
  <c r="I4549" i="4"/>
  <c r="H4549" i="4"/>
  <c r="L4549" i="4" s="1"/>
  <c r="M4549" i="4" s="1"/>
  <c r="J4548" i="4"/>
  <c r="I4548" i="4"/>
  <c r="H4548" i="4"/>
  <c r="J4547" i="4"/>
  <c r="I4547" i="4"/>
  <c r="H4547" i="4"/>
  <c r="L4547" i="4" s="1"/>
  <c r="M4547" i="4" s="1"/>
  <c r="J4546" i="4"/>
  <c r="I4546" i="4"/>
  <c r="H4546" i="4"/>
  <c r="K4546" i="4" s="1"/>
  <c r="L4545" i="4"/>
  <c r="M4545" i="4" s="1"/>
  <c r="J4545" i="4"/>
  <c r="I4545" i="4"/>
  <c r="H4545" i="4"/>
  <c r="J4544" i="4"/>
  <c r="I4544" i="4"/>
  <c r="H4544" i="4"/>
  <c r="L4543" i="4"/>
  <c r="M4543" i="4" s="1"/>
  <c r="J4543" i="4"/>
  <c r="I4543" i="4"/>
  <c r="H4543" i="4"/>
  <c r="K4543" i="4" s="1"/>
  <c r="J4542" i="4"/>
  <c r="I4542" i="4"/>
  <c r="H4542" i="4"/>
  <c r="J4541" i="4"/>
  <c r="K4541" i="4" s="1"/>
  <c r="I4541" i="4"/>
  <c r="H4541" i="4"/>
  <c r="J4540" i="4"/>
  <c r="I4540" i="4"/>
  <c r="H4540" i="4"/>
  <c r="J4539" i="4"/>
  <c r="L4539" i="4" s="1"/>
  <c r="M4539" i="4" s="1"/>
  <c r="I4539" i="4"/>
  <c r="H4539" i="4"/>
  <c r="J4538" i="4"/>
  <c r="I4538" i="4"/>
  <c r="H4538" i="4"/>
  <c r="L4538" i="4" s="1"/>
  <c r="M4538" i="4" s="1"/>
  <c r="J4537" i="4"/>
  <c r="I4537" i="4"/>
  <c r="H4537" i="4"/>
  <c r="J4536" i="4"/>
  <c r="I4536" i="4"/>
  <c r="H4536" i="4"/>
  <c r="K4535" i="4"/>
  <c r="J4535" i="4"/>
  <c r="I4535" i="4"/>
  <c r="H4535" i="4"/>
  <c r="L4535" i="4" s="1"/>
  <c r="M4535" i="4" s="1"/>
  <c r="J4534" i="4"/>
  <c r="I4534" i="4"/>
  <c r="H4534" i="4"/>
  <c r="K4533" i="4"/>
  <c r="J4533" i="4"/>
  <c r="I4533" i="4"/>
  <c r="H4533" i="4"/>
  <c r="L4533" i="4" s="1"/>
  <c r="M4533" i="4" s="1"/>
  <c r="M4532" i="4"/>
  <c r="L4532" i="4"/>
  <c r="J4532" i="4"/>
  <c r="I4532" i="4"/>
  <c r="H4532" i="4"/>
  <c r="K4532" i="4" s="1"/>
  <c r="J4531" i="4"/>
  <c r="I4531" i="4"/>
  <c r="H4531" i="4"/>
  <c r="L4530" i="4"/>
  <c r="M4530" i="4" s="1"/>
  <c r="J4530" i="4"/>
  <c r="I4530" i="4"/>
  <c r="H4530" i="4"/>
  <c r="K4530" i="4" s="1"/>
  <c r="J4529" i="4"/>
  <c r="I4529" i="4"/>
  <c r="H4529" i="4"/>
  <c r="J4528" i="4"/>
  <c r="I4528" i="4"/>
  <c r="H4528" i="4"/>
  <c r="J4527" i="4"/>
  <c r="I4527" i="4"/>
  <c r="H4527" i="4"/>
  <c r="J4526" i="4"/>
  <c r="L4526" i="4" s="1"/>
  <c r="M4526" i="4" s="1"/>
  <c r="I4526" i="4"/>
  <c r="H4526" i="4"/>
  <c r="K4525" i="4"/>
  <c r="J4525" i="4"/>
  <c r="I4525" i="4"/>
  <c r="L4525" i="4" s="1"/>
  <c r="M4525" i="4" s="1"/>
  <c r="H4525" i="4"/>
  <c r="J4524" i="4"/>
  <c r="I4524" i="4"/>
  <c r="H4524" i="4"/>
  <c r="M4523" i="4"/>
  <c r="J4523" i="4"/>
  <c r="L4523" i="4" s="1"/>
  <c r="I4523" i="4"/>
  <c r="H4523" i="4"/>
  <c r="K4523" i="4" s="1"/>
  <c r="K4522" i="4"/>
  <c r="J4522" i="4"/>
  <c r="I4522" i="4"/>
  <c r="H4522" i="4"/>
  <c r="L4522" i="4" s="1"/>
  <c r="M4522" i="4" s="1"/>
  <c r="J4521" i="4"/>
  <c r="I4521" i="4"/>
  <c r="H4521" i="4"/>
  <c r="J4520" i="4"/>
  <c r="I4520" i="4"/>
  <c r="H4520" i="4"/>
  <c r="J4519" i="4"/>
  <c r="I4519" i="4"/>
  <c r="H4519" i="4"/>
  <c r="J4518" i="4"/>
  <c r="I4518" i="4"/>
  <c r="H4518" i="4"/>
  <c r="K4517" i="4"/>
  <c r="J4517" i="4"/>
  <c r="I4517" i="4"/>
  <c r="H4517" i="4"/>
  <c r="L4517" i="4" s="1"/>
  <c r="M4517" i="4" s="1"/>
  <c r="J4516" i="4"/>
  <c r="I4516" i="4"/>
  <c r="H4516" i="4"/>
  <c r="K4516" i="4" s="1"/>
  <c r="J4515" i="4"/>
  <c r="I4515" i="4"/>
  <c r="H4515" i="4"/>
  <c r="L4515" i="4" s="1"/>
  <c r="M4515" i="4" s="1"/>
  <c r="L4514" i="4"/>
  <c r="M4514" i="4" s="1"/>
  <c r="J4514" i="4"/>
  <c r="I4514" i="4"/>
  <c r="H4514" i="4"/>
  <c r="K4514" i="4" s="1"/>
  <c r="J4513" i="4"/>
  <c r="I4513" i="4"/>
  <c r="L4513" i="4" s="1"/>
  <c r="M4513" i="4" s="1"/>
  <c r="H4513" i="4"/>
  <c r="J4512" i="4"/>
  <c r="I4512" i="4"/>
  <c r="H4512" i="4"/>
  <c r="J4511" i="4"/>
  <c r="I4511" i="4"/>
  <c r="H4511" i="4"/>
  <c r="K4511" i="4" s="1"/>
  <c r="J4510" i="4"/>
  <c r="L4510" i="4" s="1"/>
  <c r="M4510" i="4" s="1"/>
  <c r="I4510" i="4"/>
  <c r="H4510" i="4"/>
  <c r="J4509" i="4"/>
  <c r="I4509" i="4"/>
  <c r="L4509" i="4" s="1"/>
  <c r="M4509" i="4" s="1"/>
  <c r="H4509" i="4"/>
  <c r="J4508" i="4"/>
  <c r="I4508" i="4"/>
  <c r="H4508" i="4"/>
  <c r="J4507" i="4"/>
  <c r="L4507" i="4" s="1"/>
  <c r="M4507" i="4" s="1"/>
  <c r="I4507" i="4"/>
  <c r="H4507" i="4"/>
  <c r="L4506" i="4"/>
  <c r="M4506" i="4" s="1"/>
  <c r="J4506" i="4"/>
  <c r="K4506" i="4" s="1"/>
  <c r="I4506" i="4"/>
  <c r="H4506" i="4"/>
  <c r="J4505" i="4"/>
  <c r="I4505" i="4"/>
  <c r="H4505" i="4"/>
  <c r="J4504" i="4"/>
  <c r="I4504" i="4"/>
  <c r="H4504" i="4"/>
  <c r="J4503" i="4"/>
  <c r="K4503" i="4" s="1"/>
  <c r="I4503" i="4"/>
  <c r="H4503" i="4"/>
  <c r="J4502" i="4"/>
  <c r="I4502" i="4"/>
  <c r="H4502" i="4"/>
  <c r="K4501" i="4"/>
  <c r="J4501" i="4"/>
  <c r="I4501" i="4"/>
  <c r="H4501" i="4"/>
  <c r="L4501" i="4" s="1"/>
  <c r="M4501" i="4" s="1"/>
  <c r="J4500" i="4"/>
  <c r="L4500" i="4" s="1"/>
  <c r="M4500" i="4" s="1"/>
  <c r="I4500" i="4"/>
  <c r="H4500" i="4"/>
  <c r="J4499" i="4"/>
  <c r="I4499" i="4"/>
  <c r="H4499" i="4"/>
  <c r="L4498" i="4"/>
  <c r="M4498" i="4" s="1"/>
  <c r="J4498" i="4"/>
  <c r="I4498" i="4"/>
  <c r="H4498" i="4"/>
  <c r="K4498" i="4" s="1"/>
  <c r="L4497" i="4"/>
  <c r="M4497" i="4" s="1"/>
  <c r="K4497" i="4"/>
  <c r="J4497" i="4"/>
  <c r="I4497" i="4"/>
  <c r="H4497" i="4"/>
  <c r="J4496" i="4"/>
  <c r="I4496" i="4"/>
  <c r="H4496" i="4"/>
  <c r="L4495" i="4"/>
  <c r="M4495" i="4" s="1"/>
  <c r="J4495" i="4"/>
  <c r="I4495" i="4"/>
  <c r="H4495" i="4"/>
  <c r="K4495" i="4" s="1"/>
  <c r="J4494" i="4"/>
  <c r="L4494" i="4" s="1"/>
  <c r="M4494" i="4" s="1"/>
  <c r="I4494" i="4"/>
  <c r="H4494" i="4"/>
  <c r="J4493" i="4"/>
  <c r="K4493" i="4" s="1"/>
  <c r="I4493" i="4"/>
  <c r="H4493" i="4"/>
  <c r="J4492" i="4"/>
  <c r="I4492" i="4"/>
  <c r="H4492" i="4"/>
  <c r="K4492" i="4" s="1"/>
  <c r="J4491" i="4"/>
  <c r="L4491" i="4" s="1"/>
  <c r="M4491" i="4" s="1"/>
  <c r="I4491" i="4"/>
  <c r="H4491" i="4"/>
  <c r="J4490" i="4"/>
  <c r="L4490" i="4" s="1"/>
  <c r="M4490" i="4" s="1"/>
  <c r="I4490" i="4"/>
  <c r="H4490" i="4"/>
  <c r="K4490" i="4" s="1"/>
  <c r="L4489" i="4"/>
  <c r="M4489" i="4" s="1"/>
  <c r="J4489" i="4"/>
  <c r="I4489" i="4"/>
  <c r="H4489" i="4"/>
  <c r="J4488" i="4"/>
  <c r="I4488" i="4"/>
  <c r="H4488" i="4"/>
  <c r="L4487" i="4"/>
  <c r="M4487" i="4" s="1"/>
  <c r="J4487" i="4"/>
  <c r="K4487" i="4" s="1"/>
  <c r="I4487" i="4"/>
  <c r="H4487" i="4"/>
  <c r="J4486" i="4"/>
  <c r="I4486" i="4"/>
  <c r="H4486" i="4"/>
  <c r="J4485" i="4"/>
  <c r="K4485" i="4" s="1"/>
  <c r="I4485" i="4"/>
  <c r="H4485" i="4"/>
  <c r="L4484" i="4"/>
  <c r="M4484" i="4" s="1"/>
  <c r="J4484" i="4"/>
  <c r="I4484" i="4"/>
  <c r="H4484" i="4"/>
  <c r="K4484" i="4" s="1"/>
  <c r="J4483" i="4"/>
  <c r="I4483" i="4"/>
  <c r="H4483" i="4"/>
  <c r="L4482" i="4"/>
  <c r="M4482" i="4" s="1"/>
  <c r="J4482" i="4"/>
  <c r="I4482" i="4"/>
  <c r="H4482" i="4"/>
  <c r="K4482" i="4" s="1"/>
  <c r="J4481" i="4"/>
  <c r="I4481" i="4"/>
  <c r="L4481" i="4" s="1"/>
  <c r="M4481" i="4" s="1"/>
  <c r="H4481" i="4"/>
  <c r="J4480" i="4"/>
  <c r="I4480" i="4"/>
  <c r="H4480" i="4"/>
  <c r="L4479" i="4"/>
  <c r="M4479" i="4" s="1"/>
  <c r="J4479" i="4"/>
  <c r="I4479" i="4"/>
  <c r="H4479" i="4"/>
  <c r="K4479" i="4" s="1"/>
  <c r="J4478" i="4"/>
  <c r="I4478" i="4"/>
  <c r="L4478" i="4" s="1"/>
  <c r="M4478" i="4" s="1"/>
  <c r="H4478" i="4"/>
  <c r="J4477" i="4"/>
  <c r="K4477" i="4" s="1"/>
  <c r="I4477" i="4"/>
  <c r="H4477" i="4"/>
  <c r="J4476" i="4"/>
  <c r="I4476" i="4"/>
  <c r="H4476" i="4"/>
  <c r="K4476" i="4" s="1"/>
  <c r="J4475" i="4"/>
  <c r="L4475" i="4" s="1"/>
  <c r="M4475" i="4" s="1"/>
  <c r="I4475" i="4"/>
  <c r="H4475" i="4"/>
  <c r="J4474" i="4"/>
  <c r="I4474" i="4"/>
  <c r="H4474" i="4"/>
  <c r="L4474" i="4" s="1"/>
  <c r="M4474" i="4" s="1"/>
  <c r="L4473" i="4"/>
  <c r="M4473" i="4" s="1"/>
  <c r="J4473" i="4"/>
  <c r="I4473" i="4"/>
  <c r="H4473" i="4"/>
  <c r="J4472" i="4"/>
  <c r="I4472" i="4"/>
  <c r="H4472" i="4"/>
  <c r="L4471" i="4"/>
  <c r="M4471" i="4" s="1"/>
  <c r="J4471" i="4"/>
  <c r="K4471" i="4" s="1"/>
  <c r="I4471" i="4"/>
  <c r="H4471" i="4"/>
  <c r="J4470" i="4"/>
  <c r="I4470" i="4"/>
  <c r="H4470" i="4"/>
  <c r="J4469" i="4"/>
  <c r="K4469" i="4" s="1"/>
  <c r="I4469" i="4"/>
  <c r="H4469" i="4"/>
  <c r="L4468" i="4"/>
  <c r="M4468" i="4" s="1"/>
  <c r="J4468" i="4"/>
  <c r="I4468" i="4"/>
  <c r="H4468" i="4"/>
  <c r="J4467" i="4"/>
  <c r="I4467" i="4"/>
  <c r="H4467" i="4"/>
  <c r="L4466" i="4"/>
  <c r="M4466" i="4" s="1"/>
  <c r="J4466" i="4"/>
  <c r="I4466" i="4"/>
  <c r="H4466" i="4"/>
  <c r="K4466" i="4" s="1"/>
  <c r="J4465" i="4"/>
  <c r="I4465" i="4"/>
  <c r="H4465" i="4"/>
  <c r="L4465" i="4" s="1"/>
  <c r="M4465" i="4" s="1"/>
  <c r="L4464" i="4"/>
  <c r="M4464" i="4" s="1"/>
  <c r="J4464" i="4"/>
  <c r="I4464" i="4"/>
  <c r="H4464" i="4"/>
  <c r="K4463" i="4"/>
  <c r="J4463" i="4"/>
  <c r="I4463" i="4"/>
  <c r="H4463" i="4"/>
  <c r="L4463" i="4" s="1"/>
  <c r="M4463" i="4" s="1"/>
  <c r="L4462" i="4"/>
  <c r="M4462" i="4" s="1"/>
  <c r="J4462" i="4"/>
  <c r="I4462" i="4"/>
  <c r="H4462" i="4"/>
  <c r="K4462" i="4" s="1"/>
  <c r="L4461" i="4"/>
  <c r="M4461" i="4" s="1"/>
  <c r="J4461" i="4"/>
  <c r="K4461" i="4" s="1"/>
  <c r="I4461" i="4"/>
  <c r="H4461" i="4"/>
  <c r="J4460" i="4"/>
  <c r="I4460" i="4"/>
  <c r="H4460" i="4"/>
  <c r="L4460" i="4" s="1"/>
  <c r="M4460" i="4" s="1"/>
  <c r="J4459" i="4"/>
  <c r="L4459" i="4" s="1"/>
  <c r="M4459" i="4" s="1"/>
  <c r="I4459" i="4"/>
  <c r="H4459" i="4"/>
  <c r="L4458" i="4"/>
  <c r="M4458" i="4" s="1"/>
  <c r="J4458" i="4"/>
  <c r="I4458" i="4"/>
  <c r="H4458" i="4"/>
  <c r="K4458" i="4" s="1"/>
  <c r="J4457" i="4"/>
  <c r="I4457" i="4"/>
  <c r="H4457" i="4"/>
  <c r="J4456" i="4"/>
  <c r="I4456" i="4"/>
  <c r="H4456" i="4"/>
  <c r="L4455" i="4"/>
  <c r="M4455" i="4" s="1"/>
  <c r="K4455" i="4"/>
  <c r="J4455" i="4"/>
  <c r="I4455" i="4"/>
  <c r="H4455" i="4"/>
  <c r="J4454" i="4"/>
  <c r="I4454" i="4"/>
  <c r="H4454" i="4"/>
  <c r="L4454" i="4" s="1"/>
  <c r="M4454" i="4" s="1"/>
  <c r="K4453" i="4"/>
  <c r="J4453" i="4"/>
  <c r="I4453" i="4"/>
  <c r="H4453" i="4"/>
  <c r="J4452" i="4"/>
  <c r="L4452" i="4" s="1"/>
  <c r="M4452" i="4" s="1"/>
  <c r="I4452" i="4"/>
  <c r="H4452" i="4"/>
  <c r="J4451" i="4"/>
  <c r="I4451" i="4"/>
  <c r="H4451" i="4"/>
  <c r="K4450" i="4"/>
  <c r="J4450" i="4"/>
  <c r="I4450" i="4"/>
  <c r="L4450" i="4" s="1"/>
  <c r="M4450" i="4" s="1"/>
  <c r="H4450" i="4"/>
  <c r="K4449" i="4"/>
  <c r="J4449" i="4"/>
  <c r="I4449" i="4"/>
  <c r="H4449" i="4"/>
  <c r="L4449" i="4" s="1"/>
  <c r="M4449" i="4" s="1"/>
  <c r="J4448" i="4"/>
  <c r="I4448" i="4"/>
  <c r="H4448" i="4"/>
  <c r="K4448" i="4" s="1"/>
  <c r="L4447" i="4"/>
  <c r="M4447" i="4" s="1"/>
  <c r="J4447" i="4"/>
  <c r="I4447" i="4"/>
  <c r="H4447" i="4"/>
  <c r="K4447" i="4" s="1"/>
  <c r="J4446" i="4"/>
  <c r="I4446" i="4"/>
  <c r="H4446" i="4"/>
  <c r="J4445" i="4"/>
  <c r="I4445" i="4"/>
  <c r="H4445" i="4"/>
  <c r="L4445" i="4" s="1"/>
  <c r="M4445" i="4" s="1"/>
  <c r="M4444" i="4"/>
  <c r="K4444" i="4"/>
  <c r="J4444" i="4"/>
  <c r="I4444" i="4"/>
  <c r="L4444" i="4" s="1"/>
  <c r="H4444" i="4"/>
  <c r="J4443" i="4"/>
  <c r="K4443" i="4" s="1"/>
  <c r="I4443" i="4"/>
  <c r="H4443" i="4"/>
  <c r="L4443" i="4" s="1"/>
  <c r="M4443" i="4" s="1"/>
  <c r="J4442" i="4"/>
  <c r="I4442" i="4"/>
  <c r="H4442" i="4"/>
  <c r="K4442" i="4" s="1"/>
  <c r="M4441" i="4"/>
  <c r="L4441" i="4"/>
  <c r="K4441" i="4"/>
  <c r="J4441" i="4"/>
  <c r="I4441" i="4"/>
  <c r="H4441" i="4"/>
  <c r="L4440" i="4"/>
  <c r="M4440" i="4" s="1"/>
  <c r="K4440" i="4"/>
  <c r="J4440" i="4"/>
  <c r="I4440" i="4"/>
  <c r="H4440" i="4"/>
  <c r="J4439" i="4"/>
  <c r="I4439" i="4"/>
  <c r="H4439" i="4"/>
  <c r="L4438" i="4"/>
  <c r="M4438" i="4" s="1"/>
  <c r="J4438" i="4"/>
  <c r="I4438" i="4"/>
  <c r="H4438" i="4"/>
  <c r="L4437" i="4"/>
  <c r="M4437" i="4" s="1"/>
  <c r="K4437" i="4"/>
  <c r="J4437" i="4"/>
  <c r="I4437" i="4"/>
  <c r="H4437" i="4"/>
  <c r="J4436" i="4"/>
  <c r="I4436" i="4"/>
  <c r="H4436" i="4"/>
  <c r="L4435" i="4"/>
  <c r="M4435" i="4" s="1"/>
  <c r="J4435" i="4"/>
  <c r="I4435" i="4"/>
  <c r="K4435" i="4" s="1"/>
  <c r="H4435" i="4"/>
  <c r="L4434" i="4"/>
  <c r="M4434" i="4" s="1"/>
  <c r="J4434" i="4"/>
  <c r="I4434" i="4"/>
  <c r="H4434" i="4"/>
  <c r="J4433" i="4"/>
  <c r="I4433" i="4"/>
  <c r="H4433" i="4"/>
  <c r="L4433" i="4" s="1"/>
  <c r="M4433" i="4" s="1"/>
  <c r="J4432" i="4"/>
  <c r="I4432" i="4"/>
  <c r="H4432" i="4"/>
  <c r="L4432" i="4" s="1"/>
  <c r="M4432" i="4" s="1"/>
  <c r="L4431" i="4"/>
  <c r="M4431" i="4" s="1"/>
  <c r="J4431" i="4"/>
  <c r="I4431" i="4"/>
  <c r="H4431" i="4"/>
  <c r="K4431" i="4" s="1"/>
  <c r="J4430" i="4"/>
  <c r="I4430" i="4"/>
  <c r="H4430" i="4"/>
  <c r="J4429" i="4"/>
  <c r="I4429" i="4"/>
  <c r="H4429" i="4"/>
  <c r="L4429" i="4" s="1"/>
  <c r="M4429" i="4" s="1"/>
  <c r="K4428" i="4"/>
  <c r="J4428" i="4"/>
  <c r="I4428" i="4"/>
  <c r="L4428" i="4" s="1"/>
  <c r="M4428" i="4" s="1"/>
  <c r="H4428" i="4"/>
  <c r="J4427" i="4"/>
  <c r="K4427" i="4" s="1"/>
  <c r="I4427" i="4"/>
  <c r="H4427" i="4"/>
  <c r="L4427" i="4" s="1"/>
  <c r="M4427" i="4" s="1"/>
  <c r="J4426" i="4"/>
  <c r="I4426" i="4"/>
  <c r="H4426" i="4"/>
  <c r="K4426" i="4" s="1"/>
  <c r="M4425" i="4"/>
  <c r="L4425" i="4"/>
  <c r="K4425" i="4"/>
  <c r="J4425" i="4"/>
  <c r="I4425" i="4"/>
  <c r="H4425" i="4"/>
  <c r="L4424" i="4"/>
  <c r="M4424" i="4" s="1"/>
  <c r="K4424" i="4"/>
  <c r="J4424" i="4"/>
  <c r="I4424" i="4"/>
  <c r="H4424" i="4"/>
  <c r="J4423" i="4"/>
  <c r="I4423" i="4"/>
  <c r="H4423" i="4"/>
  <c r="L4422" i="4"/>
  <c r="M4422" i="4" s="1"/>
  <c r="J4422" i="4"/>
  <c r="I4422" i="4"/>
  <c r="H4422" i="4"/>
  <c r="L4421" i="4"/>
  <c r="M4421" i="4" s="1"/>
  <c r="K4421" i="4"/>
  <c r="J4421" i="4"/>
  <c r="I4421" i="4"/>
  <c r="H4421" i="4"/>
  <c r="J4420" i="4"/>
  <c r="I4420" i="4"/>
  <c r="H4420" i="4"/>
  <c r="L4419" i="4"/>
  <c r="M4419" i="4" s="1"/>
  <c r="J4419" i="4"/>
  <c r="I4419" i="4"/>
  <c r="K4419" i="4" s="1"/>
  <c r="H4419" i="4"/>
  <c r="L4418" i="4"/>
  <c r="M4418" i="4" s="1"/>
  <c r="J4418" i="4"/>
  <c r="I4418" i="4"/>
  <c r="H4418" i="4"/>
  <c r="J4417" i="4"/>
  <c r="I4417" i="4"/>
  <c r="H4417" i="4"/>
  <c r="L4417" i="4" s="1"/>
  <c r="M4417" i="4" s="1"/>
  <c r="J4416" i="4"/>
  <c r="I4416" i="4"/>
  <c r="H4416" i="4"/>
  <c r="L4416" i="4" s="1"/>
  <c r="M4416" i="4" s="1"/>
  <c r="L4415" i="4"/>
  <c r="M4415" i="4" s="1"/>
  <c r="J4415" i="4"/>
  <c r="K4415" i="4" s="1"/>
  <c r="I4415" i="4"/>
  <c r="H4415" i="4"/>
  <c r="J4414" i="4"/>
  <c r="I4414" i="4"/>
  <c r="H4414" i="4"/>
  <c r="J4413" i="4"/>
  <c r="I4413" i="4"/>
  <c r="H4413" i="4"/>
  <c r="L4413" i="4" s="1"/>
  <c r="M4413" i="4" s="1"/>
  <c r="M4412" i="4"/>
  <c r="L4412" i="4"/>
  <c r="K4412" i="4"/>
  <c r="J4412" i="4"/>
  <c r="I4412" i="4"/>
  <c r="H4412" i="4"/>
  <c r="J4411" i="4"/>
  <c r="K4411" i="4" s="1"/>
  <c r="I4411" i="4"/>
  <c r="H4411" i="4"/>
  <c r="J4410" i="4"/>
  <c r="I4410" i="4"/>
  <c r="H4410" i="4"/>
  <c r="K4410" i="4" s="1"/>
  <c r="M4409" i="4"/>
  <c r="L4409" i="4"/>
  <c r="K4409" i="4"/>
  <c r="J4409" i="4"/>
  <c r="I4409" i="4"/>
  <c r="H4409" i="4"/>
  <c r="L4408" i="4"/>
  <c r="M4408" i="4" s="1"/>
  <c r="K4408" i="4"/>
  <c r="J4408" i="4"/>
  <c r="I4408" i="4"/>
  <c r="H4408" i="4"/>
  <c r="J4407" i="4"/>
  <c r="I4407" i="4"/>
  <c r="H4407" i="4"/>
  <c r="L4406" i="4"/>
  <c r="M4406" i="4" s="1"/>
  <c r="J4406" i="4"/>
  <c r="I4406" i="4"/>
  <c r="H4406" i="4"/>
  <c r="L4405" i="4"/>
  <c r="M4405" i="4" s="1"/>
  <c r="K4405" i="4"/>
  <c r="J4405" i="4"/>
  <c r="I4405" i="4"/>
  <c r="H4405" i="4"/>
  <c r="J4404" i="4"/>
  <c r="I4404" i="4"/>
  <c r="H4404" i="4"/>
  <c r="L4404" i="4" s="1"/>
  <c r="M4404" i="4" s="1"/>
  <c r="L4403" i="4"/>
  <c r="M4403" i="4" s="1"/>
  <c r="J4403" i="4"/>
  <c r="I4403" i="4"/>
  <c r="K4403" i="4" s="1"/>
  <c r="H4403" i="4"/>
  <c r="L4402" i="4"/>
  <c r="M4402" i="4" s="1"/>
  <c r="J4402" i="4"/>
  <c r="I4402" i="4"/>
  <c r="H4402" i="4"/>
  <c r="J4401" i="4"/>
  <c r="I4401" i="4"/>
  <c r="H4401" i="4"/>
  <c r="L4401" i="4" s="1"/>
  <c r="M4401" i="4" s="1"/>
  <c r="J4400" i="4"/>
  <c r="I4400" i="4"/>
  <c r="H4400" i="4"/>
  <c r="L4400" i="4" s="1"/>
  <c r="M4400" i="4" s="1"/>
  <c r="L4399" i="4"/>
  <c r="M4399" i="4" s="1"/>
  <c r="J4399" i="4"/>
  <c r="K4399" i="4" s="1"/>
  <c r="I4399" i="4"/>
  <c r="H4399" i="4"/>
  <c r="J4398" i="4"/>
  <c r="I4398" i="4"/>
  <c r="H4398" i="4"/>
  <c r="J4397" i="4"/>
  <c r="I4397" i="4"/>
  <c r="H4397" i="4"/>
  <c r="L4397" i="4" s="1"/>
  <c r="M4397" i="4" s="1"/>
  <c r="M4396" i="4"/>
  <c r="L4396" i="4"/>
  <c r="K4396" i="4"/>
  <c r="J4396" i="4"/>
  <c r="I4396" i="4"/>
  <c r="H4396" i="4"/>
  <c r="J4395" i="4"/>
  <c r="K4395" i="4" s="1"/>
  <c r="I4395" i="4"/>
  <c r="H4395" i="4"/>
  <c r="L4395" i="4" s="1"/>
  <c r="M4395" i="4" s="1"/>
  <c r="J4394" i="4"/>
  <c r="I4394" i="4"/>
  <c r="H4394" i="4"/>
  <c r="K4394" i="4" s="1"/>
  <c r="M4393" i="4"/>
  <c r="L4393" i="4"/>
  <c r="K4393" i="4"/>
  <c r="J4393" i="4"/>
  <c r="I4393" i="4"/>
  <c r="H4393" i="4"/>
  <c r="L4392" i="4"/>
  <c r="M4392" i="4" s="1"/>
  <c r="K4392" i="4"/>
  <c r="J4392" i="4"/>
  <c r="I4392" i="4"/>
  <c r="H4392" i="4"/>
  <c r="J4391" i="4"/>
  <c r="I4391" i="4"/>
  <c r="H4391" i="4"/>
  <c r="L4390" i="4"/>
  <c r="M4390" i="4" s="1"/>
  <c r="J4390" i="4"/>
  <c r="I4390" i="4"/>
  <c r="H4390" i="4"/>
  <c r="L4389" i="4"/>
  <c r="M4389" i="4" s="1"/>
  <c r="K4389" i="4"/>
  <c r="J4389" i="4"/>
  <c r="I4389" i="4"/>
  <c r="H4389" i="4"/>
  <c r="J4388" i="4"/>
  <c r="I4388" i="4"/>
  <c r="H4388" i="4"/>
  <c r="L4388" i="4" s="1"/>
  <c r="M4388" i="4" s="1"/>
  <c r="L4387" i="4"/>
  <c r="M4387" i="4" s="1"/>
  <c r="J4387" i="4"/>
  <c r="I4387" i="4"/>
  <c r="K4387" i="4" s="1"/>
  <c r="H4387" i="4"/>
  <c r="L4386" i="4"/>
  <c r="M4386" i="4" s="1"/>
  <c r="J4386" i="4"/>
  <c r="I4386" i="4"/>
  <c r="H4386" i="4"/>
  <c r="J4385" i="4"/>
  <c r="I4385" i="4"/>
  <c r="H4385" i="4"/>
  <c r="L4385" i="4" s="1"/>
  <c r="M4385" i="4" s="1"/>
  <c r="J4384" i="4"/>
  <c r="I4384" i="4"/>
  <c r="H4384" i="4"/>
  <c r="L4384" i="4" s="1"/>
  <c r="M4384" i="4" s="1"/>
  <c r="L4383" i="4"/>
  <c r="M4383" i="4" s="1"/>
  <c r="J4383" i="4"/>
  <c r="K4383" i="4" s="1"/>
  <c r="I4383" i="4"/>
  <c r="H4383" i="4"/>
  <c r="J4382" i="4"/>
  <c r="I4382" i="4"/>
  <c r="H4382" i="4"/>
  <c r="L4382" i="4" s="1"/>
  <c r="M4382" i="4" s="1"/>
  <c r="J4381" i="4"/>
  <c r="I4381" i="4"/>
  <c r="H4381" i="4"/>
  <c r="L4381" i="4" s="1"/>
  <c r="M4381" i="4" s="1"/>
  <c r="M4380" i="4"/>
  <c r="L4380" i="4"/>
  <c r="K4380" i="4"/>
  <c r="J4380" i="4"/>
  <c r="I4380" i="4"/>
  <c r="H4380" i="4"/>
  <c r="J4379" i="4"/>
  <c r="K4379" i="4" s="1"/>
  <c r="I4379" i="4"/>
  <c r="H4379" i="4"/>
  <c r="J4378" i="4"/>
  <c r="I4378" i="4"/>
  <c r="H4378" i="4"/>
  <c r="K4378" i="4" s="1"/>
  <c r="M4377" i="4"/>
  <c r="L4377" i="4"/>
  <c r="K4377" i="4"/>
  <c r="J4377" i="4"/>
  <c r="I4377" i="4"/>
  <c r="H4377" i="4"/>
  <c r="L4376" i="4"/>
  <c r="M4376" i="4" s="1"/>
  <c r="K4376" i="4"/>
  <c r="J4376" i="4"/>
  <c r="I4376" i="4"/>
  <c r="H4376" i="4"/>
  <c r="J4375" i="4"/>
  <c r="I4375" i="4"/>
  <c r="H4375" i="4"/>
  <c r="M4374" i="4"/>
  <c r="L4374" i="4"/>
  <c r="J4374" i="4"/>
  <c r="I4374" i="4"/>
  <c r="H4374" i="4"/>
  <c r="K4374" i="4" s="1"/>
  <c r="L4373" i="4"/>
  <c r="M4373" i="4" s="1"/>
  <c r="K4373" i="4"/>
  <c r="J4373" i="4"/>
  <c r="I4373" i="4"/>
  <c r="H4373" i="4"/>
  <c r="J4372" i="4"/>
  <c r="I4372" i="4"/>
  <c r="H4372" i="4"/>
  <c r="L4371" i="4"/>
  <c r="M4371" i="4" s="1"/>
  <c r="J4371" i="4"/>
  <c r="I4371" i="4"/>
  <c r="K4371" i="4" s="1"/>
  <c r="H4371" i="4"/>
  <c r="L4370" i="4"/>
  <c r="M4370" i="4" s="1"/>
  <c r="J4370" i="4"/>
  <c r="I4370" i="4"/>
  <c r="H4370" i="4"/>
  <c r="J4369" i="4"/>
  <c r="I4369" i="4"/>
  <c r="H4369" i="4"/>
  <c r="L4369" i="4" s="1"/>
  <c r="M4369" i="4" s="1"/>
  <c r="J4368" i="4"/>
  <c r="I4368" i="4"/>
  <c r="H4368" i="4"/>
  <c r="L4368" i="4" s="1"/>
  <c r="M4368" i="4" s="1"/>
  <c r="L4367" i="4"/>
  <c r="M4367" i="4" s="1"/>
  <c r="K4367" i="4"/>
  <c r="J4367" i="4"/>
  <c r="I4367" i="4"/>
  <c r="H4367" i="4"/>
  <c r="J4366" i="4"/>
  <c r="I4366" i="4"/>
  <c r="H4366" i="4"/>
  <c r="L4366" i="4" s="1"/>
  <c r="M4366" i="4" s="1"/>
  <c r="J4365" i="4"/>
  <c r="I4365" i="4"/>
  <c r="H4365" i="4"/>
  <c r="L4365" i="4" s="1"/>
  <c r="M4365" i="4" s="1"/>
  <c r="M4364" i="4"/>
  <c r="L4364" i="4"/>
  <c r="K4364" i="4"/>
  <c r="J4364" i="4"/>
  <c r="I4364" i="4"/>
  <c r="H4364" i="4"/>
  <c r="J4363" i="4"/>
  <c r="K4363" i="4" s="1"/>
  <c r="I4363" i="4"/>
  <c r="H4363" i="4"/>
  <c r="J4362" i="4"/>
  <c r="I4362" i="4"/>
  <c r="H4362" i="4"/>
  <c r="K4362" i="4" s="1"/>
  <c r="M4361" i="4"/>
  <c r="L4361" i="4"/>
  <c r="K4361" i="4"/>
  <c r="J4361" i="4"/>
  <c r="I4361" i="4"/>
  <c r="H4361" i="4"/>
  <c r="L4360" i="4"/>
  <c r="M4360" i="4" s="1"/>
  <c r="K4360" i="4"/>
  <c r="J4360" i="4"/>
  <c r="I4360" i="4"/>
  <c r="H4360" i="4"/>
  <c r="J4359" i="4"/>
  <c r="I4359" i="4"/>
  <c r="H4359" i="4"/>
  <c r="M4358" i="4"/>
  <c r="L4358" i="4"/>
  <c r="J4358" i="4"/>
  <c r="I4358" i="4"/>
  <c r="H4358" i="4"/>
  <c r="K4358" i="4" s="1"/>
  <c r="L4357" i="4"/>
  <c r="M4357" i="4" s="1"/>
  <c r="K4357" i="4"/>
  <c r="J4357" i="4"/>
  <c r="I4357" i="4"/>
  <c r="H4357" i="4"/>
  <c r="J4356" i="4"/>
  <c r="I4356" i="4"/>
  <c r="H4356" i="4"/>
  <c r="L4355" i="4"/>
  <c r="M4355" i="4" s="1"/>
  <c r="J4355" i="4"/>
  <c r="I4355" i="4"/>
  <c r="K4355" i="4" s="1"/>
  <c r="H4355" i="4"/>
  <c r="L4354" i="4"/>
  <c r="M4354" i="4" s="1"/>
  <c r="K4354" i="4"/>
  <c r="J4354" i="4"/>
  <c r="I4354" i="4"/>
  <c r="H4354" i="4"/>
  <c r="J4353" i="4"/>
  <c r="K4353" i="4" s="1"/>
  <c r="I4353" i="4"/>
  <c r="H4353" i="4"/>
  <c r="L4353" i="4" s="1"/>
  <c r="M4353" i="4" s="1"/>
  <c r="J4352" i="4"/>
  <c r="I4352" i="4"/>
  <c r="H4352" i="4"/>
  <c r="M4351" i="4"/>
  <c r="L4351" i="4"/>
  <c r="J4351" i="4"/>
  <c r="I4351" i="4"/>
  <c r="K4351" i="4" s="1"/>
  <c r="H4351" i="4"/>
  <c r="L4350" i="4"/>
  <c r="M4350" i="4" s="1"/>
  <c r="K4350" i="4"/>
  <c r="J4350" i="4"/>
  <c r="I4350" i="4"/>
  <c r="H4350" i="4"/>
  <c r="J4349" i="4"/>
  <c r="K4349" i="4" s="1"/>
  <c r="I4349" i="4"/>
  <c r="H4349" i="4"/>
  <c r="L4349" i="4" s="1"/>
  <c r="M4349" i="4" s="1"/>
  <c r="J4348" i="4"/>
  <c r="I4348" i="4"/>
  <c r="H4348" i="4"/>
  <c r="M4347" i="4"/>
  <c r="L4347" i="4"/>
  <c r="J4347" i="4"/>
  <c r="I4347" i="4"/>
  <c r="K4347" i="4" s="1"/>
  <c r="H4347" i="4"/>
  <c r="L4346" i="4"/>
  <c r="M4346" i="4" s="1"/>
  <c r="K4346" i="4"/>
  <c r="J4346" i="4"/>
  <c r="I4346" i="4"/>
  <c r="H4346" i="4"/>
  <c r="J4345" i="4"/>
  <c r="K4345" i="4" s="1"/>
  <c r="I4345" i="4"/>
  <c r="H4345" i="4"/>
  <c r="L4345" i="4" s="1"/>
  <c r="M4345" i="4" s="1"/>
  <c r="J4344" i="4"/>
  <c r="I4344" i="4"/>
  <c r="H4344" i="4"/>
  <c r="M4343" i="4"/>
  <c r="L4343" i="4"/>
  <c r="J4343" i="4"/>
  <c r="I4343" i="4"/>
  <c r="K4343" i="4" s="1"/>
  <c r="H4343" i="4"/>
  <c r="L4342" i="4"/>
  <c r="M4342" i="4" s="1"/>
  <c r="K4342" i="4"/>
  <c r="J4342" i="4"/>
  <c r="I4342" i="4"/>
  <c r="H4342" i="4"/>
  <c r="J4341" i="4"/>
  <c r="K4341" i="4" s="1"/>
  <c r="I4341" i="4"/>
  <c r="H4341" i="4"/>
  <c r="L4341" i="4" s="1"/>
  <c r="M4341" i="4" s="1"/>
  <c r="J4340" i="4"/>
  <c r="I4340" i="4"/>
  <c r="H4340" i="4"/>
  <c r="M4339" i="4"/>
  <c r="L4339" i="4"/>
  <c r="J4339" i="4"/>
  <c r="I4339" i="4"/>
  <c r="K4339" i="4" s="1"/>
  <c r="H4339" i="4"/>
  <c r="L4338" i="4"/>
  <c r="M4338" i="4" s="1"/>
  <c r="K4338" i="4"/>
  <c r="J4338" i="4"/>
  <c r="I4338" i="4"/>
  <c r="H4338" i="4"/>
  <c r="J4337" i="4"/>
  <c r="K4337" i="4" s="1"/>
  <c r="I4337" i="4"/>
  <c r="H4337" i="4"/>
  <c r="L4337" i="4" s="1"/>
  <c r="M4337" i="4" s="1"/>
  <c r="J4336" i="4"/>
  <c r="I4336" i="4"/>
  <c r="H4336" i="4"/>
  <c r="M4335" i="4"/>
  <c r="L4335" i="4"/>
  <c r="J4335" i="4"/>
  <c r="I4335" i="4"/>
  <c r="K4335" i="4" s="1"/>
  <c r="H4335" i="4"/>
  <c r="L4334" i="4"/>
  <c r="M4334" i="4" s="1"/>
  <c r="K4334" i="4"/>
  <c r="J4334" i="4"/>
  <c r="I4334" i="4"/>
  <c r="H4334" i="4"/>
  <c r="J4333" i="4"/>
  <c r="K4333" i="4" s="1"/>
  <c r="I4333" i="4"/>
  <c r="H4333" i="4"/>
  <c r="L4333" i="4" s="1"/>
  <c r="M4333" i="4" s="1"/>
  <c r="J4332" i="4"/>
  <c r="I4332" i="4"/>
  <c r="H4332" i="4"/>
  <c r="M4331" i="4"/>
  <c r="L4331" i="4"/>
  <c r="J4331" i="4"/>
  <c r="I4331" i="4"/>
  <c r="K4331" i="4" s="1"/>
  <c r="H4331" i="4"/>
  <c r="L4330" i="4"/>
  <c r="M4330" i="4" s="1"/>
  <c r="J4330" i="4"/>
  <c r="K4330" i="4" s="1"/>
  <c r="I4330" i="4"/>
  <c r="H4330" i="4"/>
  <c r="J4329" i="4"/>
  <c r="K4329" i="4" s="1"/>
  <c r="I4329" i="4"/>
  <c r="H4329" i="4"/>
  <c r="L4329" i="4" s="1"/>
  <c r="M4329" i="4" s="1"/>
  <c r="J4328" i="4"/>
  <c r="I4328" i="4"/>
  <c r="H4328" i="4"/>
  <c r="L4327" i="4"/>
  <c r="M4327" i="4" s="1"/>
  <c r="J4327" i="4"/>
  <c r="I4327" i="4"/>
  <c r="K4327" i="4" s="1"/>
  <c r="H4327" i="4"/>
  <c r="L4326" i="4"/>
  <c r="M4326" i="4" s="1"/>
  <c r="J4326" i="4"/>
  <c r="K4326" i="4" s="1"/>
  <c r="I4326" i="4"/>
  <c r="H4326" i="4"/>
  <c r="J4325" i="4"/>
  <c r="K4325" i="4" s="1"/>
  <c r="I4325" i="4"/>
  <c r="H4325" i="4"/>
  <c r="J4324" i="4"/>
  <c r="I4324" i="4"/>
  <c r="H4324" i="4"/>
  <c r="L4323" i="4"/>
  <c r="M4323" i="4" s="1"/>
  <c r="J4323" i="4"/>
  <c r="I4323" i="4"/>
  <c r="K4323" i="4" s="1"/>
  <c r="H4323" i="4"/>
  <c r="L4322" i="4"/>
  <c r="M4322" i="4" s="1"/>
  <c r="J4322" i="4"/>
  <c r="K4322" i="4" s="1"/>
  <c r="I4322" i="4"/>
  <c r="H4322" i="4"/>
  <c r="J4321" i="4"/>
  <c r="K4321" i="4" s="1"/>
  <c r="I4321" i="4"/>
  <c r="H4321" i="4"/>
  <c r="L4321" i="4" s="1"/>
  <c r="M4321" i="4" s="1"/>
  <c r="J4320" i="4"/>
  <c r="I4320" i="4"/>
  <c r="H4320" i="4"/>
  <c r="L4319" i="4"/>
  <c r="M4319" i="4" s="1"/>
  <c r="J4319" i="4"/>
  <c r="I4319" i="4"/>
  <c r="K4319" i="4" s="1"/>
  <c r="H4319" i="4"/>
  <c r="L4318" i="4"/>
  <c r="M4318" i="4" s="1"/>
  <c r="J4318" i="4"/>
  <c r="K4318" i="4" s="1"/>
  <c r="I4318" i="4"/>
  <c r="H4318" i="4"/>
  <c r="J4317" i="4"/>
  <c r="K4317" i="4" s="1"/>
  <c r="I4317" i="4"/>
  <c r="H4317" i="4"/>
  <c r="J4316" i="4"/>
  <c r="I4316" i="4"/>
  <c r="H4316" i="4"/>
  <c r="L4315" i="4"/>
  <c r="M4315" i="4" s="1"/>
  <c r="J4315" i="4"/>
  <c r="I4315" i="4"/>
  <c r="K4315" i="4" s="1"/>
  <c r="H4315" i="4"/>
  <c r="L4314" i="4"/>
  <c r="M4314" i="4" s="1"/>
  <c r="J4314" i="4"/>
  <c r="K4314" i="4" s="1"/>
  <c r="I4314" i="4"/>
  <c r="H4314" i="4"/>
  <c r="J4313" i="4"/>
  <c r="K4313" i="4" s="1"/>
  <c r="I4313" i="4"/>
  <c r="H4313" i="4"/>
  <c r="L4313" i="4" s="1"/>
  <c r="M4313" i="4" s="1"/>
  <c r="J4312" i="4"/>
  <c r="I4312" i="4"/>
  <c r="H4312" i="4"/>
  <c r="L4311" i="4"/>
  <c r="M4311" i="4" s="1"/>
  <c r="J4311" i="4"/>
  <c r="I4311" i="4"/>
  <c r="K4311" i="4" s="1"/>
  <c r="H4311" i="4"/>
  <c r="L4310" i="4"/>
  <c r="M4310" i="4" s="1"/>
  <c r="J4310" i="4"/>
  <c r="K4310" i="4" s="1"/>
  <c r="I4310" i="4"/>
  <c r="H4310" i="4"/>
  <c r="J4309" i="4"/>
  <c r="K4309" i="4" s="1"/>
  <c r="I4309" i="4"/>
  <c r="H4309" i="4"/>
  <c r="J4308" i="4"/>
  <c r="I4308" i="4"/>
  <c r="H4308" i="4"/>
  <c r="L4307" i="4"/>
  <c r="M4307" i="4" s="1"/>
  <c r="J4307" i="4"/>
  <c r="I4307" i="4"/>
  <c r="K4307" i="4" s="1"/>
  <c r="H4307" i="4"/>
  <c r="L4306" i="4"/>
  <c r="M4306" i="4" s="1"/>
  <c r="J4306" i="4"/>
  <c r="K4306" i="4" s="1"/>
  <c r="I4306" i="4"/>
  <c r="H4306" i="4"/>
  <c r="J4305" i="4"/>
  <c r="K4305" i="4" s="1"/>
  <c r="I4305" i="4"/>
  <c r="H4305" i="4"/>
  <c r="L4305" i="4" s="1"/>
  <c r="M4305" i="4" s="1"/>
  <c r="J4304" i="4"/>
  <c r="I4304" i="4"/>
  <c r="H4304" i="4"/>
  <c r="L4303" i="4"/>
  <c r="M4303" i="4" s="1"/>
  <c r="J4303" i="4"/>
  <c r="I4303" i="4"/>
  <c r="K4303" i="4" s="1"/>
  <c r="H4303" i="4"/>
  <c r="L4302" i="4"/>
  <c r="M4302" i="4" s="1"/>
  <c r="J4302" i="4"/>
  <c r="K4302" i="4" s="1"/>
  <c r="I4302" i="4"/>
  <c r="H4302" i="4"/>
  <c r="J4301" i="4"/>
  <c r="K4301" i="4" s="1"/>
  <c r="I4301" i="4"/>
  <c r="H4301" i="4"/>
  <c r="J4300" i="4"/>
  <c r="I4300" i="4"/>
  <c r="H4300" i="4"/>
  <c r="L4299" i="4"/>
  <c r="M4299" i="4" s="1"/>
  <c r="J4299" i="4"/>
  <c r="I4299" i="4"/>
  <c r="K4299" i="4" s="1"/>
  <c r="H4299" i="4"/>
  <c r="L4298" i="4"/>
  <c r="M4298" i="4" s="1"/>
  <c r="J4298" i="4"/>
  <c r="K4298" i="4" s="1"/>
  <c r="I4298" i="4"/>
  <c r="H4298" i="4"/>
  <c r="J4297" i="4"/>
  <c r="K4297" i="4" s="1"/>
  <c r="I4297" i="4"/>
  <c r="H4297" i="4"/>
  <c r="L4297" i="4" s="1"/>
  <c r="M4297" i="4" s="1"/>
  <c r="J4296" i="4"/>
  <c r="I4296" i="4"/>
  <c r="H4296" i="4"/>
  <c r="L4295" i="4"/>
  <c r="M4295" i="4" s="1"/>
  <c r="J4295" i="4"/>
  <c r="I4295" i="4"/>
  <c r="K4295" i="4" s="1"/>
  <c r="H4295" i="4"/>
  <c r="L4294" i="4"/>
  <c r="M4294" i="4" s="1"/>
  <c r="J4294" i="4"/>
  <c r="K4294" i="4" s="1"/>
  <c r="I4294" i="4"/>
  <c r="H4294" i="4"/>
  <c r="J4293" i="4"/>
  <c r="K4293" i="4" s="1"/>
  <c r="I4293" i="4"/>
  <c r="H4293" i="4"/>
  <c r="J4292" i="4"/>
  <c r="I4292" i="4"/>
  <c r="H4292" i="4"/>
  <c r="L4291" i="4"/>
  <c r="M4291" i="4" s="1"/>
  <c r="J4291" i="4"/>
  <c r="I4291" i="4"/>
  <c r="K4291" i="4" s="1"/>
  <c r="H4291" i="4"/>
  <c r="L4290" i="4"/>
  <c r="M4290" i="4" s="1"/>
  <c r="J4290" i="4"/>
  <c r="K4290" i="4" s="1"/>
  <c r="I4290" i="4"/>
  <c r="H4290" i="4"/>
  <c r="J4289" i="4"/>
  <c r="K4289" i="4" s="1"/>
  <c r="I4289" i="4"/>
  <c r="H4289" i="4"/>
  <c r="L4289" i="4" s="1"/>
  <c r="M4289" i="4" s="1"/>
  <c r="J4288" i="4"/>
  <c r="I4288" i="4"/>
  <c r="H4288" i="4"/>
  <c r="L4287" i="4"/>
  <c r="M4287" i="4" s="1"/>
  <c r="J4287" i="4"/>
  <c r="I4287" i="4"/>
  <c r="K4287" i="4" s="1"/>
  <c r="H4287" i="4"/>
  <c r="L4286" i="4"/>
  <c r="M4286" i="4" s="1"/>
  <c r="J4286" i="4"/>
  <c r="K4286" i="4" s="1"/>
  <c r="I4286" i="4"/>
  <c r="H4286" i="4"/>
  <c r="J4285" i="4"/>
  <c r="K4285" i="4" s="1"/>
  <c r="I4285" i="4"/>
  <c r="H4285" i="4"/>
  <c r="J4284" i="4"/>
  <c r="I4284" i="4"/>
  <c r="H4284" i="4"/>
  <c r="L4283" i="4"/>
  <c r="M4283" i="4" s="1"/>
  <c r="J4283" i="4"/>
  <c r="I4283" i="4"/>
  <c r="K4283" i="4" s="1"/>
  <c r="H4283" i="4"/>
  <c r="L4282" i="4"/>
  <c r="M4282" i="4" s="1"/>
  <c r="J4282" i="4"/>
  <c r="K4282" i="4" s="1"/>
  <c r="I4282" i="4"/>
  <c r="H4282" i="4"/>
  <c r="J4281" i="4"/>
  <c r="K4281" i="4" s="1"/>
  <c r="I4281" i="4"/>
  <c r="H4281" i="4"/>
  <c r="L4281" i="4" s="1"/>
  <c r="M4281" i="4" s="1"/>
  <c r="J4280" i="4"/>
  <c r="I4280" i="4"/>
  <c r="H4280" i="4"/>
  <c r="L4279" i="4"/>
  <c r="M4279" i="4" s="1"/>
  <c r="J4279" i="4"/>
  <c r="I4279" i="4"/>
  <c r="K4279" i="4" s="1"/>
  <c r="H4279" i="4"/>
  <c r="L4278" i="4"/>
  <c r="M4278" i="4" s="1"/>
  <c r="J4278" i="4"/>
  <c r="K4278" i="4" s="1"/>
  <c r="I4278" i="4"/>
  <c r="H4278" i="4"/>
  <c r="J4277" i="4"/>
  <c r="K4277" i="4" s="1"/>
  <c r="I4277" i="4"/>
  <c r="H4277" i="4"/>
  <c r="J4276" i="4"/>
  <c r="I4276" i="4"/>
  <c r="H4276" i="4"/>
  <c r="L4275" i="4"/>
  <c r="M4275" i="4" s="1"/>
  <c r="J4275" i="4"/>
  <c r="I4275" i="4"/>
  <c r="K4275" i="4" s="1"/>
  <c r="H4275" i="4"/>
  <c r="L4274" i="4"/>
  <c r="M4274" i="4" s="1"/>
  <c r="J4274" i="4"/>
  <c r="K4274" i="4" s="1"/>
  <c r="I4274" i="4"/>
  <c r="H4274" i="4"/>
  <c r="J4273" i="4"/>
  <c r="K4273" i="4" s="1"/>
  <c r="I4273" i="4"/>
  <c r="H4273" i="4"/>
  <c r="L4273" i="4" s="1"/>
  <c r="M4273" i="4" s="1"/>
  <c r="J4272" i="4"/>
  <c r="I4272" i="4"/>
  <c r="H4272" i="4"/>
  <c r="L4271" i="4"/>
  <c r="M4271" i="4" s="1"/>
  <c r="J4271" i="4"/>
  <c r="I4271" i="4"/>
  <c r="K4271" i="4" s="1"/>
  <c r="H4271" i="4"/>
  <c r="L4270" i="4"/>
  <c r="M4270" i="4" s="1"/>
  <c r="J4270" i="4"/>
  <c r="K4270" i="4" s="1"/>
  <c r="I4270" i="4"/>
  <c r="H4270" i="4"/>
  <c r="J4269" i="4"/>
  <c r="K4269" i="4" s="1"/>
  <c r="I4269" i="4"/>
  <c r="H4269" i="4"/>
  <c r="J4268" i="4"/>
  <c r="I4268" i="4"/>
  <c r="H4268" i="4"/>
  <c r="L4267" i="4"/>
  <c r="M4267" i="4" s="1"/>
  <c r="J4267" i="4"/>
  <c r="I4267" i="4"/>
  <c r="K4267" i="4" s="1"/>
  <c r="H4267" i="4"/>
  <c r="L4266" i="4"/>
  <c r="M4266" i="4" s="1"/>
  <c r="J4266" i="4"/>
  <c r="K4266" i="4" s="1"/>
  <c r="I4266" i="4"/>
  <c r="H4266" i="4"/>
  <c r="J4265" i="4"/>
  <c r="K4265" i="4" s="1"/>
  <c r="I4265" i="4"/>
  <c r="H4265" i="4"/>
  <c r="L4265" i="4" s="1"/>
  <c r="M4265" i="4" s="1"/>
  <c r="J4264" i="4"/>
  <c r="I4264" i="4"/>
  <c r="H4264" i="4"/>
  <c r="L4263" i="4"/>
  <c r="M4263" i="4" s="1"/>
  <c r="J4263" i="4"/>
  <c r="I4263" i="4"/>
  <c r="K4263" i="4" s="1"/>
  <c r="H4263" i="4"/>
  <c r="L4262" i="4"/>
  <c r="M4262" i="4" s="1"/>
  <c r="J4262" i="4"/>
  <c r="K4262" i="4" s="1"/>
  <c r="I4262" i="4"/>
  <c r="H4262" i="4"/>
  <c r="J4261" i="4"/>
  <c r="K4261" i="4" s="1"/>
  <c r="I4261" i="4"/>
  <c r="H4261" i="4"/>
  <c r="J4260" i="4"/>
  <c r="I4260" i="4"/>
  <c r="H4260" i="4"/>
  <c r="L4259" i="4"/>
  <c r="M4259" i="4" s="1"/>
  <c r="J4259" i="4"/>
  <c r="I4259" i="4"/>
  <c r="K4259" i="4" s="1"/>
  <c r="H4259" i="4"/>
  <c r="L4258" i="4"/>
  <c r="M4258" i="4" s="1"/>
  <c r="J4258" i="4"/>
  <c r="K4258" i="4" s="1"/>
  <c r="I4258" i="4"/>
  <c r="H4258" i="4"/>
  <c r="J4257" i="4"/>
  <c r="K4257" i="4" s="1"/>
  <c r="I4257" i="4"/>
  <c r="H4257" i="4"/>
  <c r="L4257" i="4" s="1"/>
  <c r="M4257" i="4" s="1"/>
  <c r="J4256" i="4"/>
  <c r="I4256" i="4"/>
  <c r="H4256" i="4"/>
  <c r="L4255" i="4"/>
  <c r="M4255" i="4" s="1"/>
  <c r="J4255" i="4"/>
  <c r="I4255" i="4"/>
  <c r="K4255" i="4" s="1"/>
  <c r="H4255" i="4"/>
  <c r="L4254" i="4"/>
  <c r="M4254" i="4" s="1"/>
  <c r="J4254" i="4"/>
  <c r="K4254" i="4" s="1"/>
  <c r="I4254" i="4"/>
  <c r="H4254" i="4"/>
  <c r="J4253" i="4"/>
  <c r="K4253" i="4" s="1"/>
  <c r="I4253" i="4"/>
  <c r="H4253" i="4"/>
  <c r="J4252" i="4"/>
  <c r="I4252" i="4"/>
  <c r="H4252" i="4"/>
  <c r="L4251" i="4"/>
  <c r="M4251" i="4" s="1"/>
  <c r="J4251" i="4"/>
  <c r="I4251" i="4"/>
  <c r="K4251" i="4" s="1"/>
  <c r="H4251" i="4"/>
  <c r="L4250" i="4"/>
  <c r="M4250" i="4" s="1"/>
  <c r="J4250" i="4"/>
  <c r="K4250" i="4" s="1"/>
  <c r="I4250" i="4"/>
  <c r="H4250" i="4"/>
  <c r="J4249" i="4"/>
  <c r="K4249" i="4" s="1"/>
  <c r="I4249" i="4"/>
  <c r="H4249" i="4"/>
  <c r="L4249" i="4" s="1"/>
  <c r="M4249" i="4" s="1"/>
  <c r="J4248" i="4"/>
  <c r="I4248" i="4"/>
  <c r="H4248" i="4"/>
  <c r="L4247" i="4"/>
  <c r="M4247" i="4" s="1"/>
  <c r="J4247" i="4"/>
  <c r="I4247" i="4"/>
  <c r="K4247" i="4" s="1"/>
  <c r="H4247" i="4"/>
  <c r="L4246" i="4"/>
  <c r="M4246" i="4" s="1"/>
  <c r="J4246" i="4"/>
  <c r="K4246" i="4" s="1"/>
  <c r="I4246" i="4"/>
  <c r="H4246" i="4"/>
  <c r="J4245" i="4"/>
  <c r="K4245" i="4" s="1"/>
  <c r="I4245" i="4"/>
  <c r="H4245" i="4"/>
  <c r="J4244" i="4"/>
  <c r="I4244" i="4"/>
  <c r="H4244" i="4"/>
  <c r="L4243" i="4"/>
  <c r="M4243" i="4" s="1"/>
  <c r="J4243" i="4"/>
  <c r="I4243" i="4"/>
  <c r="K4243" i="4" s="1"/>
  <c r="H4243" i="4"/>
  <c r="L4242" i="4"/>
  <c r="M4242" i="4" s="1"/>
  <c r="J4242" i="4"/>
  <c r="K4242" i="4" s="1"/>
  <c r="I4242" i="4"/>
  <c r="H4242" i="4"/>
  <c r="J4241" i="4"/>
  <c r="I4241" i="4"/>
  <c r="H4241" i="4"/>
  <c r="L4241" i="4" s="1"/>
  <c r="M4241" i="4" s="1"/>
  <c r="J4240" i="4"/>
  <c r="I4240" i="4"/>
  <c r="H4240" i="4"/>
  <c r="L4239" i="4"/>
  <c r="M4239" i="4" s="1"/>
  <c r="J4239" i="4"/>
  <c r="I4239" i="4"/>
  <c r="K4239" i="4" s="1"/>
  <c r="H4239" i="4"/>
  <c r="L4238" i="4"/>
  <c r="M4238" i="4" s="1"/>
  <c r="J4238" i="4"/>
  <c r="K4238" i="4" s="1"/>
  <c r="I4238" i="4"/>
  <c r="H4238" i="4"/>
  <c r="J4237" i="4"/>
  <c r="I4237" i="4"/>
  <c r="H4237" i="4"/>
  <c r="J4236" i="4"/>
  <c r="I4236" i="4"/>
  <c r="H4236" i="4"/>
  <c r="L4235" i="4"/>
  <c r="M4235" i="4" s="1"/>
  <c r="J4235" i="4"/>
  <c r="I4235" i="4"/>
  <c r="K4235" i="4" s="1"/>
  <c r="H4235" i="4"/>
  <c r="L4234" i="4"/>
  <c r="M4234" i="4" s="1"/>
  <c r="J4234" i="4"/>
  <c r="K4234" i="4" s="1"/>
  <c r="I4234" i="4"/>
  <c r="H4234" i="4"/>
  <c r="J4233" i="4"/>
  <c r="I4233" i="4"/>
  <c r="H4233" i="4"/>
  <c r="L4233" i="4" s="1"/>
  <c r="M4233" i="4" s="1"/>
  <c r="J4232" i="4"/>
  <c r="I4232" i="4"/>
  <c r="H4232" i="4"/>
  <c r="L4231" i="4"/>
  <c r="M4231" i="4" s="1"/>
  <c r="J4231" i="4"/>
  <c r="I4231" i="4"/>
  <c r="H4231" i="4"/>
  <c r="K4231" i="4" s="1"/>
  <c r="L4230" i="4"/>
  <c r="M4230" i="4" s="1"/>
  <c r="J4230" i="4"/>
  <c r="K4230" i="4" s="1"/>
  <c r="I4230" i="4"/>
  <c r="H4230" i="4"/>
  <c r="J4229" i="4"/>
  <c r="I4229" i="4"/>
  <c r="H4229" i="4"/>
  <c r="J4228" i="4"/>
  <c r="I4228" i="4"/>
  <c r="H4228" i="4"/>
  <c r="L4227" i="4"/>
  <c r="M4227" i="4" s="1"/>
  <c r="J4227" i="4"/>
  <c r="I4227" i="4"/>
  <c r="H4227" i="4"/>
  <c r="K4227" i="4" s="1"/>
  <c r="L4226" i="4"/>
  <c r="M4226" i="4" s="1"/>
  <c r="J4226" i="4"/>
  <c r="K4226" i="4" s="1"/>
  <c r="I4226" i="4"/>
  <c r="H4226" i="4"/>
  <c r="J4225" i="4"/>
  <c r="I4225" i="4"/>
  <c r="H4225" i="4"/>
  <c r="L4225" i="4" s="1"/>
  <c r="M4225" i="4" s="1"/>
  <c r="J4224" i="4"/>
  <c r="I4224" i="4"/>
  <c r="H4224" i="4"/>
  <c r="L4223" i="4"/>
  <c r="M4223" i="4" s="1"/>
  <c r="J4223" i="4"/>
  <c r="I4223" i="4"/>
  <c r="H4223" i="4"/>
  <c r="K4223" i="4" s="1"/>
  <c r="L4222" i="4"/>
  <c r="M4222" i="4" s="1"/>
  <c r="J4222" i="4"/>
  <c r="K4222" i="4" s="1"/>
  <c r="I4222" i="4"/>
  <c r="H4222" i="4"/>
  <c r="J4221" i="4"/>
  <c r="I4221" i="4"/>
  <c r="H4221" i="4"/>
  <c r="J4220" i="4"/>
  <c r="I4220" i="4"/>
  <c r="H4220" i="4"/>
  <c r="L4219" i="4"/>
  <c r="M4219" i="4" s="1"/>
  <c r="J4219" i="4"/>
  <c r="I4219" i="4"/>
  <c r="H4219" i="4"/>
  <c r="K4219" i="4" s="1"/>
  <c r="L4218" i="4"/>
  <c r="M4218" i="4" s="1"/>
  <c r="J4218" i="4"/>
  <c r="K4218" i="4" s="1"/>
  <c r="I4218" i="4"/>
  <c r="H4218" i="4"/>
  <c r="J4217" i="4"/>
  <c r="I4217" i="4"/>
  <c r="H4217" i="4"/>
  <c r="L4217" i="4" s="1"/>
  <c r="M4217" i="4" s="1"/>
  <c r="J4216" i="4"/>
  <c r="I4216" i="4"/>
  <c r="H4216" i="4"/>
  <c r="L4215" i="4"/>
  <c r="M4215" i="4" s="1"/>
  <c r="J4215" i="4"/>
  <c r="I4215" i="4"/>
  <c r="H4215" i="4"/>
  <c r="K4215" i="4" s="1"/>
  <c r="L4214" i="4"/>
  <c r="M4214" i="4" s="1"/>
  <c r="J4214" i="4"/>
  <c r="K4214" i="4" s="1"/>
  <c r="I4214" i="4"/>
  <c r="H4214" i="4"/>
  <c r="J4213" i="4"/>
  <c r="I4213" i="4"/>
  <c r="H4213" i="4"/>
  <c r="J4212" i="4"/>
  <c r="I4212" i="4"/>
  <c r="H4212" i="4"/>
  <c r="L4211" i="4"/>
  <c r="M4211" i="4" s="1"/>
  <c r="J4211" i="4"/>
  <c r="I4211" i="4"/>
  <c r="H4211" i="4"/>
  <c r="K4211" i="4" s="1"/>
  <c r="L4210" i="4"/>
  <c r="M4210" i="4" s="1"/>
  <c r="J4210" i="4"/>
  <c r="K4210" i="4" s="1"/>
  <c r="I4210" i="4"/>
  <c r="H4210" i="4"/>
  <c r="J4209" i="4"/>
  <c r="I4209" i="4"/>
  <c r="H4209" i="4"/>
  <c r="L4209" i="4" s="1"/>
  <c r="M4209" i="4" s="1"/>
  <c r="J4208" i="4"/>
  <c r="I4208" i="4"/>
  <c r="H4208" i="4"/>
  <c r="L4207" i="4"/>
  <c r="M4207" i="4" s="1"/>
  <c r="J4207" i="4"/>
  <c r="I4207" i="4"/>
  <c r="H4207" i="4"/>
  <c r="K4207" i="4" s="1"/>
  <c r="L4206" i="4"/>
  <c r="M4206" i="4" s="1"/>
  <c r="J4206" i="4"/>
  <c r="K4206" i="4" s="1"/>
  <c r="I4206" i="4"/>
  <c r="H4206" i="4"/>
  <c r="J4205" i="4"/>
  <c r="I4205" i="4"/>
  <c r="H4205" i="4"/>
  <c r="J4204" i="4"/>
  <c r="I4204" i="4"/>
  <c r="H4204" i="4"/>
  <c r="L4203" i="4"/>
  <c r="M4203" i="4" s="1"/>
  <c r="J4203" i="4"/>
  <c r="I4203" i="4"/>
  <c r="H4203" i="4"/>
  <c r="K4203" i="4" s="1"/>
  <c r="L4202" i="4"/>
  <c r="M4202" i="4" s="1"/>
  <c r="J4202" i="4"/>
  <c r="K4202" i="4" s="1"/>
  <c r="I4202" i="4"/>
  <c r="H4202" i="4"/>
  <c r="J4201" i="4"/>
  <c r="I4201" i="4"/>
  <c r="H4201" i="4"/>
  <c r="L4201" i="4" s="1"/>
  <c r="M4201" i="4" s="1"/>
  <c r="J4200" i="4"/>
  <c r="I4200" i="4"/>
  <c r="H4200" i="4"/>
  <c r="L4199" i="4"/>
  <c r="M4199" i="4" s="1"/>
  <c r="J4199" i="4"/>
  <c r="I4199" i="4"/>
  <c r="H4199" i="4"/>
  <c r="K4199" i="4" s="1"/>
  <c r="L4198" i="4"/>
  <c r="M4198" i="4" s="1"/>
  <c r="J4198" i="4"/>
  <c r="K4198" i="4" s="1"/>
  <c r="I4198" i="4"/>
  <c r="H4198" i="4"/>
  <c r="J4197" i="4"/>
  <c r="I4197" i="4"/>
  <c r="H4197" i="4"/>
  <c r="J4196" i="4"/>
  <c r="I4196" i="4"/>
  <c r="H4196" i="4"/>
  <c r="L4195" i="4"/>
  <c r="M4195" i="4" s="1"/>
  <c r="J4195" i="4"/>
  <c r="I4195" i="4"/>
  <c r="H4195" i="4"/>
  <c r="K4195" i="4" s="1"/>
  <c r="L4194" i="4"/>
  <c r="M4194" i="4" s="1"/>
  <c r="J4194" i="4"/>
  <c r="K4194" i="4" s="1"/>
  <c r="I4194" i="4"/>
  <c r="H4194" i="4"/>
  <c r="J4193" i="4"/>
  <c r="I4193" i="4"/>
  <c r="H4193" i="4"/>
  <c r="L4193" i="4" s="1"/>
  <c r="M4193" i="4" s="1"/>
  <c r="J4192" i="4"/>
  <c r="I4192" i="4"/>
  <c r="H4192" i="4"/>
  <c r="L4191" i="4"/>
  <c r="M4191" i="4" s="1"/>
  <c r="J4191" i="4"/>
  <c r="I4191" i="4"/>
  <c r="H4191" i="4"/>
  <c r="K4191" i="4" s="1"/>
  <c r="L4190" i="4"/>
  <c r="M4190" i="4" s="1"/>
  <c r="J4190" i="4"/>
  <c r="K4190" i="4" s="1"/>
  <c r="I4190" i="4"/>
  <c r="H4190" i="4"/>
  <c r="J4189" i="4"/>
  <c r="I4189" i="4"/>
  <c r="H4189" i="4"/>
  <c r="J4188" i="4"/>
  <c r="I4188" i="4"/>
  <c r="H4188" i="4"/>
  <c r="L4187" i="4"/>
  <c r="M4187" i="4" s="1"/>
  <c r="J4187" i="4"/>
  <c r="I4187" i="4"/>
  <c r="H4187" i="4"/>
  <c r="K4187" i="4" s="1"/>
  <c r="L4186" i="4"/>
  <c r="M4186" i="4" s="1"/>
  <c r="J4186" i="4"/>
  <c r="K4186" i="4" s="1"/>
  <c r="I4186" i="4"/>
  <c r="H4186" i="4"/>
  <c r="J4185" i="4"/>
  <c r="I4185" i="4"/>
  <c r="H4185" i="4"/>
  <c r="L4185" i="4" s="1"/>
  <c r="M4185" i="4" s="1"/>
  <c r="J4184" i="4"/>
  <c r="I4184" i="4"/>
  <c r="H4184" i="4"/>
  <c r="L4183" i="4"/>
  <c r="M4183" i="4" s="1"/>
  <c r="J4183" i="4"/>
  <c r="I4183" i="4"/>
  <c r="H4183" i="4"/>
  <c r="K4183" i="4" s="1"/>
  <c r="L4182" i="4"/>
  <c r="M4182" i="4" s="1"/>
  <c r="J4182" i="4"/>
  <c r="K4182" i="4" s="1"/>
  <c r="I4182" i="4"/>
  <c r="H4182" i="4"/>
  <c r="J4181" i="4"/>
  <c r="I4181" i="4"/>
  <c r="H4181" i="4"/>
  <c r="J4180" i="4"/>
  <c r="I4180" i="4"/>
  <c r="H4180" i="4"/>
  <c r="L4179" i="4"/>
  <c r="M4179" i="4" s="1"/>
  <c r="J4179" i="4"/>
  <c r="I4179" i="4"/>
  <c r="H4179" i="4"/>
  <c r="K4179" i="4" s="1"/>
  <c r="L4178" i="4"/>
  <c r="M4178" i="4" s="1"/>
  <c r="J4178" i="4"/>
  <c r="K4178" i="4" s="1"/>
  <c r="I4178" i="4"/>
  <c r="H4178" i="4"/>
  <c r="J4177" i="4"/>
  <c r="I4177" i="4"/>
  <c r="H4177" i="4"/>
  <c r="L4177" i="4" s="1"/>
  <c r="M4177" i="4" s="1"/>
  <c r="J4176" i="4"/>
  <c r="I4176" i="4"/>
  <c r="H4176" i="4"/>
  <c r="L4175" i="4"/>
  <c r="M4175" i="4" s="1"/>
  <c r="J4175" i="4"/>
  <c r="I4175" i="4"/>
  <c r="H4175" i="4"/>
  <c r="K4175" i="4" s="1"/>
  <c r="L4174" i="4"/>
  <c r="M4174" i="4" s="1"/>
  <c r="J4174" i="4"/>
  <c r="K4174" i="4" s="1"/>
  <c r="I4174" i="4"/>
  <c r="H4174" i="4"/>
  <c r="J4173" i="4"/>
  <c r="I4173" i="4"/>
  <c r="H4173" i="4"/>
  <c r="J4172" i="4"/>
  <c r="I4172" i="4"/>
  <c r="H4172" i="4"/>
  <c r="L4171" i="4"/>
  <c r="M4171" i="4" s="1"/>
  <c r="J4171" i="4"/>
  <c r="I4171" i="4"/>
  <c r="H4171" i="4"/>
  <c r="K4171" i="4" s="1"/>
  <c r="L4170" i="4"/>
  <c r="M4170" i="4" s="1"/>
  <c r="J4170" i="4"/>
  <c r="K4170" i="4" s="1"/>
  <c r="I4170" i="4"/>
  <c r="H4170" i="4"/>
  <c r="J4169" i="4"/>
  <c r="I4169" i="4"/>
  <c r="H4169" i="4"/>
  <c r="L4169" i="4" s="1"/>
  <c r="M4169" i="4" s="1"/>
  <c r="J4168" i="4"/>
  <c r="I4168" i="4"/>
  <c r="H4168" i="4"/>
  <c r="L4167" i="4"/>
  <c r="M4167" i="4" s="1"/>
  <c r="J4167" i="4"/>
  <c r="I4167" i="4"/>
  <c r="H4167" i="4"/>
  <c r="K4167" i="4" s="1"/>
  <c r="L4166" i="4"/>
  <c r="M4166" i="4" s="1"/>
  <c r="J4166" i="4"/>
  <c r="K4166" i="4" s="1"/>
  <c r="I4166" i="4"/>
  <c r="H4166" i="4"/>
  <c r="J4165" i="4"/>
  <c r="I4165" i="4"/>
  <c r="H4165" i="4"/>
  <c r="J4164" i="4"/>
  <c r="I4164" i="4"/>
  <c r="H4164" i="4"/>
  <c r="L4163" i="4"/>
  <c r="M4163" i="4" s="1"/>
  <c r="J4163" i="4"/>
  <c r="I4163" i="4"/>
  <c r="H4163" i="4"/>
  <c r="K4163" i="4" s="1"/>
  <c r="L4162" i="4"/>
  <c r="M4162" i="4" s="1"/>
  <c r="J4162" i="4"/>
  <c r="K4162" i="4" s="1"/>
  <c r="I4162" i="4"/>
  <c r="H4162" i="4"/>
  <c r="J4161" i="4"/>
  <c r="I4161" i="4"/>
  <c r="H4161" i="4"/>
  <c r="L4161" i="4" s="1"/>
  <c r="M4161" i="4" s="1"/>
  <c r="J4160" i="4"/>
  <c r="I4160" i="4"/>
  <c r="H4160" i="4"/>
  <c r="L4159" i="4"/>
  <c r="M4159" i="4" s="1"/>
  <c r="J4159" i="4"/>
  <c r="I4159" i="4"/>
  <c r="H4159" i="4"/>
  <c r="K4159" i="4" s="1"/>
  <c r="L4158" i="4"/>
  <c r="M4158" i="4" s="1"/>
  <c r="J4158" i="4"/>
  <c r="K4158" i="4" s="1"/>
  <c r="I4158" i="4"/>
  <c r="H4158" i="4"/>
  <c r="J4157" i="4"/>
  <c r="I4157" i="4"/>
  <c r="H4157" i="4"/>
  <c r="J4156" i="4"/>
  <c r="I4156" i="4"/>
  <c r="H4156" i="4"/>
  <c r="L4155" i="4"/>
  <c r="M4155" i="4" s="1"/>
  <c r="J4155" i="4"/>
  <c r="I4155" i="4"/>
  <c r="H4155" i="4"/>
  <c r="K4155" i="4" s="1"/>
  <c r="L4154" i="4"/>
  <c r="M4154" i="4" s="1"/>
  <c r="J4154" i="4"/>
  <c r="K4154" i="4" s="1"/>
  <c r="I4154" i="4"/>
  <c r="H4154" i="4"/>
  <c r="J4153" i="4"/>
  <c r="I4153" i="4"/>
  <c r="H4153" i="4"/>
  <c r="L4153" i="4" s="1"/>
  <c r="M4153" i="4" s="1"/>
  <c r="J4152" i="4"/>
  <c r="I4152" i="4"/>
  <c r="H4152" i="4"/>
  <c r="L4151" i="4"/>
  <c r="M4151" i="4" s="1"/>
  <c r="J4151" i="4"/>
  <c r="I4151" i="4"/>
  <c r="H4151" i="4"/>
  <c r="K4151" i="4" s="1"/>
  <c r="L4150" i="4"/>
  <c r="M4150" i="4" s="1"/>
  <c r="J4150" i="4"/>
  <c r="K4150" i="4" s="1"/>
  <c r="I4150" i="4"/>
  <c r="H4150" i="4"/>
  <c r="J4149" i="4"/>
  <c r="I4149" i="4"/>
  <c r="H4149" i="4"/>
  <c r="J4148" i="4"/>
  <c r="I4148" i="4"/>
  <c r="H4148" i="4"/>
  <c r="L4147" i="4"/>
  <c r="M4147" i="4" s="1"/>
  <c r="J4147" i="4"/>
  <c r="I4147" i="4"/>
  <c r="H4147" i="4"/>
  <c r="K4147" i="4" s="1"/>
  <c r="L4146" i="4"/>
  <c r="M4146" i="4" s="1"/>
  <c r="J4146" i="4"/>
  <c r="K4146" i="4" s="1"/>
  <c r="I4146" i="4"/>
  <c r="H4146" i="4"/>
  <c r="J4145" i="4"/>
  <c r="I4145" i="4"/>
  <c r="H4145" i="4"/>
  <c r="L4145" i="4" s="1"/>
  <c r="M4145" i="4" s="1"/>
  <c r="J4144" i="4"/>
  <c r="I4144" i="4"/>
  <c r="H4144" i="4"/>
  <c r="L4143" i="4"/>
  <c r="M4143" i="4" s="1"/>
  <c r="J4143" i="4"/>
  <c r="I4143" i="4"/>
  <c r="H4143" i="4"/>
  <c r="K4143" i="4" s="1"/>
  <c r="L4142" i="4"/>
  <c r="M4142" i="4" s="1"/>
  <c r="J4142" i="4"/>
  <c r="K4142" i="4" s="1"/>
  <c r="I4142" i="4"/>
  <c r="H4142" i="4"/>
  <c r="J4141" i="4"/>
  <c r="I4141" i="4"/>
  <c r="H4141" i="4"/>
  <c r="J4140" i="4"/>
  <c r="I4140" i="4"/>
  <c r="H4140" i="4"/>
  <c r="L4139" i="4"/>
  <c r="M4139" i="4" s="1"/>
  <c r="J4139" i="4"/>
  <c r="I4139" i="4"/>
  <c r="H4139" i="4"/>
  <c r="K4139" i="4" s="1"/>
  <c r="L4138" i="4"/>
  <c r="M4138" i="4" s="1"/>
  <c r="J4138" i="4"/>
  <c r="K4138" i="4" s="1"/>
  <c r="I4138" i="4"/>
  <c r="H4138" i="4"/>
  <c r="J4137" i="4"/>
  <c r="I4137" i="4"/>
  <c r="H4137" i="4"/>
  <c r="J4136" i="4"/>
  <c r="I4136" i="4"/>
  <c r="H4136" i="4"/>
  <c r="L4135" i="4"/>
  <c r="M4135" i="4" s="1"/>
  <c r="J4135" i="4"/>
  <c r="I4135" i="4"/>
  <c r="H4135" i="4"/>
  <c r="K4135" i="4" s="1"/>
  <c r="J4134" i="4"/>
  <c r="I4134" i="4"/>
  <c r="H4134" i="4"/>
  <c r="J4133" i="4"/>
  <c r="I4133" i="4"/>
  <c r="H4133" i="4"/>
  <c r="J4132" i="4"/>
  <c r="I4132" i="4"/>
  <c r="H4132" i="4"/>
  <c r="L4131" i="4"/>
  <c r="M4131" i="4" s="1"/>
  <c r="J4131" i="4"/>
  <c r="I4131" i="4"/>
  <c r="H4131" i="4"/>
  <c r="K4131" i="4" s="1"/>
  <c r="L4130" i="4"/>
  <c r="M4130" i="4" s="1"/>
  <c r="J4130" i="4"/>
  <c r="K4130" i="4" s="1"/>
  <c r="I4130" i="4"/>
  <c r="H4130" i="4"/>
  <c r="J4129" i="4"/>
  <c r="I4129" i="4"/>
  <c r="H4129" i="4"/>
  <c r="J4128" i="4"/>
  <c r="I4128" i="4"/>
  <c r="H4128" i="4"/>
  <c r="L4127" i="4"/>
  <c r="M4127" i="4" s="1"/>
  <c r="J4127" i="4"/>
  <c r="I4127" i="4"/>
  <c r="H4127" i="4"/>
  <c r="K4127" i="4" s="1"/>
  <c r="L4126" i="4"/>
  <c r="M4126" i="4" s="1"/>
  <c r="J4126" i="4"/>
  <c r="K4126" i="4" s="1"/>
  <c r="I4126" i="4"/>
  <c r="H4126" i="4"/>
  <c r="J4125" i="4"/>
  <c r="I4125" i="4"/>
  <c r="H4125" i="4"/>
  <c r="J4124" i="4"/>
  <c r="I4124" i="4"/>
  <c r="H4124" i="4"/>
  <c r="L4123" i="4"/>
  <c r="M4123" i="4" s="1"/>
  <c r="J4123" i="4"/>
  <c r="I4123" i="4"/>
  <c r="H4123" i="4"/>
  <c r="K4123" i="4" s="1"/>
  <c r="L4122" i="4"/>
  <c r="M4122" i="4" s="1"/>
  <c r="J4122" i="4"/>
  <c r="K4122" i="4" s="1"/>
  <c r="I4122" i="4"/>
  <c r="H4122" i="4"/>
  <c r="J4121" i="4"/>
  <c r="I4121" i="4"/>
  <c r="H4121" i="4"/>
  <c r="J4120" i="4"/>
  <c r="I4120" i="4"/>
  <c r="H4120" i="4"/>
  <c r="L4119" i="4"/>
  <c r="M4119" i="4" s="1"/>
  <c r="J4119" i="4"/>
  <c r="I4119" i="4"/>
  <c r="H4119" i="4"/>
  <c r="K4119" i="4" s="1"/>
  <c r="J4118" i="4"/>
  <c r="I4118" i="4"/>
  <c r="H4118" i="4"/>
  <c r="J4117" i="4"/>
  <c r="I4117" i="4"/>
  <c r="H4117" i="4"/>
  <c r="J4116" i="4"/>
  <c r="I4116" i="4"/>
  <c r="H4116" i="4"/>
  <c r="L4115" i="4"/>
  <c r="M4115" i="4" s="1"/>
  <c r="J4115" i="4"/>
  <c r="I4115" i="4"/>
  <c r="H4115" i="4"/>
  <c r="K4115" i="4" s="1"/>
  <c r="L4114" i="4"/>
  <c r="M4114" i="4" s="1"/>
  <c r="J4114" i="4"/>
  <c r="K4114" i="4" s="1"/>
  <c r="I4114" i="4"/>
  <c r="H4114" i="4"/>
  <c r="J4113" i="4"/>
  <c r="I4113" i="4"/>
  <c r="H4113" i="4"/>
  <c r="J4112" i="4"/>
  <c r="I4112" i="4"/>
  <c r="H4112" i="4"/>
  <c r="L4111" i="4"/>
  <c r="M4111" i="4" s="1"/>
  <c r="J4111" i="4"/>
  <c r="I4111" i="4"/>
  <c r="H4111" i="4"/>
  <c r="K4111" i="4" s="1"/>
  <c r="L4110" i="4"/>
  <c r="M4110" i="4" s="1"/>
  <c r="J4110" i="4"/>
  <c r="I4110" i="4"/>
  <c r="H4110" i="4"/>
  <c r="K4110" i="4" s="1"/>
  <c r="J4109" i="4"/>
  <c r="I4109" i="4"/>
  <c r="H4109" i="4"/>
  <c r="J4108" i="4"/>
  <c r="I4108" i="4"/>
  <c r="H4108" i="4"/>
  <c r="L4107" i="4"/>
  <c r="M4107" i="4" s="1"/>
  <c r="J4107" i="4"/>
  <c r="I4107" i="4"/>
  <c r="H4107" i="4"/>
  <c r="K4107" i="4" s="1"/>
  <c r="L4106" i="4"/>
  <c r="M4106" i="4" s="1"/>
  <c r="J4106" i="4"/>
  <c r="I4106" i="4"/>
  <c r="H4106" i="4"/>
  <c r="K4106" i="4" s="1"/>
  <c r="J4105" i="4"/>
  <c r="I4105" i="4"/>
  <c r="H4105" i="4"/>
  <c r="J4104" i="4"/>
  <c r="I4104" i="4"/>
  <c r="H4104" i="4"/>
  <c r="L4103" i="4"/>
  <c r="M4103" i="4" s="1"/>
  <c r="J4103" i="4"/>
  <c r="I4103" i="4"/>
  <c r="H4103" i="4"/>
  <c r="K4103" i="4" s="1"/>
  <c r="J4102" i="4"/>
  <c r="L4102" i="4" s="1"/>
  <c r="M4102" i="4" s="1"/>
  <c r="I4102" i="4"/>
  <c r="H4102" i="4"/>
  <c r="J4101" i="4"/>
  <c r="I4101" i="4"/>
  <c r="H4101" i="4"/>
  <c r="J4100" i="4"/>
  <c r="I4100" i="4"/>
  <c r="H4100" i="4"/>
  <c r="L4099" i="4"/>
  <c r="M4099" i="4" s="1"/>
  <c r="J4099" i="4"/>
  <c r="I4099" i="4"/>
  <c r="H4099" i="4"/>
  <c r="K4099" i="4" s="1"/>
  <c r="L4098" i="4"/>
  <c r="M4098" i="4" s="1"/>
  <c r="J4098" i="4"/>
  <c r="I4098" i="4"/>
  <c r="H4098" i="4"/>
  <c r="K4098" i="4" s="1"/>
  <c r="J4097" i="4"/>
  <c r="I4097" i="4"/>
  <c r="H4097" i="4"/>
  <c r="J4096" i="4"/>
  <c r="I4096" i="4"/>
  <c r="H4096" i="4"/>
  <c r="L4095" i="4"/>
  <c r="M4095" i="4" s="1"/>
  <c r="J4095" i="4"/>
  <c r="I4095" i="4"/>
  <c r="H4095" i="4"/>
  <c r="K4095" i="4" s="1"/>
  <c r="L4094" i="4"/>
  <c r="M4094" i="4" s="1"/>
  <c r="J4094" i="4"/>
  <c r="I4094" i="4"/>
  <c r="H4094" i="4"/>
  <c r="K4094" i="4" s="1"/>
  <c r="J4093" i="4"/>
  <c r="I4093" i="4"/>
  <c r="H4093" i="4"/>
  <c r="J4092" i="4"/>
  <c r="I4092" i="4"/>
  <c r="H4092" i="4"/>
  <c r="L4091" i="4"/>
  <c r="M4091" i="4" s="1"/>
  <c r="J4091" i="4"/>
  <c r="I4091" i="4"/>
  <c r="H4091" i="4"/>
  <c r="K4091" i="4" s="1"/>
  <c r="L4090" i="4"/>
  <c r="M4090" i="4" s="1"/>
  <c r="J4090" i="4"/>
  <c r="I4090" i="4"/>
  <c r="H4090" i="4"/>
  <c r="K4090" i="4" s="1"/>
  <c r="J4089" i="4"/>
  <c r="I4089" i="4"/>
  <c r="H4089" i="4"/>
  <c r="J4088" i="4"/>
  <c r="I4088" i="4"/>
  <c r="H4088" i="4"/>
  <c r="L4087" i="4"/>
  <c r="M4087" i="4" s="1"/>
  <c r="J4087" i="4"/>
  <c r="I4087" i="4"/>
  <c r="H4087" i="4"/>
  <c r="K4087" i="4" s="1"/>
  <c r="J4086" i="4"/>
  <c r="L4086" i="4" s="1"/>
  <c r="M4086" i="4" s="1"/>
  <c r="I4086" i="4"/>
  <c r="H4086" i="4"/>
  <c r="J4085" i="4"/>
  <c r="I4085" i="4"/>
  <c r="H4085" i="4"/>
  <c r="J4084" i="4"/>
  <c r="I4084" i="4"/>
  <c r="H4084" i="4"/>
  <c r="L4083" i="4"/>
  <c r="M4083" i="4" s="1"/>
  <c r="J4083" i="4"/>
  <c r="I4083" i="4"/>
  <c r="H4083" i="4"/>
  <c r="K4083" i="4" s="1"/>
  <c r="L4082" i="4"/>
  <c r="M4082" i="4" s="1"/>
  <c r="J4082" i="4"/>
  <c r="I4082" i="4"/>
  <c r="H4082" i="4"/>
  <c r="K4082" i="4" s="1"/>
  <c r="J4081" i="4"/>
  <c r="I4081" i="4"/>
  <c r="H4081" i="4"/>
  <c r="J4080" i="4"/>
  <c r="I4080" i="4"/>
  <c r="H4080" i="4"/>
  <c r="L4079" i="4"/>
  <c r="M4079" i="4" s="1"/>
  <c r="J4079" i="4"/>
  <c r="I4079" i="4"/>
  <c r="H4079" i="4"/>
  <c r="K4079" i="4" s="1"/>
  <c r="L4078" i="4"/>
  <c r="M4078" i="4" s="1"/>
  <c r="J4078" i="4"/>
  <c r="I4078" i="4"/>
  <c r="H4078" i="4"/>
  <c r="K4078" i="4" s="1"/>
  <c r="J4077" i="4"/>
  <c r="I4077" i="4"/>
  <c r="H4077" i="4"/>
  <c r="J4076" i="4"/>
  <c r="I4076" i="4"/>
  <c r="H4076" i="4"/>
  <c r="L4075" i="4"/>
  <c r="M4075" i="4" s="1"/>
  <c r="J4075" i="4"/>
  <c r="I4075" i="4"/>
  <c r="H4075" i="4"/>
  <c r="K4075" i="4" s="1"/>
  <c r="L4074" i="4"/>
  <c r="M4074" i="4" s="1"/>
  <c r="J4074" i="4"/>
  <c r="I4074" i="4"/>
  <c r="H4074" i="4"/>
  <c r="K4074" i="4" s="1"/>
  <c r="J4073" i="4"/>
  <c r="I4073" i="4"/>
  <c r="H4073" i="4"/>
  <c r="J4072" i="4"/>
  <c r="I4072" i="4"/>
  <c r="H4072" i="4"/>
  <c r="L4071" i="4"/>
  <c r="M4071" i="4" s="1"/>
  <c r="J4071" i="4"/>
  <c r="I4071" i="4"/>
  <c r="H4071" i="4"/>
  <c r="K4071" i="4" s="1"/>
  <c r="L4070" i="4"/>
  <c r="M4070" i="4" s="1"/>
  <c r="J4070" i="4"/>
  <c r="I4070" i="4"/>
  <c r="H4070" i="4"/>
  <c r="K4070" i="4" s="1"/>
  <c r="J4069" i="4"/>
  <c r="I4069" i="4"/>
  <c r="H4069" i="4"/>
  <c r="L4069" i="4" s="1"/>
  <c r="M4069" i="4" s="1"/>
  <c r="J4068" i="4"/>
  <c r="I4068" i="4"/>
  <c r="H4068" i="4"/>
  <c r="L4067" i="4"/>
  <c r="M4067" i="4" s="1"/>
  <c r="J4067" i="4"/>
  <c r="I4067" i="4"/>
  <c r="H4067" i="4"/>
  <c r="K4067" i="4" s="1"/>
  <c r="L4066" i="4"/>
  <c r="M4066" i="4" s="1"/>
  <c r="J4066" i="4"/>
  <c r="I4066" i="4"/>
  <c r="H4066" i="4"/>
  <c r="K4066" i="4" s="1"/>
  <c r="J4065" i="4"/>
  <c r="I4065" i="4"/>
  <c r="H4065" i="4"/>
  <c r="L4065" i="4" s="1"/>
  <c r="M4065" i="4" s="1"/>
  <c r="J4064" i="4"/>
  <c r="I4064" i="4"/>
  <c r="H4064" i="4"/>
  <c r="L4063" i="4"/>
  <c r="M4063" i="4" s="1"/>
  <c r="J4063" i="4"/>
  <c r="I4063" i="4"/>
  <c r="H4063" i="4"/>
  <c r="K4063" i="4" s="1"/>
  <c r="L4062" i="4"/>
  <c r="M4062" i="4" s="1"/>
  <c r="J4062" i="4"/>
  <c r="I4062" i="4"/>
  <c r="H4062" i="4"/>
  <c r="K4062" i="4" s="1"/>
  <c r="J4061" i="4"/>
  <c r="I4061" i="4"/>
  <c r="H4061" i="4"/>
  <c r="L4061" i="4" s="1"/>
  <c r="M4061" i="4" s="1"/>
  <c r="J4060" i="4"/>
  <c r="I4060" i="4"/>
  <c r="H4060" i="4"/>
  <c r="L4059" i="4"/>
  <c r="M4059" i="4" s="1"/>
  <c r="J4059" i="4"/>
  <c r="I4059" i="4"/>
  <c r="H4059" i="4"/>
  <c r="K4059" i="4" s="1"/>
  <c r="L4058" i="4"/>
  <c r="M4058" i="4" s="1"/>
  <c r="J4058" i="4"/>
  <c r="I4058" i="4"/>
  <c r="H4058" i="4"/>
  <c r="K4058" i="4" s="1"/>
  <c r="J4057" i="4"/>
  <c r="I4057" i="4"/>
  <c r="H4057" i="4"/>
  <c r="L4057" i="4" s="1"/>
  <c r="M4057" i="4" s="1"/>
  <c r="J4056" i="4"/>
  <c r="I4056" i="4"/>
  <c r="H4056" i="4"/>
  <c r="L4055" i="4"/>
  <c r="M4055" i="4" s="1"/>
  <c r="J4055" i="4"/>
  <c r="I4055" i="4"/>
  <c r="H4055" i="4"/>
  <c r="K4055" i="4" s="1"/>
  <c r="L4054" i="4"/>
  <c r="M4054" i="4" s="1"/>
  <c r="J4054" i="4"/>
  <c r="I4054" i="4"/>
  <c r="H4054" i="4"/>
  <c r="K4054" i="4" s="1"/>
  <c r="J4053" i="4"/>
  <c r="I4053" i="4"/>
  <c r="H4053" i="4"/>
  <c r="L4053" i="4" s="1"/>
  <c r="M4053" i="4" s="1"/>
  <c r="J4052" i="4"/>
  <c r="I4052" i="4"/>
  <c r="H4052" i="4"/>
  <c r="L4051" i="4"/>
  <c r="M4051" i="4" s="1"/>
  <c r="J4051" i="4"/>
  <c r="I4051" i="4"/>
  <c r="H4051" i="4"/>
  <c r="K4051" i="4" s="1"/>
  <c r="L4050" i="4"/>
  <c r="M4050" i="4" s="1"/>
  <c r="J4050" i="4"/>
  <c r="I4050" i="4"/>
  <c r="H4050" i="4"/>
  <c r="J4049" i="4"/>
  <c r="I4049" i="4"/>
  <c r="H4049" i="4"/>
  <c r="L4049" i="4" s="1"/>
  <c r="M4049" i="4" s="1"/>
  <c r="J4048" i="4"/>
  <c r="I4048" i="4"/>
  <c r="H4048" i="4"/>
  <c r="L4047" i="4"/>
  <c r="M4047" i="4" s="1"/>
  <c r="J4047" i="4"/>
  <c r="I4047" i="4"/>
  <c r="H4047" i="4"/>
  <c r="K4047" i="4" s="1"/>
  <c r="L4046" i="4"/>
  <c r="M4046" i="4" s="1"/>
  <c r="J4046" i="4"/>
  <c r="I4046" i="4"/>
  <c r="H4046" i="4"/>
  <c r="J4045" i="4"/>
  <c r="I4045" i="4"/>
  <c r="H4045" i="4"/>
  <c r="L4045" i="4" s="1"/>
  <c r="M4045" i="4" s="1"/>
  <c r="J4044" i="4"/>
  <c r="I4044" i="4"/>
  <c r="H4044" i="4"/>
  <c r="L4043" i="4"/>
  <c r="M4043" i="4" s="1"/>
  <c r="J4043" i="4"/>
  <c r="I4043" i="4"/>
  <c r="H4043" i="4"/>
  <c r="K4043" i="4" s="1"/>
  <c r="L4042" i="4"/>
  <c r="M4042" i="4" s="1"/>
  <c r="J4042" i="4"/>
  <c r="I4042" i="4"/>
  <c r="H4042" i="4"/>
  <c r="J4041" i="4"/>
  <c r="I4041" i="4"/>
  <c r="H4041" i="4"/>
  <c r="L4041" i="4" s="1"/>
  <c r="M4041" i="4" s="1"/>
  <c r="J4040" i="4"/>
  <c r="I4040" i="4"/>
  <c r="H4040" i="4"/>
  <c r="L4039" i="4"/>
  <c r="M4039" i="4" s="1"/>
  <c r="J4039" i="4"/>
  <c r="I4039" i="4"/>
  <c r="H4039" i="4"/>
  <c r="K4039" i="4" s="1"/>
  <c r="L4038" i="4"/>
  <c r="M4038" i="4" s="1"/>
  <c r="J4038" i="4"/>
  <c r="I4038" i="4"/>
  <c r="H4038" i="4"/>
  <c r="J4037" i="4"/>
  <c r="I4037" i="4"/>
  <c r="H4037" i="4"/>
  <c r="L4037" i="4" s="1"/>
  <c r="M4037" i="4" s="1"/>
  <c r="J4036" i="4"/>
  <c r="I4036" i="4"/>
  <c r="H4036" i="4"/>
  <c r="L4035" i="4"/>
  <c r="M4035" i="4" s="1"/>
  <c r="J4035" i="4"/>
  <c r="I4035" i="4"/>
  <c r="H4035" i="4"/>
  <c r="K4035" i="4" s="1"/>
  <c r="L4034" i="4"/>
  <c r="M4034" i="4" s="1"/>
  <c r="J4034" i="4"/>
  <c r="I4034" i="4"/>
  <c r="H4034" i="4"/>
  <c r="J4033" i="4"/>
  <c r="I4033" i="4"/>
  <c r="H4033" i="4"/>
  <c r="L4033" i="4" s="1"/>
  <c r="M4033" i="4" s="1"/>
  <c r="L4032" i="4"/>
  <c r="M4032" i="4" s="1"/>
  <c r="J4032" i="4"/>
  <c r="I4032" i="4"/>
  <c r="H4032" i="4"/>
  <c r="K4032" i="4" s="1"/>
  <c r="J4031" i="4"/>
  <c r="L4031" i="4" s="1"/>
  <c r="M4031" i="4" s="1"/>
  <c r="I4031" i="4"/>
  <c r="H4031" i="4"/>
  <c r="K4031" i="4" s="1"/>
  <c r="M4030" i="4"/>
  <c r="L4030" i="4"/>
  <c r="J4030" i="4"/>
  <c r="I4030" i="4"/>
  <c r="H4030" i="4"/>
  <c r="J4029" i="4"/>
  <c r="I4029" i="4"/>
  <c r="H4029" i="4"/>
  <c r="L4028" i="4"/>
  <c r="M4028" i="4" s="1"/>
  <c r="J4028" i="4"/>
  <c r="I4028" i="4"/>
  <c r="H4028" i="4"/>
  <c r="L4027" i="4"/>
  <c r="M4027" i="4" s="1"/>
  <c r="J4027" i="4"/>
  <c r="I4027" i="4"/>
  <c r="H4027" i="4"/>
  <c r="K4027" i="4" s="1"/>
  <c r="J4026" i="4"/>
  <c r="I4026" i="4"/>
  <c r="H4026" i="4"/>
  <c r="J4025" i="4"/>
  <c r="I4025" i="4"/>
  <c r="H4025" i="4"/>
  <c r="K4025" i="4" s="1"/>
  <c r="J4024" i="4"/>
  <c r="I4024" i="4"/>
  <c r="H4024" i="4"/>
  <c r="K4024" i="4" s="1"/>
  <c r="J4023" i="4"/>
  <c r="L4023" i="4" s="1"/>
  <c r="M4023" i="4" s="1"/>
  <c r="I4023" i="4"/>
  <c r="H4023" i="4"/>
  <c r="L4022" i="4"/>
  <c r="M4022" i="4" s="1"/>
  <c r="J4022" i="4"/>
  <c r="I4022" i="4"/>
  <c r="H4022" i="4"/>
  <c r="J4021" i="4"/>
  <c r="K4021" i="4" s="1"/>
  <c r="I4021" i="4"/>
  <c r="H4021" i="4"/>
  <c r="L4020" i="4"/>
  <c r="M4020" i="4" s="1"/>
  <c r="J4020" i="4"/>
  <c r="I4020" i="4"/>
  <c r="H4020" i="4"/>
  <c r="J4019" i="4"/>
  <c r="L4019" i="4" s="1"/>
  <c r="M4019" i="4" s="1"/>
  <c r="I4019" i="4"/>
  <c r="H4019" i="4"/>
  <c r="J4018" i="4"/>
  <c r="I4018" i="4"/>
  <c r="H4018" i="4"/>
  <c r="K4018" i="4" s="1"/>
  <c r="K4017" i="4"/>
  <c r="J4017" i="4"/>
  <c r="I4017" i="4"/>
  <c r="H4017" i="4"/>
  <c r="J4016" i="4"/>
  <c r="I4016" i="4"/>
  <c r="H4016" i="4"/>
  <c r="K4016" i="4" s="1"/>
  <c r="L4015" i="4"/>
  <c r="M4015" i="4" s="1"/>
  <c r="J4015" i="4"/>
  <c r="I4015" i="4"/>
  <c r="H4015" i="4"/>
  <c r="J4014" i="4"/>
  <c r="I4014" i="4"/>
  <c r="H4014" i="4"/>
  <c r="L4014" i="4" s="1"/>
  <c r="M4014" i="4" s="1"/>
  <c r="J4013" i="4"/>
  <c r="I4013" i="4"/>
  <c r="H4013" i="4"/>
  <c r="J4012" i="4"/>
  <c r="I4012" i="4"/>
  <c r="H4012" i="4"/>
  <c r="L4011" i="4"/>
  <c r="M4011" i="4" s="1"/>
  <c r="J4011" i="4"/>
  <c r="I4011" i="4"/>
  <c r="H4011" i="4"/>
  <c r="L4010" i="4"/>
  <c r="M4010" i="4" s="1"/>
  <c r="K4010" i="4"/>
  <c r="J4010" i="4"/>
  <c r="I4010" i="4"/>
  <c r="H4010" i="4"/>
  <c r="J4009" i="4"/>
  <c r="I4009" i="4"/>
  <c r="H4009" i="4"/>
  <c r="L4008" i="4"/>
  <c r="M4008" i="4" s="1"/>
  <c r="J4008" i="4"/>
  <c r="I4008" i="4"/>
  <c r="H4008" i="4"/>
  <c r="J4007" i="4"/>
  <c r="L4007" i="4" s="1"/>
  <c r="M4007" i="4" s="1"/>
  <c r="I4007" i="4"/>
  <c r="H4007" i="4"/>
  <c r="J4006" i="4"/>
  <c r="I4006" i="4"/>
  <c r="H4006" i="4"/>
  <c r="L4006" i="4" s="1"/>
  <c r="M4006" i="4" s="1"/>
  <c r="K4005" i="4"/>
  <c r="J4005" i="4"/>
  <c r="I4005" i="4"/>
  <c r="H4005" i="4"/>
  <c r="J4004" i="4"/>
  <c r="I4004" i="4"/>
  <c r="H4004" i="4"/>
  <c r="K4004" i="4" s="1"/>
  <c r="M4003" i="4"/>
  <c r="L4003" i="4"/>
  <c r="J4003" i="4"/>
  <c r="I4003" i="4"/>
  <c r="H4003" i="4"/>
  <c r="J4002" i="4"/>
  <c r="K4002" i="4" s="1"/>
  <c r="I4002" i="4"/>
  <c r="H4002" i="4"/>
  <c r="K4001" i="4"/>
  <c r="J4001" i="4"/>
  <c r="I4001" i="4"/>
  <c r="H4001" i="4"/>
  <c r="L4000" i="4"/>
  <c r="M4000" i="4" s="1"/>
  <c r="J4000" i="4"/>
  <c r="I4000" i="4"/>
  <c r="H4000" i="4"/>
  <c r="J3999" i="4"/>
  <c r="L3999" i="4" s="1"/>
  <c r="M3999" i="4" s="1"/>
  <c r="I3999" i="4"/>
  <c r="H3999" i="4"/>
  <c r="K3999" i="4" s="1"/>
  <c r="M3998" i="4"/>
  <c r="L3998" i="4"/>
  <c r="J3998" i="4"/>
  <c r="I3998" i="4"/>
  <c r="H3998" i="4"/>
  <c r="K3998" i="4" s="1"/>
  <c r="J3997" i="4"/>
  <c r="I3997" i="4"/>
  <c r="H3997" i="4"/>
  <c r="J3996" i="4"/>
  <c r="I3996" i="4"/>
  <c r="H3996" i="4"/>
  <c r="K3996" i="4" s="1"/>
  <c r="J3995" i="4"/>
  <c r="L3995" i="4" s="1"/>
  <c r="M3995" i="4" s="1"/>
  <c r="I3995" i="4"/>
  <c r="H3995" i="4"/>
  <c r="J3994" i="4"/>
  <c r="I3994" i="4"/>
  <c r="H3994" i="4"/>
  <c r="K3993" i="4"/>
  <c r="J3993" i="4"/>
  <c r="I3993" i="4"/>
  <c r="H3993" i="4"/>
  <c r="J3992" i="4"/>
  <c r="I3992" i="4"/>
  <c r="H3992" i="4"/>
  <c r="J3991" i="4"/>
  <c r="L3991" i="4" s="1"/>
  <c r="M3991" i="4" s="1"/>
  <c r="I3991" i="4"/>
  <c r="H3991" i="4"/>
  <c r="L3990" i="4"/>
  <c r="M3990" i="4" s="1"/>
  <c r="K3990" i="4"/>
  <c r="J3990" i="4"/>
  <c r="I3990" i="4"/>
  <c r="H3990" i="4"/>
  <c r="J3989" i="4"/>
  <c r="I3989" i="4"/>
  <c r="H3989" i="4"/>
  <c r="L3989" i="4" s="1"/>
  <c r="M3989" i="4" s="1"/>
  <c r="L3988" i="4"/>
  <c r="M3988" i="4" s="1"/>
  <c r="J3988" i="4"/>
  <c r="I3988" i="4"/>
  <c r="H3988" i="4"/>
  <c r="K3988" i="4" s="1"/>
  <c r="L3987" i="4"/>
  <c r="M3987" i="4" s="1"/>
  <c r="J3987" i="4"/>
  <c r="I3987" i="4"/>
  <c r="H3987" i="4"/>
  <c r="K3987" i="4" s="1"/>
  <c r="M3986" i="4"/>
  <c r="L3986" i="4"/>
  <c r="K3986" i="4"/>
  <c r="J3986" i="4"/>
  <c r="I3986" i="4"/>
  <c r="H3986" i="4"/>
  <c r="J3985" i="4"/>
  <c r="K3985" i="4" s="1"/>
  <c r="I3985" i="4"/>
  <c r="H3985" i="4"/>
  <c r="L3984" i="4"/>
  <c r="M3984" i="4" s="1"/>
  <c r="J3984" i="4"/>
  <c r="I3984" i="4"/>
  <c r="H3984" i="4"/>
  <c r="L3983" i="4"/>
  <c r="M3983" i="4" s="1"/>
  <c r="J3983" i="4"/>
  <c r="I3983" i="4"/>
  <c r="H3983" i="4"/>
  <c r="J3982" i="4"/>
  <c r="I3982" i="4"/>
  <c r="H3982" i="4"/>
  <c r="L3982" i="4" s="1"/>
  <c r="M3982" i="4" s="1"/>
  <c r="J3981" i="4"/>
  <c r="I3981" i="4"/>
  <c r="H3981" i="4"/>
  <c r="J3980" i="4"/>
  <c r="I3980" i="4"/>
  <c r="H3980" i="4"/>
  <c r="L3979" i="4"/>
  <c r="M3979" i="4" s="1"/>
  <c r="J3979" i="4"/>
  <c r="I3979" i="4"/>
  <c r="H3979" i="4"/>
  <c r="L3978" i="4"/>
  <c r="M3978" i="4" s="1"/>
  <c r="K3978" i="4"/>
  <c r="J3978" i="4"/>
  <c r="I3978" i="4"/>
  <c r="H3978" i="4"/>
  <c r="J3977" i="4"/>
  <c r="I3977" i="4"/>
  <c r="H3977" i="4"/>
  <c r="L3976" i="4"/>
  <c r="M3976" i="4" s="1"/>
  <c r="J3976" i="4"/>
  <c r="I3976" i="4"/>
  <c r="H3976" i="4"/>
  <c r="J3975" i="4"/>
  <c r="L3975" i="4" s="1"/>
  <c r="M3975" i="4" s="1"/>
  <c r="I3975" i="4"/>
  <c r="H3975" i="4"/>
  <c r="J3974" i="4"/>
  <c r="I3974" i="4"/>
  <c r="H3974" i="4"/>
  <c r="L3974" i="4" s="1"/>
  <c r="M3974" i="4" s="1"/>
  <c r="K3973" i="4"/>
  <c r="J3973" i="4"/>
  <c r="I3973" i="4"/>
  <c r="H3973" i="4"/>
  <c r="J3972" i="4"/>
  <c r="I3972" i="4"/>
  <c r="H3972" i="4"/>
  <c r="K3972" i="4" s="1"/>
  <c r="M3971" i="4"/>
  <c r="L3971" i="4"/>
  <c r="J3971" i="4"/>
  <c r="I3971" i="4"/>
  <c r="H3971" i="4"/>
  <c r="J3970" i="4"/>
  <c r="K3970" i="4" s="1"/>
  <c r="I3970" i="4"/>
  <c r="H3970" i="4"/>
  <c r="L3970" i="4" s="1"/>
  <c r="M3970" i="4" s="1"/>
  <c r="K3969" i="4"/>
  <c r="J3969" i="4"/>
  <c r="I3969" i="4"/>
  <c r="H3969" i="4"/>
  <c r="L3968" i="4"/>
  <c r="M3968" i="4" s="1"/>
  <c r="J3968" i="4"/>
  <c r="I3968" i="4"/>
  <c r="H3968" i="4"/>
  <c r="J3967" i="4"/>
  <c r="L3967" i="4" s="1"/>
  <c r="M3967" i="4" s="1"/>
  <c r="I3967" i="4"/>
  <c r="H3967" i="4"/>
  <c r="K3967" i="4" s="1"/>
  <c r="M3966" i="4"/>
  <c r="L3966" i="4"/>
  <c r="J3966" i="4"/>
  <c r="I3966" i="4"/>
  <c r="H3966" i="4"/>
  <c r="K3966" i="4" s="1"/>
  <c r="J3965" i="4"/>
  <c r="I3965" i="4"/>
  <c r="H3965" i="4"/>
  <c r="J3964" i="4"/>
  <c r="I3964" i="4"/>
  <c r="H3964" i="4"/>
  <c r="K3964" i="4" s="1"/>
  <c r="J3963" i="4"/>
  <c r="L3963" i="4" s="1"/>
  <c r="M3963" i="4" s="1"/>
  <c r="I3963" i="4"/>
  <c r="H3963" i="4"/>
  <c r="J3962" i="4"/>
  <c r="I3962" i="4"/>
  <c r="H3962" i="4"/>
  <c r="K3961" i="4"/>
  <c r="J3961" i="4"/>
  <c r="I3961" i="4"/>
  <c r="H3961" i="4"/>
  <c r="J3960" i="4"/>
  <c r="I3960" i="4"/>
  <c r="H3960" i="4"/>
  <c r="J3959" i="4"/>
  <c r="I3959" i="4"/>
  <c r="H3959" i="4"/>
  <c r="L3958" i="4"/>
  <c r="M3958" i="4" s="1"/>
  <c r="K3958" i="4"/>
  <c r="J3958" i="4"/>
  <c r="I3958" i="4"/>
  <c r="H3958" i="4"/>
  <c r="J3957" i="4"/>
  <c r="I3957" i="4"/>
  <c r="H3957" i="4"/>
  <c r="L3956" i="4"/>
  <c r="M3956" i="4" s="1"/>
  <c r="J3956" i="4"/>
  <c r="I3956" i="4"/>
  <c r="H3956" i="4"/>
  <c r="J3955" i="4"/>
  <c r="I3955" i="4"/>
  <c r="H3955" i="4"/>
  <c r="L3955" i="4" s="1"/>
  <c r="M3955" i="4" s="1"/>
  <c r="J3954" i="4"/>
  <c r="I3954" i="4"/>
  <c r="H3954" i="4"/>
  <c r="L3954" i="4" s="1"/>
  <c r="M3954" i="4" s="1"/>
  <c r="L3953" i="4"/>
  <c r="M3953" i="4" s="1"/>
  <c r="K3953" i="4"/>
  <c r="J3953" i="4"/>
  <c r="I3953" i="4"/>
  <c r="H3953" i="4"/>
  <c r="J3952" i="4"/>
  <c r="I3952" i="4"/>
  <c r="H3952" i="4"/>
  <c r="J3951" i="4"/>
  <c r="I3951" i="4"/>
  <c r="H3951" i="4"/>
  <c r="L3950" i="4"/>
  <c r="M3950" i="4" s="1"/>
  <c r="K3950" i="4"/>
  <c r="J3950" i="4"/>
  <c r="I3950" i="4"/>
  <c r="H3950" i="4"/>
  <c r="J3949" i="4"/>
  <c r="I3949" i="4"/>
  <c r="H3949" i="4"/>
  <c r="L3948" i="4"/>
  <c r="M3948" i="4" s="1"/>
  <c r="J3948" i="4"/>
  <c r="I3948" i="4"/>
  <c r="H3948" i="4"/>
  <c r="J3947" i="4"/>
  <c r="I3947" i="4"/>
  <c r="H3947" i="4"/>
  <c r="L3947" i="4" s="1"/>
  <c r="M3947" i="4" s="1"/>
  <c r="J3946" i="4"/>
  <c r="I3946" i="4"/>
  <c r="H3946" i="4"/>
  <c r="L3946" i="4" s="1"/>
  <c r="M3946" i="4" s="1"/>
  <c r="L3945" i="4"/>
  <c r="M3945" i="4" s="1"/>
  <c r="K3945" i="4"/>
  <c r="J3945" i="4"/>
  <c r="I3945" i="4"/>
  <c r="H3945" i="4"/>
  <c r="J3944" i="4"/>
  <c r="I3944" i="4"/>
  <c r="H3944" i="4"/>
  <c r="J3943" i="4"/>
  <c r="I3943" i="4"/>
  <c r="H3943" i="4"/>
  <c r="L3942" i="4"/>
  <c r="M3942" i="4" s="1"/>
  <c r="K3942" i="4"/>
  <c r="J3942" i="4"/>
  <c r="I3942" i="4"/>
  <c r="H3942" i="4"/>
  <c r="J3941" i="4"/>
  <c r="I3941" i="4"/>
  <c r="H3941" i="4"/>
  <c r="L3940" i="4"/>
  <c r="M3940" i="4" s="1"/>
  <c r="J3940" i="4"/>
  <c r="I3940" i="4"/>
  <c r="H3940" i="4"/>
  <c r="J3939" i="4"/>
  <c r="I3939" i="4"/>
  <c r="H3939" i="4"/>
  <c r="L3939" i="4" s="1"/>
  <c r="M3939" i="4" s="1"/>
  <c r="J3938" i="4"/>
  <c r="I3938" i="4"/>
  <c r="H3938" i="4"/>
  <c r="L3938" i="4" s="1"/>
  <c r="M3938" i="4" s="1"/>
  <c r="L3937" i="4"/>
  <c r="M3937" i="4" s="1"/>
  <c r="K3937" i="4"/>
  <c r="J3937" i="4"/>
  <c r="I3937" i="4"/>
  <c r="H3937" i="4"/>
  <c r="J3936" i="4"/>
  <c r="I3936" i="4"/>
  <c r="H3936" i="4"/>
  <c r="J3935" i="4"/>
  <c r="I3935" i="4"/>
  <c r="H3935" i="4"/>
  <c r="L3934" i="4"/>
  <c r="M3934" i="4" s="1"/>
  <c r="K3934" i="4"/>
  <c r="J3934" i="4"/>
  <c r="I3934" i="4"/>
  <c r="H3934" i="4"/>
  <c r="J3933" i="4"/>
  <c r="I3933" i="4"/>
  <c r="H3933" i="4"/>
  <c r="L3932" i="4"/>
  <c r="M3932" i="4" s="1"/>
  <c r="J3932" i="4"/>
  <c r="I3932" i="4"/>
  <c r="H3932" i="4"/>
  <c r="J3931" i="4"/>
  <c r="I3931" i="4"/>
  <c r="H3931" i="4"/>
  <c r="L3931" i="4" s="1"/>
  <c r="M3931" i="4" s="1"/>
  <c r="J3930" i="4"/>
  <c r="I3930" i="4"/>
  <c r="H3930" i="4"/>
  <c r="L3930" i="4" s="1"/>
  <c r="M3930" i="4" s="1"/>
  <c r="L3929" i="4"/>
  <c r="M3929" i="4" s="1"/>
  <c r="K3929" i="4"/>
  <c r="J3929" i="4"/>
  <c r="I3929" i="4"/>
  <c r="H3929" i="4"/>
  <c r="J3928" i="4"/>
  <c r="I3928" i="4"/>
  <c r="H3928" i="4"/>
  <c r="J3927" i="4"/>
  <c r="I3927" i="4"/>
  <c r="H3927" i="4"/>
  <c r="L3926" i="4"/>
  <c r="M3926" i="4" s="1"/>
  <c r="K3926" i="4"/>
  <c r="J3926" i="4"/>
  <c r="I3926" i="4"/>
  <c r="H3926" i="4"/>
  <c r="J3925" i="4"/>
  <c r="I3925" i="4"/>
  <c r="H3925" i="4"/>
  <c r="L3924" i="4"/>
  <c r="M3924" i="4" s="1"/>
  <c r="J3924" i="4"/>
  <c r="I3924" i="4"/>
  <c r="H3924" i="4"/>
  <c r="J3923" i="4"/>
  <c r="I3923" i="4"/>
  <c r="H3923" i="4"/>
  <c r="L3923" i="4" s="1"/>
  <c r="M3923" i="4" s="1"/>
  <c r="J3922" i="4"/>
  <c r="I3922" i="4"/>
  <c r="H3922" i="4"/>
  <c r="L3922" i="4" s="1"/>
  <c r="M3922" i="4" s="1"/>
  <c r="L3921" i="4"/>
  <c r="M3921" i="4" s="1"/>
  <c r="K3921" i="4"/>
  <c r="J3921" i="4"/>
  <c r="I3921" i="4"/>
  <c r="H3921" i="4"/>
  <c r="J3920" i="4"/>
  <c r="I3920" i="4"/>
  <c r="H3920" i="4"/>
  <c r="J3919" i="4"/>
  <c r="I3919" i="4"/>
  <c r="H3919" i="4"/>
  <c r="L3918" i="4"/>
  <c r="M3918" i="4" s="1"/>
  <c r="K3918" i="4"/>
  <c r="J3918" i="4"/>
  <c r="I3918" i="4"/>
  <c r="H3918" i="4"/>
  <c r="J3917" i="4"/>
  <c r="I3917" i="4"/>
  <c r="H3917" i="4"/>
  <c r="L3916" i="4"/>
  <c r="M3916" i="4" s="1"/>
  <c r="J3916" i="4"/>
  <c r="I3916" i="4"/>
  <c r="H3916" i="4"/>
  <c r="J3915" i="4"/>
  <c r="I3915" i="4"/>
  <c r="H3915" i="4"/>
  <c r="L3915" i="4" s="1"/>
  <c r="M3915" i="4" s="1"/>
  <c r="J3914" i="4"/>
  <c r="I3914" i="4"/>
  <c r="H3914" i="4"/>
  <c r="L3914" i="4" s="1"/>
  <c r="M3914" i="4" s="1"/>
  <c r="L3913" i="4"/>
  <c r="M3913" i="4" s="1"/>
  <c r="K3913" i="4"/>
  <c r="J3913" i="4"/>
  <c r="I3913" i="4"/>
  <c r="H3913" i="4"/>
  <c r="J3912" i="4"/>
  <c r="I3912" i="4"/>
  <c r="H3912" i="4"/>
  <c r="J3911" i="4"/>
  <c r="I3911" i="4"/>
  <c r="H3911" i="4"/>
  <c r="L3910" i="4"/>
  <c r="M3910" i="4" s="1"/>
  <c r="K3910" i="4"/>
  <c r="J3910" i="4"/>
  <c r="I3910" i="4"/>
  <c r="H3910" i="4"/>
  <c r="J3909" i="4"/>
  <c r="I3909" i="4"/>
  <c r="H3909" i="4"/>
  <c r="L3908" i="4"/>
  <c r="M3908" i="4" s="1"/>
  <c r="J3908" i="4"/>
  <c r="I3908" i="4"/>
  <c r="H3908" i="4"/>
  <c r="J3907" i="4"/>
  <c r="I3907" i="4"/>
  <c r="H3907" i="4"/>
  <c r="L3907" i="4" s="1"/>
  <c r="M3907" i="4" s="1"/>
  <c r="J3906" i="4"/>
  <c r="I3906" i="4"/>
  <c r="H3906" i="4"/>
  <c r="L3906" i="4" s="1"/>
  <c r="M3906" i="4" s="1"/>
  <c r="L3905" i="4"/>
  <c r="M3905" i="4" s="1"/>
  <c r="K3905" i="4"/>
  <c r="J3905" i="4"/>
  <c r="I3905" i="4"/>
  <c r="H3905" i="4"/>
  <c r="J3904" i="4"/>
  <c r="I3904" i="4"/>
  <c r="H3904" i="4"/>
  <c r="J3903" i="4"/>
  <c r="I3903" i="4"/>
  <c r="H3903" i="4"/>
  <c r="L3902" i="4"/>
  <c r="M3902" i="4" s="1"/>
  <c r="K3902" i="4"/>
  <c r="J3902" i="4"/>
  <c r="I3902" i="4"/>
  <c r="H3902" i="4"/>
  <c r="J3901" i="4"/>
  <c r="I3901" i="4"/>
  <c r="H3901" i="4"/>
  <c r="L3900" i="4"/>
  <c r="M3900" i="4" s="1"/>
  <c r="J3900" i="4"/>
  <c r="I3900" i="4"/>
  <c r="H3900" i="4"/>
  <c r="J3899" i="4"/>
  <c r="I3899" i="4"/>
  <c r="H3899" i="4"/>
  <c r="L3899" i="4" s="1"/>
  <c r="M3899" i="4" s="1"/>
  <c r="J3898" i="4"/>
  <c r="I3898" i="4"/>
  <c r="H3898" i="4"/>
  <c r="L3897" i="4"/>
  <c r="M3897" i="4" s="1"/>
  <c r="K3897" i="4"/>
  <c r="J3897" i="4"/>
  <c r="I3897" i="4"/>
  <c r="H3897" i="4"/>
  <c r="J3896" i="4"/>
  <c r="I3896" i="4"/>
  <c r="H3896" i="4"/>
  <c r="J3895" i="4"/>
  <c r="I3895" i="4"/>
  <c r="H3895" i="4"/>
  <c r="L3894" i="4"/>
  <c r="M3894" i="4" s="1"/>
  <c r="K3894" i="4"/>
  <c r="J3894" i="4"/>
  <c r="I3894" i="4"/>
  <c r="H3894" i="4"/>
  <c r="J3893" i="4"/>
  <c r="I3893" i="4"/>
  <c r="H3893" i="4"/>
  <c r="L3892" i="4"/>
  <c r="M3892" i="4" s="1"/>
  <c r="J3892" i="4"/>
  <c r="I3892" i="4"/>
  <c r="H3892" i="4"/>
  <c r="J3891" i="4"/>
  <c r="I3891" i="4"/>
  <c r="H3891" i="4"/>
  <c r="J3890" i="4"/>
  <c r="I3890" i="4"/>
  <c r="H3890" i="4"/>
  <c r="L3889" i="4"/>
  <c r="M3889" i="4" s="1"/>
  <c r="K3889" i="4"/>
  <c r="J3889" i="4"/>
  <c r="I3889" i="4"/>
  <c r="H3889" i="4"/>
  <c r="J3888" i="4"/>
  <c r="I3888" i="4"/>
  <c r="H3888" i="4"/>
  <c r="J3887" i="4"/>
  <c r="I3887" i="4"/>
  <c r="H3887" i="4"/>
  <c r="L3886" i="4"/>
  <c r="M3886" i="4" s="1"/>
  <c r="K3886" i="4"/>
  <c r="J3886" i="4"/>
  <c r="I3886" i="4"/>
  <c r="H3886" i="4"/>
  <c r="J3885" i="4"/>
  <c r="I3885" i="4"/>
  <c r="H3885" i="4"/>
  <c r="L3884" i="4"/>
  <c r="M3884" i="4" s="1"/>
  <c r="J3884" i="4"/>
  <c r="I3884" i="4"/>
  <c r="H3884" i="4"/>
  <c r="J3883" i="4"/>
  <c r="I3883" i="4"/>
  <c r="H3883" i="4"/>
  <c r="J3882" i="4"/>
  <c r="I3882" i="4"/>
  <c r="H3882" i="4"/>
  <c r="L3881" i="4"/>
  <c r="M3881" i="4" s="1"/>
  <c r="K3881" i="4"/>
  <c r="J3881" i="4"/>
  <c r="I3881" i="4"/>
  <c r="H3881" i="4"/>
  <c r="J3880" i="4"/>
  <c r="I3880" i="4"/>
  <c r="H3880" i="4"/>
  <c r="J3879" i="4"/>
  <c r="I3879" i="4"/>
  <c r="H3879" i="4"/>
  <c r="L3878" i="4"/>
  <c r="M3878" i="4" s="1"/>
  <c r="K3878" i="4"/>
  <c r="J3878" i="4"/>
  <c r="I3878" i="4"/>
  <c r="H3878" i="4"/>
  <c r="J3877" i="4"/>
  <c r="I3877" i="4"/>
  <c r="H3877" i="4"/>
  <c r="L3876" i="4"/>
  <c r="M3876" i="4" s="1"/>
  <c r="J3876" i="4"/>
  <c r="I3876" i="4"/>
  <c r="H3876" i="4"/>
  <c r="J3875" i="4"/>
  <c r="I3875" i="4"/>
  <c r="H3875" i="4"/>
  <c r="L3875" i="4" s="1"/>
  <c r="M3875" i="4" s="1"/>
  <c r="J3874" i="4"/>
  <c r="I3874" i="4"/>
  <c r="H3874" i="4"/>
  <c r="L3873" i="4"/>
  <c r="M3873" i="4" s="1"/>
  <c r="K3873" i="4"/>
  <c r="J3873" i="4"/>
  <c r="I3873" i="4"/>
  <c r="H3873" i="4"/>
  <c r="J3872" i="4"/>
  <c r="I3872" i="4"/>
  <c r="H3872" i="4"/>
  <c r="J3871" i="4"/>
  <c r="I3871" i="4"/>
  <c r="H3871" i="4"/>
  <c r="L3870" i="4"/>
  <c r="M3870" i="4" s="1"/>
  <c r="K3870" i="4"/>
  <c r="J3870" i="4"/>
  <c r="I3870" i="4"/>
  <c r="H3870" i="4"/>
  <c r="J3869" i="4"/>
  <c r="I3869" i="4"/>
  <c r="H3869" i="4"/>
  <c r="L3868" i="4"/>
  <c r="M3868" i="4" s="1"/>
  <c r="J3868" i="4"/>
  <c r="I3868" i="4"/>
  <c r="H3868" i="4"/>
  <c r="J3867" i="4"/>
  <c r="I3867" i="4"/>
  <c r="H3867" i="4"/>
  <c r="L3867" i="4" s="1"/>
  <c r="M3867" i="4" s="1"/>
  <c r="J3866" i="4"/>
  <c r="I3866" i="4"/>
  <c r="H3866" i="4"/>
  <c r="L3865" i="4"/>
  <c r="M3865" i="4" s="1"/>
  <c r="K3865" i="4"/>
  <c r="J3865" i="4"/>
  <c r="I3865" i="4"/>
  <c r="H3865" i="4"/>
  <c r="J3864" i="4"/>
  <c r="I3864" i="4"/>
  <c r="H3864" i="4"/>
  <c r="J3863" i="4"/>
  <c r="I3863" i="4"/>
  <c r="H3863" i="4"/>
  <c r="L3862" i="4"/>
  <c r="M3862" i="4" s="1"/>
  <c r="K3862" i="4"/>
  <c r="J3862" i="4"/>
  <c r="I3862" i="4"/>
  <c r="H3862" i="4"/>
  <c r="J3861" i="4"/>
  <c r="I3861" i="4"/>
  <c r="H3861" i="4"/>
  <c r="L3860" i="4"/>
  <c r="M3860" i="4" s="1"/>
  <c r="J3860" i="4"/>
  <c r="I3860" i="4"/>
  <c r="H3860" i="4"/>
  <c r="J3859" i="4"/>
  <c r="I3859" i="4"/>
  <c r="H3859" i="4"/>
  <c r="J3858" i="4"/>
  <c r="I3858" i="4"/>
  <c r="H3858" i="4"/>
  <c r="L3857" i="4"/>
  <c r="M3857" i="4" s="1"/>
  <c r="K3857" i="4"/>
  <c r="J3857" i="4"/>
  <c r="I3857" i="4"/>
  <c r="H3857" i="4"/>
  <c r="J3856" i="4"/>
  <c r="I3856" i="4"/>
  <c r="H3856" i="4"/>
  <c r="J3855" i="4"/>
  <c r="I3855" i="4"/>
  <c r="H3855" i="4"/>
  <c r="L3854" i="4"/>
  <c r="M3854" i="4" s="1"/>
  <c r="K3854" i="4"/>
  <c r="J3854" i="4"/>
  <c r="I3854" i="4"/>
  <c r="H3854" i="4"/>
  <c r="J3853" i="4"/>
  <c r="I3853" i="4"/>
  <c r="H3853" i="4"/>
  <c r="L3852" i="4"/>
  <c r="M3852" i="4" s="1"/>
  <c r="J3852" i="4"/>
  <c r="I3852" i="4"/>
  <c r="H3852" i="4"/>
  <c r="J3851" i="4"/>
  <c r="I3851" i="4"/>
  <c r="H3851" i="4"/>
  <c r="J3850" i="4"/>
  <c r="I3850" i="4"/>
  <c r="H3850" i="4"/>
  <c r="L3849" i="4"/>
  <c r="M3849" i="4" s="1"/>
  <c r="K3849" i="4"/>
  <c r="J3849" i="4"/>
  <c r="I3849" i="4"/>
  <c r="H3849" i="4"/>
  <c r="J3848" i="4"/>
  <c r="I3848" i="4"/>
  <c r="H3848" i="4"/>
  <c r="J3847" i="4"/>
  <c r="I3847" i="4"/>
  <c r="H3847" i="4"/>
  <c r="L3846" i="4"/>
  <c r="M3846" i="4" s="1"/>
  <c r="K3846" i="4"/>
  <c r="J3846" i="4"/>
  <c r="I3846" i="4"/>
  <c r="H3846" i="4"/>
  <c r="J3845" i="4"/>
  <c r="I3845" i="4"/>
  <c r="H3845" i="4"/>
  <c r="J3844" i="4"/>
  <c r="I3844" i="4"/>
  <c r="L3844" i="4" s="1"/>
  <c r="M3844" i="4" s="1"/>
  <c r="H3844" i="4"/>
  <c r="J3843" i="4"/>
  <c r="I3843" i="4"/>
  <c r="H3843" i="4"/>
  <c r="J3842" i="4"/>
  <c r="I3842" i="4"/>
  <c r="H3842" i="4"/>
  <c r="L3841" i="4"/>
  <c r="M3841" i="4" s="1"/>
  <c r="J3841" i="4"/>
  <c r="I3841" i="4"/>
  <c r="K3841" i="4" s="1"/>
  <c r="H3841" i="4"/>
  <c r="J3840" i="4"/>
  <c r="I3840" i="4"/>
  <c r="H3840" i="4"/>
  <c r="J3839" i="4"/>
  <c r="I3839" i="4"/>
  <c r="H3839" i="4"/>
  <c r="L3838" i="4"/>
  <c r="M3838" i="4" s="1"/>
  <c r="K3838" i="4"/>
  <c r="J3838" i="4"/>
  <c r="I3838" i="4"/>
  <c r="H3838" i="4"/>
  <c r="J3837" i="4"/>
  <c r="I3837" i="4"/>
  <c r="H3837" i="4"/>
  <c r="L3837" i="4" s="1"/>
  <c r="M3837" i="4" s="1"/>
  <c r="K3836" i="4"/>
  <c r="J3836" i="4"/>
  <c r="I3836" i="4"/>
  <c r="L3836" i="4" s="1"/>
  <c r="M3836" i="4" s="1"/>
  <c r="H3836" i="4"/>
  <c r="M3835" i="4"/>
  <c r="L3835" i="4"/>
  <c r="J3835" i="4"/>
  <c r="I3835" i="4"/>
  <c r="H3835" i="4"/>
  <c r="J3834" i="4"/>
  <c r="I3834" i="4"/>
  <c r="H3834" i="4"/>
  <c r="J3833" i="4"/>
  <c r="I3833" i="4"/>
  <c r="H3833" i="4"/>
  <c r="L3832" i="4"/>
  <c r="M3832" i="4" s="1"/>
  <c r="K3832" i="4"/>
  <c r="J3832" i="4"/>
  <c r="I3832" i="4"/>
  <c r="H3832" i="4"/>
  <c r="J3831" i="4"/>
  <c r="I3831" i="4"/>
  <c r="H3831" i="4"/>
  <c r="J3830" i="4"/>
  <c r="I3830" i="4"/>
  <c r="H3830" i="4"/>
  <c r="M3829" i="4"/>
  <c r="L3829" i="4"/>
  <c r="J3829" i="4"/>
  <c r="I3829" i="4"/>
  <c r="H3829" i="4"/>
  <c r="K3829" i="4" s="1"/>
  <c r="K3828" i="4"/>
  <c r="J3828" i="4"/>
  <c r="I3828" i="4"/>
  <c r="H3828" i="4"/>
  <c r="J3827" i="4"/>
  <c r="I3827" i="4"/>
  <c r="H3827" i="4"/>
  <c r="L3826" i="4"/>
  <c r="M3826" i="4" s="1"/>
  <c r="J3826" i="4"/>
  <c r="I3826" i="4"/>
  <c r="H3826" i="4"/>
  <c r="K3826" i="4" s="1"/>
  <c r="K3825" i="4"/>
  <c r="J3825" i="4"/>
  <c r="I3825" i="4"/>
  <c r="H3825" i="4"/>
  <c r="L3825" i="4" s="1"/>
  <c r="M3825" i="4" s="1"/>
  <c r="J3824" i="4"/>
  <c r="I3824" i="4"/>
  <c r="H3824" i="4"/>
  <c r="J3823" i="4"/>
  <c r="I3823" i="4"/>
  <c r="H3823" i="4"/>
  <c r="L3822" i="4"/>
  <c r="M3822" i="4" s="1"/>
  <c r="K3822" i="4"/>
  <c r="J3822" i="4"/>
  <c r="I3822" i="4"/>
  <c r="H3822" i="4"/>
  <c r="J3821" i="4"/>
  <c r="I3821" i="4"/>
  <c r="H3821" i="4"/>
  <c r="K3820" i="4"/>
  <c r="J3820" i="4"/>
  <c r="I3820" i="4"/>
  <c r="L3820" i="4" s="1"/>
  <c r="M3820" i="4" s="1"/>
  <c r="H3820" i="4"/>
  <c r="L3819" i="4"/>
  <c r="M3819" i="4" s="1"/>
  <c r="J3819" i="4"/>
  <c r="I3819" i="4"/>
  <c r="H3819" i="4"/>
  <c r="K3819" i="4" s="1"/>
  <c r="J3818" i="4"/>
  <c r="I3818" i="4"/>
  <c r="H3818" i="4"/>
  <c r="L3817" i="4"/>
  <c r="M3817" i="4" s="1"/>
  <c r="J3817" i="4"/>
  <c r="I3817" i="4"/>
  <c r="H3817" i="4"/>
  <c r="K3817" i="4" s="1"/>
  <c r="L3816" i="4"/>
  <c r="M3816" i="4" s="1"/>
  <c r="K3816" i="4"/>
  <c r="J3816" i="4"/>
  <c r="I3816" i="4"/>
  <c r="H3816" i="4"/>
  <c r="J3815" i="4"/>
  <c r="I3815" i="4"/>
  <c r="H3815" i="4"/>
  <c r="L3814" i="4"/>
  <c r="M3814" i="4" s="1"/>
  <c r="J3814" i="4"/>
  <c r="I3814" i="4"/>
  <c r="H3814" i="4"/>
  <c r="K3814" i="4" s="1"/>
  <c r="L3813" i="4"/>
  <c r="M3813" i="4" s="1"/>
  <c r="J3813" i="4"/>
  <c r="I3813" i="4"/>
  <c r="H3813" i="4"/>
  <c r="K3813" i="4" s="1"/>
  <c r="K3812" i="4"/>
  <c r="J3812" i="4"/>
  <c r="I3812" i="4"/>
  <c r="H3812" i="4"/>
  <c r="J3811" i="4"/>
  <c r="I3811" i="4"/>
  <c r="H3811" i="4"/>
  <c r="J3810" i="4"/>
  <c r="L3810" i="4" s="1"/>
  <c r="M3810" i="4" s="1"/>
  <c r="I3810" i="4"/>
  <c r="H3810" i="4"/>
  <c r="K3810" i="4" s="1"/>
  <c r="J3809" i="4"/>
  <c r="L3809" i="4" s="1"/>
  <c r="M3809" i="4" s="1"/>
  <c r="I3809" i="4"/>
  <c r="H3809" i="4"/>
  <c r="K3809" i="4" s="1"/>
  <c r="J3808" i="4"/>
  <c r="I3808" i="4"/>
  <c r="H3808" i="4"/>
  <c r="J3807" i="4"/>
  <c r="I3807" i="4"/>
  <c r="H3807" i="4"/>
  <c r="J3806" i="4"/>
  <c r="I3806" i="4"/>
  <c r="H3806" i="4"/>
  <c r="L3806" i="4" s="1"/>
  <c r="M3806" i="4" s="1"/>
  <c r="J3805" i="4"/>
  <c r="I3805" i="4"/>
  <c r="H3805" i="4"/>
  <c r="K3804" i="4"/>
  <c r="J3804" i="4"/>
  <c r="I3804" i="4"/>
  <c r="L3804" i="4" s="1"/>
  <c r="M3804" i="4" s="1"/>
  <c r="H3804" i="4"/>
  <c r="J3803" i="4"/>
  <c r="I3803" i="4"/>
  <c r="H3803" i="4"/>
  <c r="J3802" i="4"/>
  <c r="I3802" i="4"/>
  <c r="H3802" i="4"/>
  <c r="L3801" i="4"/>
  <c r="M3801" i="4" s="1"/>
  <c r="J3801" i="4"/>
  <c r="I3801" i="4"/>
  <c r="H3801" i="4"/>
  <c r="K3801" i="4" s="1"/>
  <c r="J3800" i="4"/>
  <c r="I3800" i="4"/>
  <c r="H3800" i="4"/>
  <c r="J3799" i="4"/>
  <c r="I3799" i="4"/>
  <c r="H3799" i="4"/>
  <c r="J3798" i="4"/>
  <c r="I3798" i="4"/>
  <c r="H3798" i="4"/>
  <c r="J3797" i="4"/>
  <c r="L3797" i="4" s="1"/>
  <c r="M3797" i="4" s="1"/>
  <c r="I3797" i="4"/>
  <c r="H3797" i="4"/>
  <c r="J3796" i="4"/>
  <c r="I3796" i="4"/>
  <c r="H3796" i="4"/>
  <c r="J3795" i="4"/>
  <c r="I3795" i="4"/>
  <c r="H3795" i="4"/>
  <c r="J3794" i="4"/>
  <c r="I3794" i="4"/>
  <c r="H3794" i="4"/>
  <c r="K3794" i="4" s="1"/>
  <c r="L3793" i="4"/>
  <c r="M3793" i="4" s="1"/>
  <c r="J3793" i="4"/>
  <c r="I3793" i="4"/>
  <c r="H3793" i="4"/>
  <c r="K3792" i="4"/>
  <c r="J3792" i="4"/>
  <c r="I3792" i="4"/>
  <c r="H3792" i="4"/>
  <c r="L3792" i="4" s="1"/>
  <c r="M3792" i="4" s="1"/>
  <c r="J3791" i="4"/>
  <c r="I3791" i="4"/>
  <c r="H3791" i="4"/>
  <c r="L3790" i="4"/>
  <c r="M3790" i="4" s="1"/>
  <c r="J3790" i="4"/>
  <c r="I3790" i="4"/>
  <c r="H3790" i="4"/>
  <c r="K3790" i="4" s="1"/>
  <c r="M3789" i="4"/>
  <c r="L3789" i="4"/>
  <c r="J3789" i="4"/>
  <c r="I3789" i="4"/>
  <c r="H3789" i="4"/>
  <c r="L3788" i="4"/>
  <c r="M3788" i="4" s="1"/>
  <c r="K3788" i="4"/>
  <c r="J3788" i="4"/>
  <c r="I3788" i="4"/>
  <c r="H3788" i="4"/>
  <c r="J3787" i="4"/>
  <c r="I3787" i="4"/>
  <c r="H3787" i="4"/>
  <c r="L3786" i="4"/>
  <c r="M3786" i="4" s="1"/>
  <c r="J3786" i="4"/>
  <c r="I3786" i="4"/>
  <c r="H3786" i="4"/>
  <c r="K3786" i="4" s="1"/>
  <c r="M3785" i="4"/>
  <c r="L3785" i="4"/>
  <c r="J3785" i="4"/>
  <c r="I3785" i="4"/>
  <c r="H3785" i="4"/>
  <c r="K3785" i="4" s="1"/>
  <c r="J3784" i="4"/>
  <c r="L3784" i="4" s="1"/>
  <c r="M3784" i="4" s="1"/>
  <c r="I3784" i="4"/>
  <c r="H3784" i="4"/>
  <c r="K3784" i="4" s="1"/>
  <c r="J3783" i="4"/>
  <c r="I3783" i="4"/>
  <c r="H3783" i="4"/>
  <c r="L3782" i="4"/>
  <c r="M3782" i="4" s="1"/>
  <c r="J3782" i="4"/>
  <c r="I3782" i="4"/>
  <c r="H3782" i="4"/>
  <c r="K3782" i="4" s="1"/>
  <c r="M3781" i="4"/>
  <c r="L3781" i="4"/>
  <c r="J3781" i="4"/>
  <c r="I3781" i="4"/>
  <c r="H3781" i="4"/>
  <c r="K3781" i="4" s="1"/>
  <c r="K3780" i="4"/>
  <c r="J3780" i="4"/>
  <c r="I3780" i="4"/>
  <c r="H3780" i="4"/>
  <c r="L3780" i="4" s="1"/>
  <c r="M3780" i="4" s="1"/>
  <c r="J3779" i="4"/>
  <c r="I3779" i="4"/>
  <c r="H3779" i="4"/>
  <c r="J3778" i="4"/>
  <c r="I3778" i="4"/>
  <c r="H3778" i="4"/>
  <c r="K3778" i="4" s="1"/>
  <c r="J3777" i="4"/>
  <c r="L3777" i="4" s="1"/>
  <c r="M3777" i="4" s="1"/>
  <c r="I3777" i="4"/>
  <c r="H3777" i="4"/>
  <c r="L3776" i="4"/>
  <c r="M3776" i="4" s="1"/>
  <c r="K3776" i="4"/>
  <c r="J3776" i="4"/>
  <c r="I3776" i="4"/>
  <c r="H3776" i="4"/>
  <c r="J3775" i="4"/>
  <c r="I3775" i="4"/>
  <c r="H3775" i="4"/>
  <c r="L3774" i="4"/>
  <c r="M3774" i="4" s="1"/>
  <c r="J3774" i="4"/>
  <c r="I3774" i="4"/>
  <c r="H3774" i="4"/>
  <c r="K3774" i="4" s="1"/>
  <c r="L3773" i="4"/>
  <c r="M3773" i="4" s="1"/>
  <c r="J3773" i="4"/>
  <c r="I3773" i="4"/>
  <c r="H3773" i="4"/>
  <c r="J3772" i="4"/>
  <c r="I3772" i="4"/>
  <c r="H3772" i="4"/>
  <c r="J3771" i="4"/>
  <c r="I3771" i="4"/>
  <c r="H3771" i="4"/>
  <c r="L3770" i="4"/>
  <c r="M3770" i="4" s="1"/>
  <c r="J3770" i="4"/>
  <c r="I3770" i="4"/>
  <c r="H3770" i="4"/>
  <c r="K3770" i="4" s="1"/>
  <c r="M3769" i="4"/>
  <c r="L3769" i="4"/>
  <c r="J3769" i="4"/>
  <c r="I3769" i="4"/>
  <c r="H3769" i="4"/>
  <c r="K3769" i="4" s="1"/>
  <c r="J3768" i="4"/>
  <c r="I3768" i="4"/>
  <c r="H3768" i="4"/>
  <c r="L3768" i="4" s="1"/>
  <c r="M3768" i="4" s="1"/>
  <c r="J3767" i="4"/>
  <c r="I3767" i="4"/>
  <c r="H3767" i="4"/>
  <c r="J3766" i="4"/>
  <c r="I3766" i="4"/>
  <c r="H3766" i="4"/>
  <c r="K3766" i="4" s="1"/>
  <c r="L3765" i="4"/>
  <c r="M3765" i="4" s="1"/>
  <c r="J3765" i="4"/>
  <c r="I3765" i="4"/>
  <c r="H3765" i="4"/>
  <c r="K3764" i="4"/>
  <c r="J3764" i="4"/>
  <c r="I3764" i="4"/>
  <c r="H3764" i="4"/>
  <c r="L3764" i="4" s="1"/>
  <c r="M3764" i="4" s="1"/>
  <c r="L3763" i="4"/>
  <c r="M3763" i="4" s="1"/>
  <c r="J3763" i="4"/>
  <c r="I3763" i="4"/>
  <c r="H3763" i="4"/>
  <c r="L3762" i="4"/>
  <c r="M3762" i="4" s="1"/>
  <c r="J3762" i="4"/>
  <c r="I3762" i="4"/>
  <c r="H3762" i="4"/>
  <c r="J3761" i="4"/>
  <c r="I3761" i="4"/>
  <c r="H3761" i="4"/>
  <c r="L3760" i="4"/>
  <c r="M3760" i="4" s="1"/>
  <c r="J3760" i="4"/>
  <c r="I3760" i="4"/>
  <c r="H3760" i="4"/>
  <c r="K3760" i="4" s="1"/>
  <c r="J3759" i="4"/>
  <c r="I3759" i="4"/>
  <c r="H3759" i="4"/>
  <c r="J3758" i="4"/>
  <c r="I3758" i="4"/>
  <c r="H3758" i="4"/>
  <c r="J3757" i="4"/>
  <c r="L3757" i="4" s="1"/>
  <c r="M3757" i="4" s="1"/>
  <c r="I3757" i="4"/>
  <c r="H3757" i="4"/>
  <c r="L3756" i="4"/>
  <c r="M3756" i="4" s="1"/>
  <c r="K3756" i="4"/>
  <c r="J3756" i="4"/>
  <c r="I3756" i="4"/>
  <c r="H3756" i="4"/>
  <c r="L3755" i="4"/>
  <c r="M3755" i="4" s="1"/>
  <c r="J3755" i="4"/>
  <c r="I3755" i="4"/>
  <c r="H3755" i="4"/>
  <c r="L3754" i="4"/>
  <c r="M3754" i="4" s="1"/>
  <c r="J3754" i="4"/>
  <c r="I3754" i="4"/>
  <c r="H3754" i="4"/>
  <c r="M3753" i="4"/>
  <c r="L3753" i="4"/>
  <c r="J3753" i="4"/>
  <c r="I3753" i="4"/>
  <c r="H3753" i="4"/>
  <c r="K3753" i="4" s="1"/>
  <c r="J3752" i="4"/>
  <c r="I3752" i="4"/>
  <c r="H3752" i="4"/>
  <c r="L3752" i="4" s="1"/>
  <c r="M3752" i="4" s="1"/>
  <c r="J3751" i="4"/>
  <c r="I3751" i="4"/>
  <c r="H3751" i="4"/>
  <c r="J3750" i="4"/>
  <c r="I3750" i="4"/>
  <c r="H3750" i="4"/>
  <c r="K3750" i="4" s="1"/>
  <c r="L3749" i="4"/>
  <c r="M3749" i="4" s="1"/>
  <c r="J3749" i="4"/>
  <c r="I3749" i="4"/>
  <c r="H3749" i="4"/>
  <c r="K3748" i="4"/>
  <c r="J3748" i="4"/>
  <c r="I3748" i="4"/>
  <c r="H3748" i="4"/>
  <c r="L3748" i="4" s="1"/>
  <c r="M3748" i="4" s="1"/>
  <c r="L3747" i="4"/>
  <c r="M3747" i="4" s="1"/>
  <c r="J3747" i="4"/>
  <c r="I3747" i="4"/>
  <c r="H3747" i="4"/>
  <c r="L3746" i="4"/>
  <c r="M3746" i="4" s="1"/>
  <c r="J3746" i="4"/>
  <c r="I3746" i="4"/>
  <c r="H3746" i="4"/>
  <c r="J3745" i="4"/>
  <c r="I3745" i="4"/>
  <c r="H3745" i="4"/>
  <c r="L3744" i="4"/>
  <c r="M3744" i="4" s="1"/>
  <c r="J3744" i="4"/>
  <c r="I3744" i="4"/>
  <c r="H3744" i="4"/>
  <c r="K3744" i="4" s="1"/>
  <c r="J3743" i="4"/>
  <c r="I3743" i="4"/>
  <c r="H3743" i="4"/>
  <c r="J3742" i="4"/>
  <c r="I3742" i="4"/>
  <c r="H3742" i="4"/>
  <c r="J3741" i="4"/>
  <c r="L3741" i="4" s="1"/>
  <c r="M3741" i="4" s="1"/>
  <c r="I3741" i="4"/>
  <c r="H3741" i="4"/>
  <c r="L3740" i="4"/>
  <c r="M3740" i="4" s="1"/>
  <c r="J3740" i="4"/>
  <c r="K3740" i="4" s="1"/>
  <c r="I3740" i="4"/>
  <c r="H3740" i="4"/>
  <c r="L3739" i="4"/>
  <c r="M3739" i="4" s="1"/>
  <c r="J3739" i="4"/>
  <c r="I3739" i="4"/>
  <c r="H3739" i="4"/>
  <c r="J3738" i="4"/>
  <c r="L3738" i="4" s="1"/>
  <c r="M3738" i="4" s="1"/>
  <c r="I3738" i="4"/>
  <c r="H3738" i="4"/>
  <c r="M3737" i="4"/>
  <c r="L3737" i="4"/>
  <c r="J3737" i="4"/>
  <c r="I3737" i="4"/>
  <c r="H3737" i="4"/>
  <c r="K3737" i="4" s="1"/>
  <c r="J3736" i="4"/>
  <c r="I3736" i="4"/>
  <c r="H3736" i="4"/>
  <c r="L3736" i="4" s="1"/>
  <c r="M3736" i="4" s="1"/>
  <c r="J3735" i="4"/>
  <c r="I3735" i="4"/>
  <c r="H3735" i="4"/>
  <c r="J3734" i="4"/>
  <c r="I3734" i="4"/>
  <c r="H3734" i="4"/>
  <c r="K3734" i="4" s="1"/>
  <c r="L3733" i="4"/>
  <c r="M3733" i="4" s="1"/>
  <c r="J3733" i="4"/>
  <c r="I3733" i="4"/>
  <c r="H3733" i="4"/>
  <c r="K3732" i="4"/>
  <c r="J3732" i="4"/>
  <c r="I3732" i="4"/>
  <c r="H3732" i="4"/>
  <c r="L3732" i="4" s="1"/>
  <c r="M3732" i="4" s="1"/>
  <c r="J3731" i="4"/>
  <c r="L3731" i="4" s="1"/>
  <c r="M3731" i="4" s="1"/>
  <c r="I3731" i="4"/>
  <c r="H3731" i="4"/>
  <c r="L3730" i="4"/>
  <c r="M3730" i="4" s="1"/>
  <c r="J3730" i="4"/>
  <c r="I3730" i="4"/>
  <c r="H3730" i="4"/>
  <c r="J3729" i="4"/>
  <c r="I3729" i="4"/>
  <c r="H3729" i="4"/>
  <c r="L3728" i="4"/>
  <c r="M3728" i="4" s="1"/>
  <c r="J3728" i="4"/>
  <c r="I3728" i="4"/>
  <c r="H3728" i="4"/>
  <c r="K3728" i="4" s="1"/>
  <c r="J3727" i="4"/>
  <c r="I3727" i="4"/>
  <c r="H3727" i="4"/>
  <c r="J3726" i="4"/>
  <c r="I3726" i="4"/>
  <c r="H3726" i="4"/>
  <c r="J3725" i="4"/>
  <c r="L3725" i="4" s="1"/>
  <c r="M3725" i="4" s="1"/>
  <c r="I3725" i="4"/>
  <c r="H3725" i="4"/>
  <c r="L3724" i="4"/>
  <c r="M3724" i="4" s="1"/>
  <c r="J3724" i="4"/>
  <c r="K3724" i="4" s="1"/>
  <c r="I3724" i="4"/>
  <c r="H3724" i="4"/>
  <c r="L3723" i="4"/>
  <c r="M3723" i="4" s="1"/>
  <c r="J3723" i="4"/>
  <c r="I3723" i="4"/>
  <c r="H3723" i="4"/>
  <c r="J3722" i="4"/>
  <c r="L3722" i="4" s="1"/>
  <c r="M3722" i="4" s="1"/>
  <c r="I3722" i="4"/>
  <c r="H3722" i="4"/>
  <c r="M3721" i="4"/>
  <c r="L3721" i="4"/>
  <c r="J3721" i="4"/>
  <c r="I3721" i="4"/>
  <c r="H3721" i="4"/>
  <c r="K3721" i="4" s="1"/>
  <c r="J3720" i="4"/>
  <c r="I3720" i="4"/>
  <c r="H3720" i="4"/>
  <c r="L3720" i="4" s="1"/>
  <c r="M3720" i="4" s="1"/>
  <c r="J3719" i="4"/>
  <c r="I3719" i="4"/>
  <c r="H3719" i="4"/>
  <c r="J3718" i="4"/>
  <c r="I3718" i="4"/>
  <c r="H3718" i="4"/>
  <c r="K3718" i="4" s="1"/>
  <c r="L3717" i="4"/>
  <c r="M3717" i="4" s="1"/>
  <c r="J3717" i="4"/>
  <c r="I3717" i="4"/>
  <c r="H3717" i="4"/>
  <c r="K3716" i="4"/>
  <c r="J3716" i="4"/>
  <c r="I3716" i="4"/>
  <c r="H3716" i="4"/>
  <c r="L3716" i="4" s="1"/>
  <c r="M3716" i="4" s="1"/>
  <c r="J3715" i="4"/>
  <c r="L3715" i="4" s="1"/>
  <c r="M3715" i="4" s="1"/>
  <c r="I3715" i="4"/>
  <c r="H3715" i="4"/>
  <c r="L3714" i="4"/>
  <c r="M3714" i="4" s="1"/>
  <c r="J3714" i="4"/>
  <c r="I3714" i="4"/>
  <c r="H3714" i="4"/>
  <c r="J3713" i="4"/>
  <c r="I3713" i="4"/>
  <c r="H3713" i="4"/>
  <c r="L3712" i="4"/>
  <c r="M3712" i="4" s="1"/>
  <c r="J3712" i="4"/>
  <c r="I3712" i="4"/>
  <c r="H3712" i="4"/>
  <c r="K3712" i="4" s="1"/>
  <c r="J3711" i="4"/>
  <c r="I3711" i="4"/>
  <c r="H3711" i="4"/>
  <c r="L3710" i="4"/>
  <c r="M3710" i="4" s="1"/>
  <c r="J3710" i="4"/>
  <c r="I3710" i="4"/>
  <c r="H3710" i="4"/>
  <c r="L3709" i="4"/>
  <c r="M3709" i="4" s="1"/>
  <c r="K3709" i="4"/>
  <c r="J3709" i="4"/>
  <c r="I3709" i="4"/>
  <c r="H3709" i="4"/>
  <c r="J3708" i="4"/>
  <c r="I3708" i="4"/>
  <c r="H3708" i="4"/>
  <c r="L3708" i="4" s="1"/>
  <c r="M3708" i="4" s="1"/>
  <c r="J3707" i="4"/>
  <c r="I3707" i="4"/>
  <c r="H3707" i="4"/>
  <c r="J3706" i="4"/>
  <c r="L3706" i="4" s="1"/>
  <c r="M3706" i="4" s="1"/>
  <c r="I3706" i="4"/>
  <c r="H3706" i="4"/>
  <c r="J3705" i="4"/>
  <c r="I3705" i="4"/>
  <c r="H3705" i="4"/>
  <c r="L3704" i="4"/>
  <c r="M3704" i="4" s="1"/>
  <c r="J3704" i="4"/>
  <c r="I3704" i="4"/>
  <c r="H3704" i="4"/>
  <c r="K3704" i="4" s="1"/>
  <c r="J3703" i="4"/>
  <c r="I3703" i="4"/>
  <c r="H3703" i="4"/>
  <c r="L3703" i="4" s="1"/>
  <c r="M3703" i="4" s="1"/>
  <c r="L3702" i="4"/>
  <c r="M3702" i="4" s="1"/>
  <c r="J3702" i="4"/>
  <c r="I3702" i="4"/>
  <c r="H3702" i="4"/>
  <c r="L3701" i="4"/>
  <c r="M3701" i="4" s="1"/>
  <c r="K3701" i="4"/>
  <c r="J3701" i="4"/>
  <c r="I3701" i="4"/>
  <c r="H3701" i="4"/>
  <c r="J3700" i="4"/>
  <c r="I3700" i="4"/>
  <c r="H3700" i="4"/>
  <c r="J3699" i="4"/>
  <c r="I3699" i="4"/>
  <c r="H3699" i="4"/>
  <c r="J3698" i="4"/>
  <c r="L3698" i="4" s="1"/>
  <c r="M3698" i="4" s="1"/>
  <c r="I3698" i="4"/>
  <c r="H3698" i="4"/>
  <c r="J3697" i="4"/>
  <c r="I3697" i="4"/>
  <c r="H3697" i="4"/>
  <c r="L3696" i="4"/>
  <c r="M3696" i="4" s="1"/>
  <c r="J3696" i="4"/>
  <c r="I3696" i="4"/>
  <c r="H3696" i="4"/>
  <c r="K3696" i="4" s="1"/>
  <c r="J3695" i="4"/>
  <c r="I3695" i="4"/>
  <c r="H3695" i="4"/>
  <c r="L3694" i="4"/>
  <c r="M3694" i="4" s="1"/>
  <c r="J3694" i="4"/>
  <c r="I3694" i="4"/>
  <c r="H3694" i="4"/>
  <c r="L3693" i="4"/>
  <c r="M3693" i="4" s="1"/>
  <c r="K3693" i="4"/>
  <c r="J3693" i="4"/>
  <c r="I3693" i="4"/>
  <c r="H3693" i="4"/>
  <c r="J3692" i="4"/>
  <c r="I3692" i="4"/>
  <c r="H3692" i="4"/>
  <c r="L3692" i="4" s="1"/>
  <c r="M3692" i="4" s="1"/>
  <c r="J3691" i="4"/>
  <c r="I3691" i="4"/>
  <c r="H3691" i="4"/>
  <c r="J3690" i="4"/>
  <c r="L3690" i="4" s="1"/>
  <c r="M3690" i="4" s="1"/>
  <c r="I3690" i="4"/>
  <c r="H3690" i="4"/>
  <c r="J3689" i="4"/>
  <c r="I3689" i="4"/>
  <c r="H3689" i="4"/>
  <c r="L3688" i="4"/>
  <c r="M3688" i="4" s="1"/>
  <c r="J3688" i="4"/>
  <c r="I3688" i="4"/>
  <c r="H3688" i="4"/>
  <c r="K3688" i="4" s="1"/>
  <c r="J3687" i="4"/>
  <c r="I3687" i="4"/>
  <c r="H3687" i="4"/>
  <c r="L3687" i="4" s="1"/>
  <c r="M3687" i="4" s="1"/>
  <c r="L3686" i="4"/>
  <c r="M3686" i="4" s="1"/>
  <c r="J3686" i="4"/>
  <c r="I3686" i="4"/>
  <c r="H3686" i="4"/>
  <c r="L3685" i="4"/>
  <c r="M3685" i="4" s="1"/>
  <c r="K3685" i="4"/>
  <c r="J3685" i="4"/>
  <c r="I3685" i="4"/>
  <c r="H3685" i="4"/>
  <c r="J3684" i="4"/>
  <c r="I3684" i="4"/>
  <c r="H3684" i="4"/>
  <c r="J3683" i="4"/>
  <c r="I3683" i="4"/>
  <c r="H3683" i="4"/>
  <c r="J3682" i="4"/>
  <c r="L3682" i="4" s="1"/>
  <c r="M3682" i="4" s="1"/>
  <c r="I3682" i="4"/>
  <c r="H3682" i="4"/>
  <c r="J3681" i="4"/>
  <c r="I3681" i="4"/>
  <c r="H3681" i="4"/>
  <c r="L3680" i="4"/>
  <c r="M3680" i="4" s="1"/>
  <c r="J3680" i="4"/>
  <c r="I3680" i="4"/>
  <c r="H3680" i="4"/>
  <c r="K3680" i="4" s="1"/>
  <c r="J3679" i="4"/>
  <c r="I3679" i="4"/>
  <c r="H3679" i="4"/>
  <c r="L3678" i="4"/>
  <c r="M3678" i="4" s="1"/>
  <c r="J3678" i="4"/>
  <c r="I3678" i="4"/>
  <c r="H3678" i="4"/>
  <c r="L3677" i="4"/>
  <c r="M3677" i="4" s="1"/>
  <c r="K3677" i="4"/>
  <c r="J3677" i="4"/>
  <c r="I3677" i="4"/>
  <c r="H3677" i="4"/>
  <c r="J3676" i="4"/>
  <c r="I3676" i="4"/>
  <c r="H3676" i="4"/>
  <c r="L3676" i="4" s="1"/>
  <c r="M3676" i="4" s="1"/>
  <c r="J3675" i="4"/>
  <c r="I3675" i="4"/>
  <c r="H3675" i="4"/>
  <c r="J3674" i="4"/>
  <c r="L3674" i="4" s="1"/>
  <c r="M3674" i="4" s="1"/>
  <c r="I3674" i="4"/>
  <c r="H3674" i="4"/>
  <c r="J3673" i="4"/>
  <c r="I3673" i="4"/>
  <c r="H3673" i="4"/>
  <c r="L3672" i="4"/>
  <c r="M3672" i="4" s="1"/>
  <c r="J3672" i="4"/>
  <c r="I3672" i="4"/>
  <c r="H3672" i="4"/>
  <c r="K3672" i="4" s="1"/>
  <c r="J3671" i="4"/>
  <c r="I3671" i="4"/>
  <c r="H3671" i="4"/>
  <c r="L3671" i="4" s="1"/>
  <c r="M3671" i="4" s="1"/>
  <c r="L3670" i="4"/>
  <c r="M3670" i="4" s="1"/>
  <c r="J3670" i="4"/>
  <c r="I3670" i="4"/>
  <c r="H3670" i="4"/>
  <c r="L3669" i="4"/>
  <c r="M3669" i="4" s="1"/>
  <c r="K3669" i="4"/>
  <c r="J3669" i="4"/>
  <c r="I3669" i="4"/>
  <c r="H3669" i="4"/>
  <c r="J3668" i="4"/>
  <c r="I3668" i="4"/>
  <c r="H3668" i="4"/>
  <c r="J3667" i="4"/>
  <c r="I3667" i="4"/>
  <c r="H3667" i="4"/>
  <c r="J3666" i="4"/>
  <c r="L3666" i="4" s="1"/>
  <c r="M3666" i="4" s="1"/>
  <c r="I3666" i="4"/>
  <c r="H3666" i="4"/>
  <c r="J3665" i="4"/>
  <c r="I3665" i="4"/>
  <c r="H3665" i="4"/>
  <c r="L3664" i="4"/>
  <c r="M3664" i="4" s="1"/>
  <c r="J3664" i="4"/>
  <c r="I3664" i="4"/>
  <c r="H3664" i="4"/>
  <c r="K3664" i="4" s="1"/>
  <c r="J3663" i="4"/>
  <c r="I3663" i="4"/>
  <c r="L3663" i="4" s="1"/>
  <c r="M3663" i="4" s="1"/>
  <c r="H3663" i="4"/>
  <c r="J3662" i="4"/>
  <c r="I3662" i="4"/>
  <c r="H3662" i="4"/>
  <c r="K3661" i="4"/>
  <c r="J3661" i="4"/>
  <c r="I3661" i="4"/>
  <c r="H3661" i="4"/>
  <c r="L3661" i="4" s="1"/>
  <c r="M3661" i="4" s="1"/>
  <c r="K3660" i="4"/>
  <c r="J3660" i="4"/>
  <c r="I3660" i="4"/>
  <c r="H3660" i="4"/>
  <c r="L3660" i="4" s="1"/>
  <c r="M3660" i="4" s="1"/>
  <c r="J3659" i="4"/>
  <c r="I3659" i="4"/>
  <c r="H3659" i="4"/>
  <c r="K3658" i="4"/>
  <c r="J3658" i="4"/>
  <c r="I3658" i="4"/>
  <c r="H3658" i="4"/>
  <c r="L3658" i="4" s="1"/>
  <c r="M3658" i="4" s="1"/>
  <c r="L3657" i="4"/>
  <c r="M3657" i="4" s="1"/>
  <c r="K3657" i="4"/>
  <c r="J3657" i="4"/>
  <c r="I3657" i="4"/>
  <c r="H3657" i="4"/>
  <c r="J3656" i="4"/>
  <c r="I3656" i="4"/>
  <c r="H3656" i="4"/>
  <c r="L3655" i="4"/>
  <c r="M3655" i="4" s="1"/>
  <c r="J3655" i="4"/>
  <c r="I3655" i="4"/>
  <c r="H3655" i="4"/>
  <c r="L3654" i="4"/>
  <c r="M3654" i="4" s="1"/>
  <c r="K3654" i="4"/>
  <c r="J3654" i="4"/>
  <c r="I3654" i="4"/>
  <c r="H3654" i="4"/>
  <c r="J3653" i="4"/>
  <c r="I3653" i="4"/>
  <c r="H3653" i="4"/>
  <c r="L3652" i="4"/>
  <c r="M3652" i="4" s="1"/>
  <c r="K3652" i="4"/>
  <c r="J3652" i="4"/>
  <c r="I3652" i="4"/>
  <c r="H3652" i="4"/>
  <c r="M3651" i="4"/>
  <c r="L3651" i="4"/>
  <c r="J3651" i="4"/>
  <c r="I3651" i="4"/>
  <c r="H3651" i="4"/>
  <c r="J3650" i="4"/>
  <c r="I3650" i="4"/>
  <c r="H3650" i="4"/>
  <c r="J3649" i="4"/>
  <c r="I3649" i="4"/>
  <c r="H3649" i="4"/>
  <c r="L3648" i="4"/>
  <c r="M3648" i="4" s="1"/>
  <c r="J3648" i="4"/>
  <c r="I3648" i="4"/>
  <c r="H3648" i="4"/>
  <c r="K3648" i="4" s="1"/>
  <c r="K3647" i="4"/>
  <c r="J3647" i="4"/>
  <c r="I3647" i="4"/>
  <c r="H3647" i="4"/>
  <c r="L3647" i="4" s="1"/>
  <c r="M3647" i="4" s="1"/>
  <c r="J3646" i="4"/>
  <c r="I3646" i="4"/>
  <c r="H3646" i="4"/>
  <c r="L3646" i="4" s="1"/>
  <c r="M3646" i="4" s="1"/>
  <c r="L3645" i="4"/>
  <c r="M3645" i="4" s="1"/>
  <c r="K3645" i="4"/>
  <c r="J3645" i="4"/>
  <c r="I3645" i="4"/>
  <c r="H3645" i="4"/>
  <c r="M3644" i="4"/>
  <c r="L3644" i="4"/>
  <c r="J3644" i="4"/>
  <c r="I3644" i="4"/>
  <c r="H3644" i="4"/>
  <c r="K3644" i="4" s="1"/>
  <c r="K3643" i="4"/>
  <c r="J3643" i="4"/>
  <c r="I3643" i="4"/>
  <c r="H3643" i="4"/>
  <c r="L3643" i="4" s="1"/>
  <c r="M3643" i="4" s="1"/>
  <c r="J3642" i="4"/>
  <c r="I3642" i="4"/>
  <c r="H3642" i="4"/>
  <c r="L3641" i="4"/>
  <c r="M3641" i="4" s="1"/>
  <c r="K3641" i="4"/>
  <c r="J3641" i="4"/>
  <c r="I3641" i="4"/>
  <c r="H3641" i="4"/>
  <c r="M3640" i="4"/>
  <c r="L3640" i="4"/>
  <c r="J3640" i="4"/>
  <c r="I3640" i="4"/>
  <c r="H3640" i="4"/>
  <c r="K3640" i="4" s="1"/>
  <c r="K3639" i="4"/>
  <c r="J3639" i="4"/>
  <c r="I3639" i="4"/>
  <c r="H3639" i="4"/>
  <c r="L3639" i="4" s="1"/>
  <c r="M3639" i="4" s="1"/>
  <c r="J3638" i="4"/>
  <c r="I3638" i="4"/>
  <c r="H3638" i="4"/>
  <c r="L3638" i="4" s="1"/>
  <c r="M3638" i="4" s="1"/>
  <c r="L3637" i="4"/>
  <c r="M3637" i="4" s="1"/>
  <c r="K3637" i="4"/>
  <c r="J3637" i="4"/>
  <c r="I3637" i="4"/>
  <c r="H3637" i="4"/>
  <c r="M3636" i="4"/>
  <c r="L3636" i="4"/>
  <c r="J3636" i="4"/>
  <c r="I3636" i="4"/>
  <c r="H3636" i="4"/>
  <c r="K3636" i="4" s="1"/>
  <c r="K3635" i="4"/>
  <c r="J3635" i="4"/>
  <c r="I3635" i="4"/>
  <c r="H3635" i="4"/>
  <c r="L3635" i="4" s="1"/>
  <c r="M3635" i="4" s="1"/>
  <c r="J3634" i="4"/>
  <c r="I3634" i="4"/>
  <c r="H3634" i="4"/>
  <c r="L3634" i="4" s="1"/>
  <c r="M3634" i="4" s="1"/>
  <c r="L3633" i="4"/>
  <c r="M3633" i="4" s="1"/>
  <c r="K3633" i="4"/>
  <c r="J3633" i="4"/>
  <c r="I3633" i="4"/>
  <c r="H3633" i="4"/>
  <c r="M3632" i="4"/>
  <c r="L3632" i="4"/>
  <c r="J3632" i="4"/>
  <c r="I3632" i="4"/>
  <c r="H3632" i="4"/>
  <c r="K3632" i="4" s="1"/>
  <c r="K3631" i="4"/>
  <c r="J3631" i="4"/>
  <c r="I3631" i="4"/>
  <c r="H3631" i="4"/>
  <c r="L3631" i="4" s="1"/>
  <c r="M3631" i="4" s="1"/>
  <c r="J3630" i="4"/>
  <c r="I3630" i="4"/>
  <c r="H3630" i="4"/>
  <c r="L3629" i="4"/>
  <c r="M3629" i="4" s="1"/>
  <c r="K3629" i="4"/>
  <c r="J3629" i="4"/>
  <c r="I3629" i="4"/>
  <c r="H3629" i="4"/>
  <c r="L3628" i="4"/>
  <c r="M3628" i="4" s="1"/>
  <c r="J3628" i="4"/>
  <c r="I3628" i="4"/>
  <c r="H3628" i="4"/>
  <c r="K3628" i="4" s="1"/>
  <c r="J3627" i="4"/>
  <c r="K3627" i="4" s="1"/>
  <c r="I3627" i="4"/>
  <c r="H3627" i="4"/>
  <c r="J3626" i="4"/>
  <c r="I3626" i="4"/>
  <c r="H3626" i="4"/>
  <c r="L3625" i="4"/>
  <c r="M3625" i="4" s="1"/>
  <c r="K3625" i="4"/>
  <c r="J3625" i="4"/>
  <c r="I3625" i="4"/>
  <c r="H3625" i="4"/>
  <c r="M3624" i="4"/>
  <c r="L3624" i="4"/>
  <c r="J3624" i="4"/>
  <c r="I3624" i="4"/>
  <c r="H3624" i="4"/>
  <c r="K3624" i="4" s="1"/>
  <c r="K3623" i="4"/>
  <c r="J3623" i="4"/>
  <c r="I3623" i="4"/>
  <c r="H3623" i="4"/>
  <c r="L3623" i="4" s="1"/>
  <c r="M3623" i="4" s="1"/>
  <c r="J3622" i="4"/>
  <c r="I3622" i="4"/>
  <c r="H3622" i="4"/>
  <c r="L3621" i="4"/>
  <c r="M3621" i="4" s="1"/>
  <c r="K3621" i="4"/>
  <c r="J3621" i="4"/>
  <c r="I3621" i="4"/>
  <c r="H3621" i="4"/>
  <c r="L3620" i="4"/>
  <c r="M3620" i="4" s="1"/>
  <c r="J3620" i="4"/>
  <c r="I3620" i="4"/>
  <c r="H3620" i="4"/>
  <c r="K3620" i="4" s="1"/>
  <c r="J3619" i="4"/>
  <c r="K3619" i="4" s="1"/>
  <c r="I3619" i="4"/>
  <c r="H3619" i="4"/>
  <c r="J3618" i="4"/>
  <c r="I3618" i="4"/>
  <c r="H3618" i="4"/>
  <c r="L3617" i="4"/>
  <c r="M3617" i="4" s="1"/>
  <c r="J3617" i="4"/>
  <c r="K3617" i="4" s="1"/>
  <c r="I3617" i="4"/>
  <c r="H3617" i="4"/>
  <c r="L3616" i="4"/>
  <c r="M3616" i="4" s="1"/>
  <c r="J3616" i="4"/>
  <c r="I3616" i="4"/>
  <c r="H3616" i="4"/>
  <c r="K3616" i="4" s="1"/>
  <c r="J3615" i="4"/>
  <c r="K3615" i="4" s="1"/>
  <c r="I3615" i="4"/>
  <c r="H3615" i="4"/>
  <c r="J3614" i="4"/>
  <c r="I3614" i="4"/>
  <c r="H3614" i="4"/>
  <c r="L3613" i="4"/>
  <c r="M3613" i="4" s="1"/>
  <c r="J3613" i="4"/>
  <c r="K3613" i="4" s="1"/>
  <c r="I3613" i="4"/>
  <c r="H3613" i="4"/>
  <c r="L3612" i="4"/>
  <c r="M3612" i="4" s="1"/>
  <c r="J3612" i="4"/>
  <c r="I3612" i="4"/>
  <c r="H3612" i="4"/>
  <c r="K3612" i="4" s="1"/>
  <c r="J3611" i="4"/>
  <c r="K3611" i="4" s="1"/>
  <c r="I3611" i="4"/>
  <c r="H3611" i="4"/>
  <c r="J3610" i="4"/>
  <c r="I3610" i="4"/>
  <c r="H3610" i="4"/>
  <c r="L3609" i="4"/>
  <c r="M3609" i="4" s="1"/>
  <c r="J3609" i="4"/>
  <c r="K3609" i="4" s="1"/>
  <c r="I3609" i="4"/>
  <c r="H3609" i="4"/>
  <c r="L3608" i="4"/>
  <c r="M3608" i="4" s="1"/>
  <c r="J3608" i="4"/>
  <c r="I3608" i="4"/>
  <c r="H3608" i="4"/>
  <c r="K3608" i="4" s="1"/>
  <c r="J3607" i="4"/>
  <c r="K3607" i="4" s="1"/>
  <c r="I3607" i="4"/>
  <c r="H3607" i="4"/>
  <c r="J3606" i="4"/>
  <c r="I3606" i="4"/>
  <c r="H3606" i="4"/>
  <c r="L3605" i="4"/>
  <c r="M3605" i="4" s="1"/>
  <c r="J3605" i="4"/>
  <c r="K3605" i="4" s="1"/>
  <c r="I3605" i="4"/>
  <c r="H3605" i="4"/>
  <c r="J3604" i="4"/>
  <c r="L3604" i="4" s="1"/>
  <c r="M3604" i="4" s="1"/>
  <c r="I3604" i="4"/>
  <c r="H3604" i="4"/>
  <c r="J3603" i="4"/>
  <c r="K3603" i="4" s="1"/>
  <c r="I3603" i="4"/>
  <c r="H3603" i="4"/>
  <c r="J3602" i="4"/>
  <c r="I3602" i="4"/>
  <c r="H3602" i="4"/>
  <c r="L3601" i="4"/>
  <c r="M3601" i="4" s="1"/>
  <c r="J3601" i="4"/>
  <c r="K3601" i="4" s="1"/>
  <c r="I3601" i="4"/>
  <c r="H3601" i="4"/>
  <c r="J3600" i="4"/>
  <c r="L3600" i="4" s="1"/>
  <c r="M3600" i="4" s="1"/>
  <c r="I3600" i="4"/>
  <c r="H3600" i="4"/>
  <c r="J3599" i="4"/>
  <c r="K3599" i="4" s="1"/>
  <c r="I3599" i="4"/>
  <c r="H3599" i="4"/>
  <c r="J3598" i="4"/>
  <c r="I3598" i="4"/>
  <c r="H3598" i="4"/>
  <c r="L3597" i="4"/>
  <c r="M3597" i="4" s="1"/>
  <c r="J3597" i="4"/>
  <c r="K3597" i="4" s="1"/>
  <c r="I3597" i="4"/>
  <c r="H3597" i="4"/>
  <c r="J3596" i="4"/>
  <c r="L3596" i="4" s="1"/>
  <c r="M3596" i="4" s="1"/>
  <c r="I3596" i="4"/>
  <c r="H3596" i="4"/>
  <c r="J3595" i="4"/>
  <c r="K3595" i="4" s="1"/>
  <c r="I3595" i="4"/>
  <c r="H3595" i="4"/>
  <c r="J3594" i="4"/>
  <c r="I3594" i="4"/>
  <c r="H3594" i="4"/>
  <c r="L3593" i="4"/>
  <c r="M3593" i="4" s="1"/>
  <c r="J3593" i="4"/>
  <c r="K3593" i="4" s="1"/>
  <c r="I3593" i="4"/>
  <c r="H3593" i="4"/>
  <c r="J3592" i="4"/>
  <c r="L3592" i="4" s="1"/>
  <c r="M3592" i="4" s="1"/>
  <c r="I3592" i="4"/>
  <c r="H3592" i="4"/>
  <c r="J3591" i="4"/>
  <c r="K3591" i="4" s="1"/>
  <c r="I3591" i="4"/>
  <c r="H3591" i="4"/>
  <c r="J3590" i="4"/>
  <c r="I3590" i="4"/>
  <c r="H3590" i="4"/>
  <c r="L3589" i="4"/>
  <c r="M3589" i="4" s="1"/>
  <c r="J3589" i="4"/>
  <c r="K3589" i="4" s="1"/>
  <c r="I3589" i="4"/>
  <c r="H3589" i="4"/>
  <c r="J3588" i="4"/>
  <c r="L3588" i="4" s="1"/>
  <c r="M3588" i="4" s="1"/>
  <c r="I3588" i="4"/>
  <c r="H3588" i="4"/>
  <c r="J3587" i="4"/>
  <c r="K3587" i="4" s="1"/>
  <c r="I3587" i="4"/>
  <c r="H3587" i="4"/>
  <c r="J3586" i="4"/>
  <c r="I3586" i="4"/>
  <c r="H3586" i="4"/>
  <c r="L3585" i="4"/>
  <c r="M3585" i="4" s="1"/>
  <c r="J3585" i="4"/>
  <c r="K3585" i="4" s="1"/>
  <c r="I3585" i="4"/>
  <c r="H3585" i="4"/>
  <c r="J3584" i="4"/>
  <c r="L3584" i="4" s="1"/>
  <c r="M3584" i="4" s="1"/>
  <c r="I3584" i="4"/>
  <c r="H3584" i="4"/>
  <c r="J3583" i="4"/>
  <c r="I3583" i="4"/>
  <c r="H3583" i="4"/>
  <c r="J3582" i="4"/>
  <c r="I3582" i="4"/>
  <c r="H3582" i="4"/>
  <c r="L3581" i="4"/>
  <c r="M3581" i="4" s="1"/>
  <c r="J3581" i="4"/>
  <c r="K3581" i="4" s="1"/>
  <c r="I3581" i="4"/>
  <c r="H3581" i="4"/>
  <c r="J3580" i="4"/>
  <c r="L3580" i="4" s="1"/>
  <c r="M3580" i="4" s="1"/>
  <c r="I3580" i="4"/>
  <c r="H3580" i="4"/>
  <c r="J3579" i="4"/>
  <c r="I3579" i="4"/>
  <c r="H3579" i="4"/>
  <c r="J3578" i="4"/>
  <c r="I3578" i="4"/>
  <c r="H3578" i="4"/>
  <c r="L3577" i="4"/>
  <c r="M3577" i="4" s="1"/>
  <c r="J3577" i="4"/>
  <c r="K3577" i="4" s="1"/>
  <c r="I3577" i="4"/>
  <c r="H3577" i="4"/>
  <c r="J3576" i="4"/>
  <c r="L3576" i="4" s="1"/>
  <c r="M3576" i="4" s="1"/>
  <c r="I3576" i="4"/>
  <c r="H3576" i="4"/>
  <c r="J3575" i="4"/>
  <c r="I3575" i="4"/>
  <c r="H3575" i="4"/>
  <c r="J3574" i="4"/>
  <c r="I3574" i="4"/>
  <c r="H3574" i="4"/>
  <c r="L3573" i="4"/>
  <c r="M3573" i="4" s="1"/>
  <c r="J3573" i="4"/>
  <c r="K3573" i="4" s="1"/>
  <c r="I3573" i="4"/>
  <c r="H3573" i="4"/>
  <c r="J3572" i="4"/>
  <c r="L3572" i="4" s="1"/>
  <c r="M3572" i="4" s="1"/>
  <c r="I3572" i="4"/>
  <c r="H3572" i="4"/>
  <c r="J3571" i="4"/>
  <c r="I3571" i="4"/>
  <c r="H3571" i="4"/>
  <c r="J3570" i="4"/>
  <c r="I3570" i="4"/>
  <c r="H3570" i="4"/>
  <c r="L3569" i="4"/>
  <c r="M3569" i="4" s="1"/>
  <c r="J3569" i="4"/>
  <c r="I3569" i="4"/>
  <c r="H3569" i="4"/>
  <c r="K3569" i="4" s="1"/>
  <c r="J3568" i="4"/>
  <c r="I3568" i="4"/>
  <c r="H3568" i="4"/>
  <c r="J3567" i="4"/>
  <c r="I3567" i="4"/>
  <c r="H3567" i="4"/>
  <c r="J3566" i="4"/>
  <c r="I3566" i="4"/>
  <c r="H3566" i="4"/>
  <c r="K3566" i="4" s="1"/>
  <c r="J3565" i="4"/>
  <c r="L3565" i="4" s="1"/>
  <c r="M3565" i="4" s="1"/>
  <c r="I3565" i="4"/>
  <c r="H3565" i="4"/>
  <c r="L3564" i="4"/>
  <c r="M3564" i="4" s="1"/>
  <c r="J3564" i="4"/>
  <c r="I3564" i="4"/>
  <c r="H3564" i="4"/>
  <c r="K3563" i="4"/>
  <c r="J3563" i="4"/>
  <c r="I3563" i="4"/>
  <c r="H3563" i="4"/>
  <c r="L3563" i="4" s="1"/>
  <c r="M3563" i="4" s="1"/>
  <c r="L3562" i="4"/>
  <c r="M3562" i="4" s="1"/>
  <c r="J3562" i="4"/>
  <c r="I3562" i="4"/>
  <c r="H3562" i="4"/>
  <c r="L3561" i="4"/>
  <c r="M3561" i="4" s="1"/>
  <c r="J3561" i="4"/>
  <c r="I3561" i="4"/>
  <c r="H3561" i="4"/>
  <c r="K3561" i="4" s="1"/>
  <c r="J3560" i="4"/>
  <c r="I3560" i="4"/>
  <c r="H3560" i="4"/>
  <c r="J3559" i="4"/>
  <c r="I3559" i="4"/>
  <c r="H3559" i="4"/>
  <c r="J3558" i="4"/>
  <c r="I3558" i="4"/>
  <c r="H3558" i="4"/>
  <c r="K3558" i="4" s="1"/>
  <c r="J3557" i="4"/>
  <c r="L3557" i="4" s="1"/>
  <c r="M3557" i="4" s="1"/>
  <c r="I3557" i="4"/>
  <c r="H3557" i="4"/>
  <c r="K3557" i="4" s="1"/>
  <c r="L3556" i="4"/>
  <c r="M3556" i="4" s="1"/>
  <c r="J3556" i="4"/>
  <c r="I3556" i="4"/>
  <c r="H3556" i="4"/>
  <c r="K3556" i="4" s="1"/>
  <c r="J3555" i="4"/>
  <c r="K3555" i="4" s="1"/>
  <c r="I3555" i="4"/>
  <c r="H3555" i="4"/>
  <c r="L3554" i="4"/>
  <c r="M3554" i="4" s="1"/>
  <c r="J3554" i="4"/>
  <c r="I3554" i="4"/>
  <c r="H3554" i="4"/>
  <c r="J3553" i="4"/>
  <c r="L3553" i="4" s="1"/>
  <c r="M3553" i="4" s="1"/>
  <c r="I3553" i="4"/>
  <c r="H3553" i="4"/>
  <c r="J3552" i="4"/>
  <c r="I3552" i="4"/>
  <c r="H3552" i="4"/>
  <c r="J3551" i="4"/>
  <c r="I3551" i="4"/>
  <c r="H3551" i="4"/>
  <c r="K3551" i="4" s="1"/>
  <c r="J3550" i="4"/>
  <c r="I3550" i="4"/>
  <c r="H3550" i="4"/>
  <c r="K3550" i="4" s="1"/>
  <c r="J3549" i="4"/>
  <c r="L3549" i="4" s="1"/>
  <c r="M3549" i="4" s="1"/>
  <c r="I3549" i="4"/>
  <c r="H3549" i="4"/>
  <c r="L3548" i="4"/>
  <c r="M3548" i="4" s="1"/>
  <c r="J3548" i="4"/>
  <c r="I3548" i="4"/>
  <c r="H3548" i="4"/>
  <c r="K3548" i="4" s="1"/>
  <c r="K3547" i="4"/>
  <c r="J3547" i="4"/>
  <c r="I3547" i="4"/>
  <c r="H3547" i="4"/>
  <c r="L3546" i="4"/>
  <c r="M3546" i="4" s="1"/>
  <c r="J3546" i="4"/>
  <c r="I3546" i="4"/>
  <c r="H3546" i="4"/>
  <c r="K3546" i="4" s="1"/>
  <c r="L3545" i="4"/>
  <c r="M3545" i="4" s="1"/>
  <c r="J3545" i="4"/>
  <c r="I3545" i="4"/>
  <c r="H3545" i="4"/>
  <c r="J3544" i="4"/>
  <c r="I3544" i="4"/>
  <c r="H3544" i="4"/>
  <c r="J3543" i="4"/>
  <c r="I3543" i="4"/>
  <c r="H3543" i="4"/>
  <c r="J3542" i="4"/>
  <c r="I3542" i="4"/>
  <c r="H3542" i="4"/>
  <c r="J3541" i="4"/>
  <c r="L3541" i="4" s="1"/>
  <c r="M3541" i="4" s="1"/>
  <c r="I3541" i="4"/>
  <c r="H3541" i="4"/>
  <c r="J3540" i="4"/>
  <c r="L3540" i="4" s="1"/>
  <c r="M3540" i="4" s="1"/>
  <c r="I3540" i="4"/>
  <c r="H3540" i="4"/>
  <c r="K3539" i="4"/>
  <c r="J3539" i="4"/>
  <c r="I3539" i="4"/>
  <c r="H3539" i="4"/>
  <c r="L3539" i="4" s="1"/>
  <c r="M3539" i="4" s="1"/>
  <c r="J3538" i="4"/>
  <c r="I3538" i="4"/>
  <c r="H3538" i="4"/>
  <c r="L3538" i="4" s="1"/>
  <c r="M3538" i="4" s="1"/>
  <c r="L3537" i="4"/>
  <c r="M3537" i="4" s="1"/>
  <c r="J3537" i="4"/>
  <c r="I3537" i="4"/>
  <c r="H3537" i="4"/>
  <c r="K3537" i="4" s="1"/>
  <c r="J3536" i="4"/>
  <c r="I3536" i="4"/>
  <c r="H3536" i="4"/>
  <c r="L3536" i="4" s="1"/>
  <c r="M3536" i="4" s="1"/>
  <c r="J3535" i="4"/>
  <c r="I3535" i="4"/>
  <c r="H3535" i="4"/>
  <c r="J3534" i="4"/>
  <c r="I3534" i="4"/>
  <c r="H3534" i="4"/>
  <c r="K3534" i="4" s="1"/>
  <c r="J3533" i="4"/>
  <c r="L3533" i="4" s="1"/>
  <c r="M3533" i="4" s="1"/>
  <c r="I3533" i="4"/>
  <c r="H3533" i="4"/>
  <c r="L3532" i="4"/>
  <c r="M3532" i="4" s="1"/>
  <c r="J3532" i="4"/>
  <c r="I3532" i="4"/>
  <c r="H3532" i="4"/>
  <c r="K3531" i="4"/>
  <c r="J3531" i="4"/>
  <c r="I3531" i="4"/>
  <c r="H3531" i="4"/>
  <c r="L3531" i="4" s="1"/>
  <c r="M3531" i="4" s="1"/>
  <c r="L3530" i="4"/>
  <c r="M3530" i="4" s="1"/>
  <c r="J3530" i="4"/>
  <c r="I3530" i="4"/>
  <c r="H3530" i="4"/>
  <c r="L3529" i="4"/>
  <c r="M3529" i="4" s="1"/>
  <c r="J3529" i="4"/>
  <c r="I3529" i="4"/>
  <c r="H3529" i="4"/>
  <c r="K3529" i="4" s="1"/>
  <c r="J3528" i="4"/>
  <c r="I3528" i="4"/>
  <c r="H3528" i="4"/>
  <c r="J3527" i="4"/>
  <c r="I3527" i="4"/>
  <c r="H3527" i="4"/>
  <c r="J3526" i="4"/>
  <c r="I3526" i="4"/>
  <c r="H3526" i="4"/>
  <c r="K3526" i="4" s="1"/>
  <c r="J3525" i="4"/>
  <c r="L3525" i="4" s="1"/>
  <c r="M3525" i="4" s="1"/>
  <c r="I3525" i="4"/>
  <c r="H3525" i="4"/>
  <c r="K3525" i="4" s="1"/>
  <c r="L3524" i="4"/>
  <c r="M3524" i="4" s="1"/>
  <c r="J3524" i="4"/>
  <c r="I3524" i="4"/>
  <c r="H3524" i="4"/>
  <c r="K3524" i="4" s="1"/>
  <c r="J3523" i="4"/>
  <c r="K3523" i="4" s="1"/>
  <c r="I3523" i="4"/>
  <c r="H3523" i="4"/>
  <c r="L3522" i="4"/>
  <c r="M3522" i="4" s="1"/>
  <c r="J3522" i="4"/>
  <c r="I3522" i="4"/>
  <c r="H3522" i="4"/>
  <c r="J3521" i="4"/>
  <c r="L3521" i="4" s="1"/>
  <c r="M3521" i="4" s="1"/>
  <c r="I3521" i="4"/>
  <c r="H3521" i="4"/>
  <c r="J3520" i="4"/>
  <c r="I3520" i="4"/>
  <c r="H3520" i="4"/>
  <c r="J3519" i="4"/>
  <c r="I3519" i="4"/>
  <c r="H3519" i="4"/>
  <c r="J3518" i="4"/>
  <c r="I3518" i="4"/>
  <c r="H3518" i="4"/>
  <c r="K3518" i="4" s="1"/>
  <c r="J3517" i="4"/>
  <c r="L3517" i="4" s="1"/>
  <c r="M3517" i="4" s="1"/>
  <c r="I3517" i="4"/>
  <c r="H3517" i="4"/>
  <c r="L3516" i="4"/>
  <c r="M3516" i="4" s="1"/>
  <c r="J3516" i="4"/>
  <c r="I3516" i="4"/>
  <c r="H3516" i="4"/>
  <c r="K3516" i="4" s="1"/>
  <c r="L3515" i="4"/>
  <c r="M3515" i="4" s="1"/>
  <c r="J3515" i="4"/>
  <c r="I3515" i="4"/>
  <c r="H3515" i="4"/>
  <c r="K3515" i="4" s="1"/>
  <c r="J3514" i="4"/>
  <c r="I3514" i="4"/>
  <c r="H3514" i="4"/>
  <c r="J3513" i="4"/>
  <c r="I3513" i="4"/>
  <c r="H3513" i="4"/>
  <c r="J3512" i="4"/>
  <c r="L3512" i="4" s="1"/>
  <c r="M3512" i="4" s="1"/>
  <c r="I3512" i="4"/>
  <c r="H3512" i="4"/>
  <c r="L3511" i="4"/>
  <c r="M3511" i="4" s="1"/>
  <c r="J3511" i="4"/>
  <c r="I3511" i="4"/>
  <c r="H3511" i="4"/>
  <c r="K3511" i="4" s="1"/>
  <c r="J3510" i="4"/>
  <c r="I3510" i="4"/>
  <c r="H3510" i="4"/>
  <c r="L3510" i="4" s="1"/>
  <c r="M3510" i="4" s="1"/>
  <c r="J3509" i="4"/>
  <c r="I3509" i="4"/>
  <c r="H3509" i="4"/>
  <c r="L3508" i="4"/>
  <c r="M3508" i="4" s="1"/>
  <c r="J3508" i="4"/>
  <c r="I3508" i="4"/>
  <c r="H3508" i="4"/>
  <c r="J3507" i="4"/>
  <c r="I3507" i="4"/>
  <c r="H3507" i="4"/>
  <c r="J3506" i="4"/>
  <c r="I3506" i="4"/>
  <c r="H3506" i="4"/>
  <c r="J3505" i="4"/>
  <c r="I3505" i="4"/>
  <c r="H3505" i="4"/>
  <c r="L3504" i="4"/>
  <c r="M3504" i="4" s="1"/>
  <c r="J3504" i="4"/>
  <c r="I3504" i="4"/>
  <c r="H3504" i="4"/>
  <c r="K3504" i="4" s="1"/>
  <c r="J3503" i="4"/>
  <c r="I3503" i="4"/>
  <c r="H3503" i="4"/>
  <c r="J3502" i="4"/>
  <c r="I3502" i="4"/>
  <c r="H3502" i="4"/>
  <c r="J3501" i="4"/>
  <c r="I3501" i="4"/>
  <c r="H3501" i="4"/>
  <c r="L3501" i="4" s="1"/>
  <c r="M3501" i="4" s="1"/>
  <c r="L3500" i="4"/>
  <c r="M3500" i="4" s="1"/>
  <c r="J3500" i="4"/>
  <c r="I3500" i="4"/>
  <c r="H3500" i="4"/>
  <c r="K3500" i="4" s="1"/>
  <c r="L3499" i="4"/>
  <c r="M3499" i="4" s="1"/>
  <c r="J3499" i="4"/>
  <c r="I3499" i="4"/>
  <c r="H3499" i="4"/>
  <c r="K3499" i="4" s="1"/>
  <c r="J3498" i="4"/>
  <c r="I3498" i="4"/>
  <c r="H3498" i="4"/>
  <c r="J3497" i="4"/>
  <c r="I3497" i="4"/>
  <c r="H3497" i="4"/>
  <c r="J3496" i="4"/>
  <c r="L3496" i="4" s="1"/>
  <c r="M3496" i="4" s="1"/>
  <c r="I3496" i="4"/>
  <c r="H3496" i="4"/>
  <c r="J3495" i="4"/>
  <c r="I3495" i="4"/>
  <c r="H3495" i="4"/>
  <c r="L3495" i="4" s="1"/>
  <c r="M3495" i="4" s="1"/>
  <c r="J3494" i="4"/>
  <c r="I3494" i="4"/>
  <c r="H3494" i="4"/>
  <c r="L3494" i="4" s="1"/>
  <c r="M3494" i="4" s="1"/>
  <c r="J3493" i="4"/>
  <c r="I3493" i="4"/>
  <c r="H3493" i="4"/>
  <c r="K3493" i="4" s="1"/>
  <c r="L3492" i="4"/>
  <c r="M3492" i="4" s="1"/>
  <c r="J3492" i="4"/>
  <c r="I3492" i="4"/>
  <c r="H3492" i="4"/>
  <c r="J3491" i="4"/>
  <c r="I3491" i="4"/>
  <c r="H3491" i="4"/>
  <c r="J3490" i="4"/>
  <c r="I3490" i="4"/>
  <c r="H3490" i="4"/>
  <c r="J3489" i="4"/>
  <c r="I3489" i="4"/>
  <c r="H3489" i="4"/>
  <c r="L3488" i="4"/>
  <c r="M3488" i="4" s="1"/>
  <c r="J3488" i="4"/>
  <c r="I3488" i="4"/>
  <c r="H3488" i="4"/>
  <c r="K3488" i="4" s="1"/>
  <c r="J3487" i="4"/>
  <c r="L3487" i="4" s="1"/>
  <c r="M3487" i="4" s="1"/>
  <c r="I3487" i="4"/>
  <c r="H3487" i="4"/>
  <c r="J3486" i="4"/>
  <c r="I3486" i="4"/>
  <c r="H3486" i="4"/>
  <c r="K3486" i="4" s="1"/>
  <c r="J3485" i="4"/>
  <c r="I3485" i="4"/>
  <c r="H3485" i="4"/>
  <c r="L3485" i="4" s="1"/>
  <c r="M3485" i="4" s="1"/>
  <c r="L3484" i="4"/>
  <c r="M3484" i="4" s="1"/>
  <c r="J3484" i="4"/>
  <c r="I3484" i="4"/>
  <c r="H3484" i="4"/>
  <c r="K3484" i="4" s="1"/>
  <c r="L3483" i="4"/>
  <c r="M3483" i="4" s="1"/>
  <c r="J3483" i="4"/>
  <c r="I3483" i="4"/>
  <c r="H3483" i="4"/>
  <c r="K3483" i="4" s="1"/>
  <c r="J3482" i="4"/>
  <c r="I3482" i="4"/>
  <c r="L3482" i="4" s="1"/>
  <c r="M3482" i="4" s="1"/>
  <c r="H3482" i="4"/>
  <c r="J3481" i="4"/>
  <c r="I3481" i="4"/>
  <c r="H3481" i="4"/>
  <c r="L3481" i="4" s="1"/>
  <c r="M3481" i="4" s="1"/>
  <c r="L3480" i="4"/>
  <c r="M3480" i="4" s="1"/>
  <c r="J3480" i="4"/>
  <c r="I3480" i="4"/>
  <c r="H3480" i="4"/>
  <c r="J3479" i="4"/>
  <c r="I3479" i="4"/>
  <c r="H3479" i="4"/>
  <c r="L3478" i="4"/>
  <c r="M3478" i="4" s="1"/>
  <c r="J3478" i="4"/>
  <c r="I3478" i="4"/>
  <c r="H3478" i="4"/>
  <c r="J3477" i="4"/>
  <c r="L3477" i="4" s="1"/>
  <c r="M3477" i="4" s="1"/>
  <c r="I3477" i="4"/>
  <c r="H3477" i="4"/>
  <c r="K3477" i="4" s="1"/>
  <c r="J3476" i="4"/>
  <c r="I3476" i="4"/>
  <c r="L3476" i="4" s="1"/>
  <c r="M3476" i="4" s="1"/>
  <c r="H3476" i="4"/>
  <c r="L3475" i="4"/>
  <c r="M3475" i="4" s="1"/>
  <c r="J3475" i="4"/>
  <c r="I3475" i="4"/>
  <c r="H3475" i="4"/>
  <c r="K3475" i="4" s="1"/>
  <c r="J3474" i="4"/>
  <c r="I3474" i="4"/>
  <c r="L3474" i="4" s="1"/>
  <c r="M3474" i="4" s="1"/>
  <c r="H3474" i="4"/>
  <c r="J3473" i="4"/>
  <c r="I3473" i="4"/>
  <c r="H3473" i="4"/>
  <c r="L3473" i="4" s="1"/>
  <c r="M3473" i="4" s="1"/>
  <c r="L3472" i="4"/>
  <c r="M3472" i="4" s="1"/>
  <c r="J3472" i="4"/>
  <c r="I3472" i="4"/>
  <c r="H3472" i="4"/>
  <c r="J3471" i="4"/>
  <c r="I3471" i="4"/>
  <c r="H3471" i="4"/>
  <c r="L3470" i="4"/>
  <c r="M3470" i="4" s="1"/>
  <c r="J3470" i="4"/>
  <c r="I3470" i="4"/>
  <c r="H3470" i="4"/>
  <c r="M3469" i="4"/>
  <c r="L3469" i="4"/>
  <c r="K3469" i="4"/>
  <c r="J3469" i="4"/>
  <c r="I3469" i="4"/>
  <c r="H3469" i="4"/>
  <c r="J3468" i="4"/>
  <c r="I3468" i="4"/>
  <c r="K3468" i="4" s="1"/>
  <c r="H3468" i="4"/>
  <c r="L3468" i="4" s="1"/>
  <c r="M3468" i="4" s="1"/>
  <c r="J3467" i="4"/>
  <c r="I3467" i="4"/>
  <c r="H3467" i="4"/>
  <c r="L3467" i="4" s="1"/>
  <c r="M3467" i="4" s="1"/>
  <c r="L3466" i="4"/>
  <c r="M3466" i="4" s="1"/>
  <c r="J3466" i="4"/>
  <c r="I3466" i="4"/>
  <c r="H3466" i="4"/>
  <c r="K3465" i="4"/>
  <c r="J3465" i="4"/>
  <c r="I3465" i="4"/>
  <c r="H3465" i="4"/>
  <c r="L3465" i="4" s="1"/>
  <c r="M3465" i="4" s="1"/>
  <c r="J3464" i="4"/>
  <c r="I3464" i="4"/>
  <c r="K3464" i="4" s="1"/>
  <c r="H3464" i="4"/>
  <c r="L3464" i="4" s="1"/>
  <c r="M3464" i="4" s="1"/>
  <c r="L3463" i="4"/>
  <c r="M3463" i="4" s="1"/>
  <c r="J3463" i="4"/>
  <c r="I3463" i="4"/>
  <c r="H3463" i="4"/>
  <c r="K3463" i="4" s="1"/>
  <c r="J3462" i="4"/>
  <c r="I3462" i="4"/>
  <c r="L3462" i="4" s="1"/>
  <c r="M3462" i="4" s="1"/>
  <c r="H3462" i="4"/>
  <c r="K3461" i="4"/>
  <c r="J3461" i="4"/>
  <c r="I3461" i="4"/>
  <c r="H3461" i="4"/>
  <c r="L3461" i="4" s="1"/>
  <c r="M3461" i="4" s="1"/>
  <c r="M3460" i="4"/>
  <c r="K3460" i="4"/>
  <c r="J3460" i="4"/>
  <c r="I3460" i="4"/>
  <c r="L3460" i="4" s="1"/>
  <c r="H3460" i="4"/>
  <c r="J3459" i="4"/>
  <c r="L3459" i="4" s="1"/>
  <c r="M3459" i="4" s="1"/>
  <c r="I3459" i="4"/>
  <c r="H3459" i="4"/>
  <c r="J3458" i="4"/>
  <c r="I3458" i="4"/>
  <c r="L3458" i="4" s="1"/>
  <c r="M3458" i="4" s="1"/>
  <c r="H3458" i="4"/>
  <c r="M3457" i="4"/>
  <c r="L3457" i="4"/>
  <c r="K3457" i="4"/>
  <c r="J3457" i="4"/>
  <c r="I3457" i="4"/>
  <c r="H3457" i="4"/>
  <c r="K3456" i="4"/>
  <c r="J3456" i="4"/>
  <c r="I3456" i="4"/>
  <c r="L3456" i="4" s="1"/>
  <c r="M3456" i="4" s="1"/>
  <c r="H3456" i="4"/>
  <c r="J3455" i="4"/>
  <c r="I3455" i="4"/>
  <c r="H3455" i="4"/>
  <c r="L3454" i="4"/>
  <c r="M3454" i="4" s="1"/>
  <c r="J3454" i="4"/>
  <c r="I3454" i="4"/>
  <c r="H3454" i="4"/>
  <c r="M3453" i="4"/>
  <c r="L3453" i="4"/>
  <c r="K3453" i="4"/>
  <c r="J3453" i="4"/>
  <c r="I3453" i="4"/>
  <c r="H3453" i="4"/>
  <c r="J3452" i="4"/>
  <c r="I3452" i="4"/>
  <c r="K3452" i="4" s="1"/>
  <c r="H3452" i="4"/>
  <c r="L3452" i="4" s="1"/>
  <c r="M3452" i="4" s="1"/>
  <c r="J3451" i="4"/>
  <c r="I3451" i="4"/>
  <c r="H3451" i="4"/>
  <c r="L3451" i="4" s="1"/>
  <c r="M3451" i="4" s="1"/>
  <c r="L3450" i="4"/>
  <c r="M3450" i="4" s="1"/>
  <c r="J3450" i="4"/>
  <c r="I3450" i="4"/>
  <c r="H3450" i="4"/>
  <c r="K3449" i="4"/>
  <c r="J3449" i="4"/>
  <c r="I3449" i="4"/>
  <c r="H3449" i="4"/>
  <c r="L3449" i="4" s="1"/>
  <c r="M3449" i="4" s="1"/>
  <c r="J3448" i="4"/>
  <c r="I3448" i="4"/>
  <c r="K3448" i="4" s="1"/>
  <c r="H3448" i="4"/>
  <c r="L3448" i="4" s="1"/>
  <c r="M3448" i="4" s="1"/>
  <c r="L3447" i="4"/>
  <c r="M3447" i="4" s="1"/>
  <c r="J3447" i="4"/>
  <c r="I3447" i="4"/>
  <c r="H3447" i="4"/>
  <c r="K3447" i="4" s="1"/>
  <c r="J3446" i="4"/>
  <c r="I3446" i="4"/>
  <c r="L3446" i="4" s="1"/>
  <c r="M3446" i="4" s="1"/>
  <c r="H3446" i="4"/>
  <c r="J3445" i="4"/>
  <c r="I3445" i="4"/>
  <c r="H3445" i="4"/>
  <c r="L3445" i="4" s="1"/>
  <c r="M3445" i="4" s="1"/>
  <c r="K3444" i="4"/>
  <c r="J3444" i="4"/>
  <c r="I3444" i="4"/>
  <c r="L3444" i="4" s="1"/>
  <c r="M3444" i="4" s="1"/>
  <c r="H3444" i="4"/>
  <c r="J3443" i="4"/>
  <c r="L3443" i="4" s="1"/>
  <c r="M3443" i="4" s="1"/>
  <c r="I3443" i="4"/>
  <c r="H3443" i="4"/>
  <c r="K3443" i="4" s="1"/>
  <c r="J3442" i="4"/>
  <c r="I3442" i="4"/>
  <c r="H3442" i="4"/>
  <c r="M3441" i="4"/>
  <c r="L3441" i="4"/>
  <c r="K3441" i="4"/>
  <c r="J3441" i="4"/>
  <c r="I3441" i="4"/>
  <c r="H3441" i="4"/>
  <c r="K3440" i="4"/>
  <c r="J3440" i="4"/>
  <c r="I3440" i="4"/>
  <c r="L3440" i="4" s="1"/>
  <c r="M3440" i="4" s="1"/>
  <c r="H3440" i="4"/>
  <c r="J3439" i="4"/>
  <c r="I3439" i="4"/>
  <c r="H3439" i="4"/>
  <c r="L3438" i="4"/>
  <c r="M3438" i="4" s="1"/>
  <c r="J3438" i="4"/>
  <c r="I3438" i="4"/>
  <c r="H3438" i="4"/>
  <c r="M3437" i="4"/>
  <c r="L3437" i="4"/>
  <c r="K3437" i="4"/>
  <c r="J3437" i="4"/>
  <c r="I3437" i="4"/>
  <c r="H3437" i="4"/>
  <c r="J3436" i="4"/>
  <c r="I3436" i="4"/>
  <c r="K3436" i="4" s="1"/>
  <c r="H3436" i="4"/>
  <c r="L3436" i="4" s="1"/>
  <c r="M3436" i="4" s="1"/>
  <c r="J3435" i="4"/>
  <c r="I3435" i="4"/>
  <c r="H3435" i="4"/>
  <c r="L3435" i="4" s="1"/>
  <c r="M3435" i="4" s="1"/>
  <c r="L3434" i="4"/>
  <c r="M3434" i="4" s="1"/>
  <c r="J3434" i="4"/>
  <c r="I3434" i="4"/>
  <c r="H3434" i="4"/>
  <c r="K3433" i="4"/>
  <c r="J3433" i="4"/>
  <c r="I3433" i="4"/>
  <c r="H3433" i="4"/>
  <c r="L3433" i="4" s="1"/>
  <c r="M3433" i="4" s="1"/>
  <c r="J3432" i="4"/>
  <c r="I3432" i="4"/>
  <c r="H3432" i="4"/>
  <c r="L3432" i="4" s="1"/>
  <c r="M3432" i="4" s="1"/>
  <c r="L3431" i="4"/>
  <c r="M3431" i="4" s="1"/>
  <c r="J3431" i="4"/>
  <c r="I3431" i="4"/>
  <c r="H3431" i="4"/>
  <c r="K3431" i="4" s="1"/>
  <c r="J3430" i="4"/>
  <c r="I3430" i="4"/>
  <c r="L3430" i="4" s="1"/>
  <c r="M3430" i="4" s="1"/>
  <c r="H3430" i="4"/>
  <c r="J3429" i="4"/>
  <c r="I3429" i="4"/>
  <c r="H3429" i="4"/>
  <c r="L3429" i="4" s="1"/>
  <c r="M3429" i="4" s="1"/>
  <c r="K3428" i="4"/>
  <c r="J3428" i="4"/>
  <c r="I3428" i="4"/>
  <c r="L3428" i="4" s="1"/>
  <c r="M3428" i="4" s="1"/>
  <c r="H3428" i="4"/>
  <c r="J3427" i="4"/>
  <c r="L3427" i="4" s="1"/>
  <c r="M3427" i="4" s="1"/>
  <c r="I3427" i="4"/>
  <c r="H3427" i="4"/>
  <c r="K3427" i="4" s="1"/>
  <c r="J3426" i="4"/>
  <c r="I3426" i="4"/>
  <c r="H3426" i="4"/>
  <c r="J3425" i="4"/>
  <c r="I3425" i="4"/>
  <c r="H3425" i="4"/>
  <c r="L3425" i="4" s="1"/>
  <c r="M3425" i="4" s="1"/>
  <c r="L3424" i="4"/>
  <c r="M3424" i="4" s="1"/>
  <c r="J3424" i="4"/>
  <c r="I3424" i="4"/>
  <c r="H3424" i="4"/>
  <c r="K3424" i="4" s="1"/>
  <c r="J3423" i="4"/>
  <c r="L3423" i="4" s="1"/>
  <c r="M3423" i="4" s="1"/>
  <c r="I3423" i="4"/>
  <c r="H3423" i="4"/>
  <c r="J3422" i="4"/>
  <c r="I3422" i="4"/>
  <c r="H3422" i="4"/>
  <c r="J3421" i="4"/>
  <c r="I3421" i="4"/>
  <c r="H3421" i="4"/>
  <c r="L3421" i="4" s="1"/>
  <c r="M3421" i="4" s="1"/>
  <c r="L3420" i="4"/>
  <c r="M3420" i="4" s="1"/>
  <c r="J3420" i="4"/>
  <c r="I3420" i="4"/>
  <c r="H3420" i="4"/>
  <c r="K3420" i="4" s="1"/>
  <c r="J3419" i="4"/>
  <c r="L3419" i="4" s="1"/>
  <c r="M3419" i="4" s="1"/>
  <c r="I3419" i="4"/>
  <c r="H3419" i="4"/>
  <c r="J3418" i="4"/>
  <c r="I3418" i="4"/>
  <c r="H3418" i="4"/>
  <c r="J3417" i="4"/>
  <c r="I3417" i="4"/>
  <c r="H3417" i="4"/>
  <c r="L3417" i="4" s="1"/>
  <c r="M3417" i="4" s="1"/>
  <c r="L3416" i="4"/>
  <c r="M3416" i="4" s="1"/>
  <c r="J3416" i="4"/>
  <c r="I3416" i="4"/>
  <c r="H3416" i="4"/>
  <c r="K3416" i="4" s="1"/>
  <c r="J3415" i="4"/>
  <c r="L3415" i="4" s="1"/>
  <c r="M3415" i="4" s="1"/>
  <c r="I3415" i="4"/>
  <c r="H3415" i="4"/>
  <c r="K3415" i="4" s="1"/>
  <c r="J3414" i="4"/>
  <c r="I3414" i="4"/>
  <c r="H3414" i="4"/>
  <c r="J3413" i="4"/>
  <c r="I3413" i="4"/>
  <c r="H3413" i="4"/>
  <c r="L3413" i="4" s="1"/>
  <c r="M3413" i="4" s="1"/>
  <c r="L3412" i="4"/>
  <c r="M3412" i="4" s="1"/>
  <c r="J3412" i="4"/>
  <c r="I3412" i="4"/>
  <c r="H3412" i="4"/>
  <c r="K3412" i="4" s="1"/>
  <c r="J3411" i="4"/>
  <c r="L3411" i="4" s="1"/>
  <c r="M3411" i="4" s="1"/>
  <c r="I3411" i="4"/>
  <c r="H3411" i="4"/>
  <c r="K3411" i="4" s="1"/>
  <c r="J3410" i="4"/>
  <c r="I3410" i="4"/>
  <c r="H3410" i="4"/>
  <c r="J3409" i="4"/>
  <c r="I3409" i="4"/>
  <c r="H3409" i="4"/>
  <c r="L3409" i="4" s="1"/>
  <c r="M3409" i="4" s="1"/>
  <c r="L3408" i="4"/>
  <c r="M3408" i="4" s="1"/>
  <c r="J3408" i="4"/>
  <c r="I3408" i="4"/>
  <c r="H3408" i="4"/>
  <c r="K3408" i="4" s="1"/>
  <c r="J3407" i="4"/>
  <c r="L3407" i="4" s="1"/>
  <c r="M3407" i="4" s="1"/>
  <c r="I3407" i="4"/>
  <c r="H3407" i="4"/>
  <c r="J3406" i="4"/>
  <c r="I3406" i="4"/>
  <c r="H3406" i="4"/>
  <c r="J3405" i="4"/>
  <c r="I3405" i="4"/>
  <c r="H3405" i="4"/>
  <c r="L3405" i="4" s="1"/>
  <c r="M3405" i="4" s="1"/>
  <c r="L3404" i="4"/>
  <c r="M3404" i="4" s="1"/>
  <c r="J3404" i="4"/>
  <c r="I3404" i="4"/>
  <c r="H3404" i="4"/>
  <c r="K3404" i="4" s="1"/>
  <c r="J3403" i="4"/>
  <c r="L3403" i="4" s="1"/>
  <c r="M3403" i="4" s="1"/>
  <c r="I3403" i="4"/>
  <c r="H3403" i="4"/>
  <c r="J3402" i="4"/>
  <c r="I3402" i="4"/>
  <c r="H3402" i="4"/>
  <c r="J3401" i="4"/>
  <c r="I3401" i="4"/>
  <c r="H3401" i="4"/>
  <c r="L3401" i="4" s="1"/>
  <c r="M3401" i="4" s="1"/>
  <c r="L3400" i="4"/>
  <c r="M3400" i="4" s="1"/>
  <c r="J3400" i="4"/>
  <c r="I3400" i="4"/>
  <c r="H3400" i="4"/>
  <c r="K3400" i="4" s="1"/>
  <c r="J3399" i="4"/>
  <c r="L3399" i="4" s="1"/>
  <c r="M3399" i="4" s="1"/>
  <c r="I3399" i="4"/>
  <c r="H3399" i="4"/>
  <c r="K3399" i="4" s="1"/>
  <c r="J3398" i="4"/>
  <c r="I3398" i="4"/>
  <c r="H3398" i="4"/>
  <c r="J3397" i="4"/>
  <c r="I3397" i="4"/>
  <c r="H3397" i="4"/>
  <c r="L3397" i="4" s="1"/>
  <c r="M3397" i="4" s="1"/>
  <c r="L3396" i="4"/>
  <c r="M3396" i="4" s="1"/>
  <c r="J3396" i="4"/>
  <c r="I3396" i="4"/>
  <c r="H3396" i="4"/>
  <c r="K3396" i="4" s="1"/>
  <c r="J3395" i="4"/>
  <c r="L3395" i="4" s="1"/>
  <c r="M3395" i="4" s="1"/>
  <c r="I3395" i="4"/>
  <c r="H3395" i="4"/>
  <c r="K3395" i="4" s="1"/>
  <c r="J3394" i="4"/>
  <c r="I3394" i="4"/>
  <c r="H3394" i="4"/>
  <c r="J3393" i="4"/>
  <c r="I3393" i="4"/>
  <c r="H3393" i="4"/>
  <c r="L3393" i="4" s="1"/>
  <c r="M3393" i="4" s="1"/>
  <c r="L3392" i="4"/>
  <c r="M3392" i="4" s="1"/>
  <c r="J3392" i="4"/>
  <c r="I3392" i="4"/>
  <c r="H3392" i="4"/>
  <c r="K3392" i="4" s="1"/>
  <c r="J3391" i="4"/>
  <c r="L3391" i="4" s="1"/>
  <c r="M3391" i="4" s="1"/>
  <c r="I3391" i="4"/>
  <c r="H3391" i="4"/>
  <c r="J3390" i="4"/>
  <c r="I3390" i="4"/>
  <c r="H3390" i="4"/>
  <c r="J3389" i="4"/>
  <c r="I3389" i="4"/>
  <c r="H3389" i="4"/>
  <c r="L3389" i="4" s="1"/>
  <c r="M3389" i="4" s="1"/>
  <c r="L3388" i="4"/>
  <c r="M3388" i="4" s="1"/>
  <c r="J3388" i="4"/>
  <c r="I3388" i="4"/>
  <c r="H3388" i="4"/>
  <c r="K3388" i="4" s="1"/>
  <c r="J3387" i="4"/>
  <c r="L3387" i="4" s="1"/>
  <c r="M3387" i="4" s="1"/>
  <c r="I3387" i="4"/>
  <c r="H3387" i="4"/>
  <c r="J3386" i="4"/>
  <c r="I3386" i="4"/>
  <c r="H3386" i="4"/>
  <c r="J3385" i="4"/>
  <c r="I3385" i="4"/>
  <c r="H3385" i="4"/>
  <c r="L3385" i="4" s="1"/>
  <c r="M3385" i="4" s="1"/>
  <c r="L3384" i="4"/>
  <c r="M3384" i="4" s="1"/>
  <c r="J3384" i="4"/>
  <c r="I3384" i="4"/>
  <c r="H3384" i="4"/>
  <c r="K3384" i="4" s="1"/>
  <c r="J3383" i="4"/>
  <c r="L3383" i="4" s="1"/>
  <c r="M3383" i="4" s="1"/>
  <c r="I3383" i="4"/>
  <c r="H3383" i="4"/>
  <c r="K3383" i="4" s="1"/>
  <c r="J3382" i="4"/>
  <c r="I3382" i="4"/>
  <c r="H3382" i="4"/>
  <c r="J3381" i="4"/>
  <c r="I3381" i="4"/>
  <c r="H3381" i="4"/>
  <c r="L3381" i="4" s="1"/>
  <c r="M3381" i="4" s="1"/>
  <c r="L3380" i="4"/>
  <c r="M3380" i="4" s="1"/>
  <c r="J3380" i="4"/>
  <c r="I3380" i="4"/>
  <c r="H3380" i="4"/>
  <c r="K3380" i="4" s="1"/>
  <c r="J3379" i="4"/>
  <c r="L3379" i="4" s="1"/>
  <c r="M3379" i="4" s="1"/>
  <c r="I3379" i="4"/>
  <c r="H3379" i="4"/>
  <c r="K3379" i="4" s="1"/>
  <c r="J3378" i="4"/>
  <c r="I3378" i="4"/>
  <c r="H3378" i="4"/>
  <c r="J3377" i="4"/>
  <c r="I3377" i="4"/>
  <c r="H3377" i="4"/>
  <c r="L3377" i="4" s="1"/>
  <c r="M3377" i="4" s="1"/>
  <c r="L3376" i="4"/>
  <c r="M3376" i="4" s="1"/>
  <c r="J3376" i="4"/>
  <c r="I3376" i="4"/>
  <c r="H3376" i="4"/>
  <c r="K3376" i="4" s="1"/>
  <c r="J3375" i="4"/>
  <c r="L3375" i="4" s="1"/>
  <c r="M3375" i="4" s="1"/>
  <c r="I3375" i="4"/>
  <c r="H3375" i="4"/>
  <c r="J3374" i="4"/>
  <c r="I3374" i="4"/>
  <c r="H3374" i="4"/>
  <c r="J3373" i="4"/>
  <c r="I3373" i="4"/>
  <c r="H3373" i="4"/>
  <c r="L3373" i="4" s="1"/>
  <c r="M3373" i="4" s="1"/>
  <c r="L3372" i="4"/>
  <c r="M3372" i="4" s="1"/>
  <c r="J3372" i="4"/>
  <c r="I3372" i="4"/>
  <c r="H3372" i="4"/>
  <c r="K3372" i="4" s="1"/>
  <c r="J3371" i="4"/>
  <c r="L3371" i="4" s="1"/>
  <c r="M3371" i="4" s="1"/>
  <c r="I3371" i="4"/>
  <c r="H3371" i="4"/>
  <c r="J3370" i="4"/>
  <c r="I3370" i="4"/>
  <c r="H3370" i="4"/>
  <c r="J3369" i="4"/>
  <c r="I3369" i="4"/>
  <c r="H3369" i="4"/>
  <c r="L3369" i="4" s="1"/>
  <c r="M3369" i="4" s="1"/>
  <c r="L3368" i="4"/>
  <c r="M3368" i="4" s="1"/>
  <c r="J3368" i="4"/>
  <c r="I3368" i="4"/>
  <c r="H3368" i="4"/>
  <c r="K3368" i="4" s="1"/>
  <c r="J3367" i="4"/>
  <c r="L3367" i="4" s="1"/>
  <c r="M3367" i="4" s="1"/>
  <c r="I3367" i="4"/>
  <c r="H3367" i="4"/>
  <c r="K3367" i="4" s="1"/>
  <c r="J3366" i="4"/>
  <c r="I3366" i="4"/>
  <c r="H3366" i="4"/>
  <c r="J3365" i="4"/>
  <c r="I3365" i="4"/>
  <c r="H3365" i="4"/>
  <c r="L3365" i="4" s="1"/>
  <c r="M3365" i="4" s="1"/>
  <c r="L3364" i="4"/>
  <c r="M3364" i="4" s="1"/>
  <c r="J3364" i="4"/>
  <c r="I3364" i="4"/>
  <c r="H3364" i="4"/>
  <c r="K3364" i="4" s="1"/>
  <c r="J3363" i="4"/>
  <c r="L3363" i="4" s="1"/>
  <c r="M3363" i="4" s="1"/>
  <c r="I3363" i="4"/>
  <c r="H3363" i="4"/>
  <c r="K3363" i="4" s="1"/>
  <c r="J3362" i="4"/>
  <c r="I3362" i="4"/>
  <c r="H3362" i="4"/>
  <c r="J3361" i="4"/>
  <c r="I3361" i="4"/>
  <c r="H3361" i="4"/>
  <c r="L3361" i="4" s="1"/>
  <c r="M3361" i="4" s="1"/>
  <c r="L3360" i="4"/>
  <c r="M3360" i="4" s="1"/>
  <c r="J3360" i="4"/>
  <c r="I3360" i="4"/>
  <c r="H3360" i="4"/>
  <c r="K3360" i="4" s="1"/>
  <c r="J3359" i="4"/>
  <c r="L3359" i="4" s="1"/>
  <c r="M3359" i="4" s="1"/>
  <c r="I3359" i="4"/>
  <c r="H3359" i="4"/>
  <c r="J3358" i="4"/>
  <c r="I3358" i="4"/>
  <c r="H3358" i="4"/>
  <c r="J3357" i="4"/>
  <c r="I3357" i="4"/>
  <c r="H3357" i="4"/>
  <c r="L3357" i="4" s="1"/>
  <c r="M3357" i="4" s="1"/>
  <c r="L3356" i="4"/>
  <c r="M3356" i="4" s="1"/>
  <c r="J3356" i="4"/>
  <c r="I3356" i="4"/>
  <c r="H3356" i="4"/>
  <c r="K3356" i="4" s="1"/>
  <c r="J3355" i="4"/>
  <c r="L3355" i="4" s="1"/>
  <c r="M3355" i="4" s="1"/>
  <c r="I3355" i="4"/>
  <c r="H3355" i="4"/>
  <c r="J3354" i="4"/>
  <c r="I3354" i="4"/>
  <c r="H3354" i="4"/>
  <c r="J3353" i="4"/>
  <c r="I3353" i="4"/>
  <c r="H3353" i="4"/>
  <c r="L3353" i="4" s="1"/>
  <c r="M3353" i="4" s="1"/>
  <c r="L3352" i="4"/>
  <c r="M3352" i="4" s="1"/>
  <c r="J3352" i="4"/>
  <c r="I3352" i="4"/>
  <c r="H3352" i="4"/>
  <c r="K3352" i="4" s="1"/>
  <c r="J3351" i="4"/>
  <c r="L3351" i="4" s="1"/>
  <c r="M3351" i="4" s="1"/>
  <c r="I3351" i="4"/>
  <c r="H3351" i="4"/>
  <c r="K3351" i="4" s="1"/>
  <c r="J3350" i="4"/>
  <c r="I3350" i="4"/>
  <c r="H3350" i="4"/>
  <c r="J3349" i="4"/>
  <c r="I3349" i="4"/>
  <c r="H3349" i="4"/>
  <c r="L3348" i="4"/>
  <c r="M3348" i="4" s="1"/>
  <c r="J3348" i="4"/>
  <c r="I3348" i="4"/>
  <c r="H3348" i="4"/>
  <c r="K3348" i="4" s="1"/>
  <c r="J3347" i="4"/>
  <c r="L3347" i="4" s="1"/>
  <c r="M3347" i="4" s="1"/>
  <c r="I3347" i="4"/>
  <c r="H3347" i="4"/>
  <c r="J3346" i="4"/>
  <c r="I3346" i="4"/>
  <c r="H3346" i="4"/>
  <c r="J3345" i="4"/>
  <c r="I3345" i="4"/>
  <c r="H3345" i="4"/>
  <c r="L3344" i="4"/>
  <c r="M3344" i="4" s="1"/>
  <c r="J3344" i="4"/>
  <c r="I3344" i="4"/>
  <c r="H3344" i="4"/>
  <c r="K3344" i="4" s="1"/>
  <c r="L3343" i="4"/>
  <c r="M3343" i="4" s="1"/>
  <c r="J3343" i="4"/>
  <c r="I3343" i="4"/>
  <c r="H3343" i="4"/>
  <c r="K3343" i="4" s="1"/>
  <c r="J3342" i="4"/>
  <c r="I3342" i="4"/>
  <c r="H3342" i="4"/>
  <c r="J3341" i="4"/>
  <c r="I3341" i="4"/>
  <c r="H3341" i="4"/>
  <c r="L3340" i="4"/>
  <c r="M3340" i="4" s="1"/>
  <c r="J3340" i="4"/>
  <c r="I3340" i="4"/>
  <c r="H3340" i="4"/>
  <c r="K3340" i="4" s="1"/>
  <c r="J3339" i="4"/>
  <c r="L3339" i="4" s="1"/>
  <c r="M3339" i="4" s="1"/>
  <c r="I3339" i="4"/>
  <c r="H3339" i="4"/>
  <c r="J3338" i="4"/>
  <c r="I3338" i="4"/>
  <c r="H3338" i="4"/>
  <c r="J3337" i="4"/>
  <c r="I3337" i="4"/>
  <c r="H3337" i="4"/>
  <c r="L3336" i="4"/>
  <c r="M3336" i="4" s="1"/>
  <c r="J3336" i="4"/>
  <c r="I3336" i="4"/>
  <c r="H3336" i="4"/>
  <c r="K3336" i="4" s="1"/>
  <c r="L3335" i="4"/>
  <c r="M3335" i="4" s="1"/>
  <c r="J3335" i="4"/>
  <c r="I3335" i="4"/>
  <c r="H3335" i="4"/>
  <c r="K3335" i="4" s="1"/>
  <c r="J3334" i="4"/>
  <c r="I3334" i="4"/>
  <c r="H3334" i="4"/>
  <c r="J3333" i="4"/>
  <c r="I3333" i="4"/>
  <c r="H3333" i="4"/>
  <c r="L3332" i="4"/>
  <c r="M3332" i="4" s="1"/>
  <c r="J3332" i="4"/>
  <c r="I3332" i="4"/>
  <c r="H3332" i="4"/>
  <c r="K3332" i="4" s="1"/>
  <c r="J3331" i="4"/>
  <c r="L3331" i="4" s="1"/>
  <c r="M3331" i="4" s="1"/>
  <c r="I3331" i="4"/>
  <c r="H3331" i="4"/>
  <c r="J3330" i="4"/>
  <c r="I3330" i="4"/>
  <c r="H3330" i="4"/>
  <c r="J3329" i="4"/>
  <c r="I3329" i="4"/>
  <c r="H3329" i="4"/>
  <c r="L3328" i="4"/>
  <c r="M3328" i="4" s="1"/>
  <c r="J3328" i="4"/>
  <c r="I3328" i="4"/>
  <c r="H3328" i="4"/>
  <c r="K3328" i="4" s="1"/>
  <c r="L3327" i="4"/>
  <c r="M3327" i="4" s="1"/>
  <c r="J3327" i="4"/>
  <c r="I3327" i="4"/>
  <c r="H3327" i="4"/>
  <c r="K3327" i="4" s="1"/>
  <c r="J3326" i="4"/>
  <c r="I3326" i="4"/>
  <c r="H3326" i="4"/>
  <c r="J3325" i="4"/>
  <c r="I3325" i="4"/>
  <c r="H3325" i="4"/>
  <c r="L3324" i="4"/>
  <c r="M3324" i="4" s="1"/>
  <c r="J3324" i="4"/>
  <c r="I3324" i="4"/>
  <c r="H3324" i="4"/>
  <c r="K3324" i="4" s="1"/>
  <c r="J3323" i="4"/>
  <c r="L3323" i="4" s="1"/>
  <c r="M3323" i="4" s="1"/>
  <c r="I3323" i="4"/>
  <c r="H3323" i="4"/>
  <c r="J3322" i="4"/>
  <c r="I3322" i="4"/>
  <c r="H3322" i="4"/>
  <c r="J3321" i="4"/>
  <c r="I3321" i="4"/>
  <c r="H3321" i="4"/>
  <c r="L3320" i="4"/>
  <c r="M3320" i="4" s="1"/>
  <c r="J3320" i="4"/>
  <c r="I3320" i="4"/>
  <c r="H3320" i="4"/>
  <c r="K3320" i="4" s="1"/>
  <c r="L3319" i="4"/>
  <c r="M3319" i="4" s="1"/>
  <c r="J3319" i="4"/>
  <c r="I3319" i="4"/>
  <c r="H3319" i="4"/>
  <c r="K3319" i="4" s="1"/>
  <c r="J3318" i="4"/>
  <c r="I3318" i="4"/>
  <c r="H3318" i="4"/>
  <c r="J3317" i="4"/>
  <c r="I3317" i="4"/>
  <c r="H3317" i="4"/>
  <c r="L3316" i="4"/>
  <c r="M3316" i="4" s="1"/>
  <c r="J3316" i="4"/>
  <c r="I3316" i="4"/>
  <c r="H3316" i="4"/>
  <c r="K3316" i="4" s="1"/>
  <c r="J3315" i="4"/>
  <c r="L3315" i="4" s="1"/>
  <c r="M3315" i="4" s="1"/>
  <c r="I3315" i="4"/>
  <c r="H3315" i="4"/>
  <c r="J3314" i="4"/>
  <c r="I3314" i="4"/>
  <c r="H3314" i="4"/>
  <c r="J3313" i="4"/>
  <c r="I3313" i="4"/>
  <c r="H3313" i="4"/>
  <c r="L3312" i="4"/>
  <c r="M3312" i="4" s="1"/>
  <c r="J3312" i="4"/>
  <c r="I3312" i="4"/>
  <c r="H3312" i="4"/>
  <c r="K3312" i="4" s="1"/>
  <c r="L3311" i="4"/>
  <c r="M3311" i="4" s="1"/>
  <c r="J3311" i="4"/>
  <c r="I3311" i="4"/>
  <c r="H3311" i="4"/>
  <c r="K3311" i="4" s="1"/>
  <c r="J3310" i="4"/>
  <c r="I3310" i="4"/>
  <c r="H3310" i="4"/>
  <c r="J3309" i="4"/>
  <c r="I3309" i="4"/>
  <c r="H3309" i="4"/>
  <c r="L3308" i="4"/>
  <c r="M3308" i="4" s="1"/>
  <c r="J3308" i="4"/>
  <c r="I3308" i="4"/>
  <c r="H3308" i="4"/>
  <c r="K3308" i="4" s="1"/>
  <c r="J3307" i="4"/>
  <c r="L3307" i="4" s="1"/>
  <c r="M3307" i="4" s="1"/>
  <c r="I3307" i="4"/>
  <c r="H3307" i="4"/>
  <c r="J3306" i="4"/>
  <c r="I3306" i="4"/>
  <c r="H3306" i="4"/>
  <c r="J3305" i="4"/>
  <c r="I3305" i="4"/>
  <c r="H3305" i="4"/>
  <c r="L3304" i="4"/>
  <c r="M3304" i="4" s="1"/>
  <c r="J3304" i="4"/>
  <c r="I3304" i="4"/>
  <c r="H3304" i="4"/>
  <c r="K3304" i="4" s="1"/>
  <c r="L3303" i="4"/>
  <c r="M3303" i="4" s="1"/>
  <c r="J3303" i="4"/>
  <c r="I3303" i="4"/>
  <c r="H3303" i="4"/>
  <c r="K3303" i="4" s="1"/>
  <c r="J3302" i="4"/>
  <c r="I3302" i="4"/>
  <c r="H3302" i="4"/>
  <c r="J3301" i="4"/>
  <c r="I3301" i="4"/>
  <c r="H3301" i="4"/>
  <c r="L3300" i="4"/>
  <c r="M3300" i="4" s="1"/>
  <c r="J3300" i="4"/>
  <c r="I3300" i="4"/>
  <c r="H3300" i="4"/>
  <c r="K3300" i="4" s="1"/>
  <c r="J3299" i="4"/>
  <c r="L3299" i="4" s="1"/>
  <c r="M3299" i="4" s="1"/>
  <c r="I3299" i="4"/>
  <c r="H3299" i="4"/>
  <c r="J3298" i="4"/>
  <c r="I3298" i="4"/>
  <c r="H3298" i="4"/>
  <c r="J3297" i="4"/>
  <c r="I3297" i="4"/>
  <c r="H3297" i="4"/>
  <c r="L3296" i="4"/>
  <c r="M3296" i="4" s="1"/>
  <c r="J3296" i="4"/>
  <c r="I3296" i="4"/>
  <c r="H3296" i="4"/>
  <c r="K3296" i="4" s="1"/>
  <c r="L3295" i="4"/>
  <c r="M3295" i="4" s="1"/>
  <c r="J3295" i="4"/>
  <c r="I3295" i="4"/>
  <c r="H3295" i="4"/>
  <c r="K3295" i="4" s="1"/>
  <c r="J3294" i="4"/>
  <c r="I3294" i="4"/>
  <c r="H3294" i="4"/>
  <c r="J3293" i="4"/>
  <c r="I3293" i="4"/>
  <c r="H3293" i="4"/>
  <c r="L3292" i="4"/>
  <c r="M3292" i="4" s="1"/>
  <c r="J3292" i="4"/>
  <c r="I3292" i="4"/>
  <c r="H3292" i="4"/>
  <c r="K3292" i="4" s="1"/>
  <c r="J3291" i="4"/>
  <c r="L3291" i="4" s="1"/>
  <c r="M3291" i="4" s="1"/>
  <c r="I3291" i="4"/>
  <c r="H3291" i="4"/>
  <c r="J3290" i="4"/>
  <c r="I3290" i="4"/>
  <c r="H3290" i="4"/>
  <c r="J3289" i="4"/>
  <c r="I3289" i="4"/>
  <c r="H3289" i="4"/>
  <c r="L3288" i="4"/>
  <c r="M3288" i="4" s="1"/>
  <c r="J3288" i="4"/>
  <c r="I3288" i="4"/>
  <c r="H3288" i="4"/>
  <c r="K3288" i="4" s="1"/>
  <c r="L3287" i="4"/>
  <c r="M3287" i="4" s="1"/>
  <c r="J3287" i="4"/>
  <c r="I3287" i="4"/>
  <c r="H3287" i="4"/>
  <c r="K3287" i="4" s="1"/>
  <c r="J3286" i="4"/>
  <c r="I3286" i="4"/>
  <c r="H3286" i="4"/>
  <c r="J3285" i="4"/>
  <c r="I3285" i="4"/>
  <c r="H3285" i="4"/>
  <c r="L3284" i="4"/>
  <c r="M3284" i="4" s="1"/>
  <c r="J3284" i="4"/>
  <c r="I3284" i="4"/>
  <c r="H3284" i="4"/>
  <c r="K3284" i="4" s="1"/>
  <c r="J3283" i="4"/>
  <c r="L3283" i="4" s="1"/>
  <c r="M3283" i="4" s="1"/>
  <c r="I3283" i="4"/>
  <c r="H3283" i="4"/>
  <c r="J3282" i="4"/>
  <c r="I3282" i="4"/>
  <c r="H3282" i="4"/>
  <c r="J3281" i="4"/>
  <c r="I3281" i="4"/>
  <c r="H3281" i="4"/>
  <c r="L3280" i="4"/>
  <c r="M3280" i="4" s="1"/>
  <c r="J3280" i="4"/>
  <c r="I3280" i="4"/>
  <c r="H3280" i="4"/>
  <c r="K3280" i="4" s="1"/>
  <c r="L3279" i="4"/>
  <c r="M3279" i="4" s="1"/>
  <c r="J3279" i="4"/>
  <c r="I3279" i="4"/>
  <c r="H3279" i="4"/>
  <c r="K3279" i="4" s="1"/>
  <c r="J3278" i="4"/>
  <c r="I3278" i="4"/>
  <c r="H3278" i="4"/>
  <c r="J3277" i="4"/>
  <c r="I3277" i="4"/>
  <c r="H3277" i="4"/>
  <c r="L3276" i="4"/>
  <c r="M3276" i="4" s="1"/>
  <c r="J3276" i="4"/>
  <c r="I3276" i="4"/>
  <c r="H3276" i="4"/>
  <c r="K3276" i="4" s="1"/>
  <c r="J3275" i="4"/>
  <c r="L3275" i="4" s="1"/>
  <c r="M3275" i="4" s="1"/>
  <c r="I3275" i="4"/>
  <c r="H3275" i="4"/>
  <c r="J3274" i="4"/>
  <c r="I3274" i="4"/>
  <c r="H3274" i="4"/>
  <c r="J3273" i="4"/>
  <c r="I3273" i="4"/>
  <c r="H3273" i="4"/>
  <c r="L3272" i="4"/>
  <c r="M3272" i="4" s="1"/>
  <c r="J3272" i="4"/>
  <c r="I3272" i="4"/>
  <c r="H3272" i="4"/>
  <c r="K3272" i="4" s="1"/>
  <c r="L3271" i="4"/>
  <c r="M3271" i="4" s="1"/>
  <c r="J3271" i="4"/>
  <c r="I3271" i="4"/>
  <c r="H3271" i="4"/>
  <c r="K3271" i="4" s="1"/>
  <c r="J3270" i="4"/>
  <c r="I3270" i="4"/>
  <c r="H3270" i="4"/>
  <c r="J3269" i="4"/>
  <c r="I3269" i="4"/>
  <c r="H3269" i="4"/>
  <c r="L3268" i="4"/>
  <c r="M3268" i="4" s="1"/>
  <c r="J3268" i="4"/>
  <c r="I3268" i="4"/>
  <c r="H3268" i="4"/>
  <c r="K3268" i="4" s="1"/>
  <c r="J3267" i="4"/>
  <c r="L3267" i="4" s="1"/>
  <c r="M3267" i="4" s="1"/>
  <c r="I3267" i="4"/>
  <c r="H3267" i="4"/>
  <c r="J3266" i="4"/>
  <c r="I3266" i="4"/>
  <c r="H3266" i="4"/>
  <c r="J3265" i="4"/>
  <c r="I3265" i="4"/>
  <c r="H3265" i="4"/>
  <c r="L3264" i="4"/>
  <c r="M3264" i="4" s="1"/>
  <c r="J3264" i="4"/>
  <c r="I3264" i="4"/>
  <c r="H3264" i="4"/>
  <c r="K3264" i="4" s="1"/>
  <c r="L3263" i="4"/>
  <c r="M3263" i="4" s="1"/>
  <c r="J3263" i="4"/>
  <c r="I3263" i="4"/>
  <c r="H3263" i="4"/>
  <c r="K3263" i="4" s="1"/>
  <c r="J3262" i="4"/>
  <c r="I3262" i="4"/>
  <c r="H3262" i="4"/>
  <c r="J3261" i="4"/>
  <c r="I3261" i="4"/>
  <c r="H3261" i="4"/>
  <c r="L3260" i="4"/>
  <c r="M3260" i="4" s="1"/>
  <c r="J3260" i="4"/>
  <c r="I3260" i="4"/>
  <c r="H3260" i="4"/>
  <c r="K3260" i="4" s="1"/>
  <c r="J3259" i="4"/>
  <c r="L3259" i="4" s="1"/>
  <c r="M3259" i="4" s="1"/>
  <c r="I3259" i="4"/>
  <c r="H3259" i="4"/>
  <c r="J3258" i="4"/>
  <c r="I3258" i="4"/>
  <c r="H3258" i="4"/>
  <c r="J3257" i="4"/>
  <c r="I3257" i="4"/>
  <c r="H3257" i="4"/>
  <c r="L3256" i="4"/>
  <c r="M3256" i="4" s="1"/>
  <c r="J3256" i="4"/>
  <c r="I3256" i="4"/>
  <c r="H3256" i="4"/>
  <c r="K3256" i="4" s="1"/>
  <c r="L3255" i="4"/>
  <c r="M3255" i="4" s="1"/>
  <c r="J3255" i="4"/>
  <c r="I3255" i="4"/>
  <c r="H3255" i="4"/>
  <c r="K3255" i="4" s="1"/>
  <c r="J3254" i="4"/>
  <c r="I3254" i="4"/>
  <c r="H3254" i="4"/>
  <c r="J3253" i="4"/>
  <c r="I3253" i="4"/>
  <c r="H3253" i="4"/>
  <c r="L3252" i="4"/>
  <c r="M3252" i="4" s="1"/>
  <c r="J3252" i="4"/>
  <c r="I3252" i="4"/>
  <c r="H3252" i="4"/>
  <c r="K3252" i="4" s="1"/>
  <c r="J3251" i="4"/>
  <c r="L3251" i="4" s="1"/>
  <c r="M3251" i="4" s="1"/>
  <c r="I3251" i="4"/>
  <c r="H3251" i="4"/>
  <c r="J3250" i="4"/>
  <c r="I3250" i="4"/>
  <c r="H3250" i="4"/>
  <c r="J3249" i="4"/>
  <c r="I3249" i="4"/>
  <c r="H3249" i="4"/>
  <c r="L3248" i="4"/>
  <c r="M3248" i="4" s="1"/>
  <c r="J3248" i="4"/>
  <c r="I3248" i="4"/>
  <c r="H3248" i="4"/>
  <c r="K3248" i="4" s="1"/>
  <c r="L3247" i="4"/>
  <c r="M3247" i="4" s="1"/>
  <c r="J3247" i="4"/>
  <c r="I3247" i="4"/>
  <c r="H3247" i="4"/>
  <c r="K3247" i="4" s="1"/>
  <c r="J3246" i="4"/>
  <c r="I3246" i="4"/>
  <c r="H3246" i="4"/>
  <c r="J3245" i="4"/>
  <c r="I3245" i="4"/>
  <c r="H3245" i="4"/>
  <c r="L3244" i="4"/>
  <c r="M3244" i="4" s="1"/>
  <c r="J3244" i="4"/>
  <c r="I3244" i="4"/>
  <c r="H3244" i="4"/>
  <c r="K3244" i="4" s="1"/>
  <c r="J3243" i="4"/>
  <c r="L3243" i="4" s="1"/>
  <c r="M3243" i="4" s="1"/>
  <c r="I3243" i="4"/>
  <c r="H3243" i="4"/>
  <c r="J3242" i="4"/>
  <c r="I3242" i="4"/>
  <c r="H3242" i="4"/>
  <c r="J3241" i="4"/>
  <c r="I3241" i="4"/>
  <c r="H3241" i="4"/>
  <c r="L3240" i="4"/>
  <c r="M3240" i="4" s="1"/>
  <c r="J3240" i="4"/>
  <c r="I3240" i="4"/>
  <c r="H3240" i="4"/>
  <c r="K3240" i="4" s="1"/>
  <c r="L3239" i="4"/>
  <c r="M3239" i="4" s="1"/>
  <c r="J3239" i="4"/>
  <c r="I3239" i="4"/>
  <c r="H3239" i="4"/>
  <c r="K3239" i="4" s="1"/>
  <c r="J3238" i="4"/>
  <c r="I3238" i="4"/>
  <c r="H3238" i="4"/>
  <c r="J3237" i="4"/>
  <c r="I3237" i="4"/>
  <c r="H3237" i="4"/>
  <c r="L3236" i="4"/>
  <c r="M3236" i="4" s="1"/>
  <c r="J3236" i="4"/>
  <c r="I3236" i="4"/>
  <c r="H3236" i="4"/>
  <c r="K3236" i="4" s="1"/>
  <c r="J3235" i="4"/>
  <c r="L3235" i="4" s="1"/>
  <c r="M3235" i="4" s="1"/>
  <c r="I3235" i="4"/>
  <c r="H3235" i="4"/>
  <c r="J3234" i="4"/>
  <c r="I3234" i="4"/>
  <c r="H3234" i="4"/>
  <c r="J3233" i="4"/>
  <c r="I3233" i="4"/>
  <c r="H3233" i="4"/>
  <c r="L3232" i="4"/>
  <c r="M3232" i="4" s="1"/>
  <c r="J3232" i="4"/>
  <c r="I3232" i="4"/>
  <c r="H3232" i="4"/>
  <c r="K3232" i="4" s="1"/>
  <c r="L3231" i="4"/>
  <c r="M3231" i="4" s="1"/>
  <c r="J3231" i="4"/>
  <c r="I3231" i="4"/>
  <c r="H3231" i="4"/>
  <c r="K3231" i="4" s="1"/>
  <c r="J3230" i="4"/>
  <c r="I3230" i="4"/>
  <c r="H3230" i="4"/>
  <c r="J3229" i="4"/>
  <c r="I3229" i="4"/>
  <c r="H3229" i="4"/>
  <c r="L3228" i="4"/>
  <c r="M3228" i="4" s="1"/>
  <c r="J3228" i="4"/>
  <c r="I3228" i="4"/>
  <c r="H3228" i="4"/>
  <c r="K3228" i="4" s="1"/>
  <c r="J3227" i="4"/>
  <c r="L3227" i="4" s="1"/>
  <c r="M3227" i="4" s="1"/>
  <c r="I3227" i="4"/>
  <c r="H3227" i="4"/>
  <c r="J3226" i="4"/>
  <c r="I3226" i="4"/>
  <c r="H3226" i="4"/>
  <c r="J3225" i="4"/>
  <c r="I3225" i="4"/>
  <c r="H3225" i="4"/>
  <c r="L3224" i="4"/>
  <c r="M3224" i="4" s="1"/>
  <c r="J3224" i="4"/>
  <c r="I3224" i="4"/>
  <c r="H3224" i="4"/>
  <c r="K3224" i="4" s="1"/>
  <c r="L3223" i="4"/>
  <c r="M3223" i="4" s="1"/>
  <c r="J3223" i="4"/>
  <c r="I3223" i="4"/>
  <c r="H3223" i="4"/>
  <c r="K3223" i="4" s="1"/>
  <c r="J3222" i="4"/>
  <c r="I3222" i="4"/>
  <c r="H3222" i="4"/>
  <c r="J3221" i="4"/>
  <c r="I3221" i="4"/>
  <c r="H3221" i="4"/>
  <c r="L3220" i="4"/>
  <c r="M3220" i="4" s="1"/>
  <c r="J3220" i="4"/>
  <c r="I3220" i="4"/>
  <c r="H3220" i="4"/>
  <c r="K3220" i="4" s="1"/>
  <c r="J3219" i="4"/>
  <c r="L3219" i="4" s="1"/>
  <c r="M3219" i="4" s="1"/>
  <c r="I3219" i="4"/>
  <c r="H3219" i="4"/>
  <c r="J3218" i="4"/>
  <c r="I3218" i="4"/>
  <c r="H3218" i="4"/>
  <c r="J3217" i="4"/>
  <c r="I3217" i="4"/>
  <c r="H3217" i="4"/>
  <c r="L3216" i="4"/>
  <c r="M3216" i="4" s="1"/>
  <c r="J3216" i="4"/>
  <c r="I3216" i="4"/>
  <c r="H3216" i="4"/>
  <c r="K3216" i="4" s="1"/>
  <c r="L3215" i="4"/>
  <c r="M3215" i="4" s="1"/>
  <c r="J3215" i="4"/>
  <c r="I3215" i="4"/>
  <c r="H3215" i="4"/>
  <c r="K3215" i="4" s="1"/>
  <c r="J3214" i="4"/>
  <c r="I3214" i="4"/>
  <c r="H3214" i="4"/>
  <c r="J3213" i="4"/>
  <c r="I3213" i="4"/>
  <c r="H3213" i="4"/>
  <c r="L3212" i="4"/>
  <c r="M3212" i="4" s="1"/>
  <c r="J3212" i="4"/>
  <c r="I3212" i="4"/>
  <c r="H3212" i="4"/>
  <c r="K3212" i="4" s="1"/>
  <c r="J3211" i="4"/>
  <c r="L3211" i="4" s="1"/>
  <c r="M3211" i="4" s="1"/>
  <c r="I3211" i="4"/>
  <c r="H3211" i="4"/>
  <c r="J3210" i="4"/>
  <c r="I3210" i="4"/>
  <c r="H3210" i="4"/>
  <c r="J3209" i="4"/>
  <c r="I3209" i="4"/>
  <c r="H3209" i="4"/>
  <c r="L3208" i="4"/>
  <c r="M3208" i="4" s="1"/>
  <c r="J3208" i="4"/>
  <c r="I3208" i="4"/>
  <c r="H3208" i="4"/>
  <c r="K3208" i="4" s="1"/>
  <c r="L3207" i="4"/>
  <c r="M3207" i="4" s="1"/>
  <c r="J3207" i="4"/>
  <c r="I3207" i="4"/>
  <c r="H3207" i="4"/>
  <c r="K3207" i="4" s="1"/>
  <c r="J3206" i="4"/>
  <c r="I3206" i="4"/>
  <c r="H3206" i="4"/>
  <c r="J3205" i="4"/>
  <c r="I3205" i="4"/>
  <c r="H3205" i="4"/>
  <c r="L3204" i="4"/>
  <c r="M3204" i="4" s="1"/>
  <c r="J3204" i="4"/>
  <c r="I3204" i="4"/>
  <c r="H3204" i="4"/>
  <c r="K3204" i="4" s="1"/>
  <c r="J3203" i="4"/>
  <c r="L3203" i="4" s="1"/>
  <c r="M3203" i="4" s="1"/>
  <c r="I3203" i="4"/>
  <c r="H3203" i="4"/>
  <c r="J3202" i="4"/>
  <c r="I3202" i="4"/>
  <c r="H3202" i="4"/>
  <c r="J3201" i="4"/>
  <c r="I3201" i="4"/>
  <c r="H3201" i="4"/>
  <c r="L3200" i="4"/>
  <c r="M3200" i="4" s="1"/>
  <c r="J3200" i="4"/>
  <c r="I3200" i="4"/>
  <c r="H3200" i="4"/>
  <c r="K3200" i="4" s="1"/>
  <c r="L3199" i="4"/>
  <c r="M3199" i="4" s="1"/>
  <c r="J3199" i="4"/>
  <c r="I3199" i="4"/>
  <c r="H3199" i="4"/>
  <c r="K3199" i="4" s="1"/>
  <c r="J3198" i="4"/>
  <c r="I3198" i="4"/>
  <c r="H3198" i="4"/>
  <c r="J3197" i="4"/>
  <c r="I3197" i="4"/>
  <c r="H3197" i="4"/>
  <c r="L3196" i="4"/>
  <c r="M3196" i="4" s="1"/>
  <c r="J3196" i="4"/>
  <c r="I3196" i="4"/>
  <c r="H3196" i="4"/>
  <c r="K3196" i="4" s="1"/>
  <c r="J3195" i="4"/>
  <c r="L3195" i="4" s="1"/>
  <c r="M3195" i="4" s="1"/>
  <c r="I3195" i="4"/>
  <c r="H3195" i="4"/>
  <c r="J3194" i="4"/>
  <c r="I3194" i="4"/>
  <c r="H3194" i="4"/>
  <c r="J3193" i="4"/>
  <c r="I3193" i="4"/>
  <c r="H3193" i="4"/>
  <c r="L3192" i="4"/>
  <c r="M3192" i="4" s="1"/>
  <c r="J3192" i="4"/>
  <c r="I3192" i="4"/>
  <c r="H3192" i="4"/>
  <c r="K3192" i="4" s="1"/>
  <c r="L3191" i="4"/>
  <c r="M3191" i="4" s="1"/>
  <c r="J3191" i="4"/>
  <c r="I3191" i="4"/>
  <c r="H3191" i="4"/>
  <c r="K3191" i="4" s="1"/>
  <c r="J3190" i="4"/>
  <c r="I3190" i="4"/>
  <c r="H3190" i="4"/>
  <c r="J3189" i="4"/>
  <c r="I3189" i="4"/>
  <c r="H3189" i="4"/>
  <c r="L3188" i="4"/>
  <c r="M3188" i="4" s="1"/>
  <c r="J3188" i="4"/>
  <c r="I3188" i="4"/>
  <c r="H3188" i="4"/>
  <c r="K3188" i="4" s="1"/>
  <c r="J3187" i="4"/>
  <c r="L3187" i="4" s="1"/>
  <c r="M3187" i="4" s="1"/>
  <c r="I3187" i="4"/>
  <c r="H3187" i="4"/>
  <c r="J3186" i="4"/>
  <c r="I3186" i="4"/>
  <c r="H3186" i="4"/>
  <c r="J3185" i="4"/>
  <c r="I3185" i="4"/>
  <c r="H3185" i="4"/>
  <c r="L3184" i="4"/>
  <c r="M3184" i="4" s="1"/>
  <c r="J3184" i="4"/>
  <c r="I3184" i="4"/>
  <c r="H3184" i="4"/>
  <c r="K3184" i="4" s="1"/>
  <c r="L3183" i="4"/>
  <c r="M3183" i="4" s="1"/>
  <c r="J3183" i="4"/>
  <c r="I3183" i="4"/>
  <c r="H3183" i="4"/>
  <c r="K3183" i="4" s="1"/>
  <c r="J3182" i="4"/>
  <c r="I3182" i="4"/>
  <c r="H3182" i="4"/>
  <c r="J3181" i="4"/>
  <c r="I3181" i="4"/>
  <c r="H3181" i="4"/>
  <c r="L3180" i="4"/>
  <c r="M3180" i="4" s="1"/>
  <c r="J3180" i="4"/>
  <c r="I3180" i="4"/>
  <c r="H3180" i="4"/>
  <c r="K3180" i="4" s="1"/>
  <c r="J3179" i="4"/>
  <c r="L3179" i="4" s="1"/>
  <c r="M3179" i="4" s="1"/>
  <c r="I3179" i="4"/>
  <c r="H3179" i="4"/>
  <c r="J3178" i="4"/>
  <c r="I3178" i="4"/>
  <c r="H3178" i="4"/>
  <c r="J3177" i="4"/>
  <c r="I3177" i="4"/>
  <c r="H3177" i="4"/>
  <c r="L3176" i="4"/>
  <c r="M3176" i="4" s="1"/>
  <c r="J3176" i="4"/>
  <c r="I3176" i="4"/>
  <c r="H3176" i="4"/>
  <c r="K3176" i="4" s="1"/>
  <c r="L3175" i="4"/>
  <c r="M3175" i="4" s="1"/>
  <c r="J3175" i="4"/>
  <c r="I3175" i="4"/>
  <c r="H3175" i="4"/>
  <c r="K3175" i="4" s="1"/>
  <c r="J3174" i="4"/>
  <c r="I3174" i="4"/>
  <c r="H3174" i="4"/>
  <c r="J3173" i="4"/>
  <c r="I3173" i="4"/>
  <c r="H3173" i="4"/>
  <c r="L3172" i="4"/>
  <c r="M3172" i="4" s="1"/>
  <c r="J3172" i="4"/>
  <c r="I3172" i="4"/>
  <c r="H3172" i="4"/>
  <c r="K3172" i="4" s="1"/>
  <c r="J3171" i="4"/>
  <c r="L3171" i="4" s="1"/>
  <c r="M3171" i="4" s="1"/>
  <c r="I3171" i="4"/>
  <c r="H3171" i="4"/>
  <c r="J3170" i="4"/>
  <c r="I3170" i="4"/>
  <c r="H3170" i="4"/>
  <c r="J3169" i="4"/>
  <c r="I3169" i="4"/>
  <c r="H3169" i="4"/>
  <c r="L3168" i="4"/>
  <c r="M3168" i="4" s="1"/>
  <c r="J3168" i="4"/>
  <c r="I3168" i="4"/>
  <c r="H3168" i="4"/>
  <c r="K3168" i="4" s="1"/>
  <c r="L3167" i="4"/>
  <c r="M3167" i="4" s="1"/>
  <c r="J3167" i="4"/>
  <c r="I3167" i="4"/>
  <c r="H3167" i="4"/>
  <c r="K3167" i="4" s="1"/>
  <c r="J3166" i="4"/>
  <c r="I3166" i="4"/>
  <c r="H3166" i="4"/>
  <c r="J3165" i="4"/>
  <c r="I3165" i="4"/>
  <c r="H3165" i="4"/>
  <c r="L3164" i="4"/>
  <c r="M3164" i="4" s="1"/>
  <c r="J3164" i="4"/>
  <c r="I3164" i="4"/>
  <c r="H3164" i="4"/>
  <c r="K3164" i="4" s="1"/>
  <c r="J3163" i="4"/>
  <c r="L3163" i="4" s="1"/>
  <c r="M3163" i="4" s="1"/>
  <c r="I3163" i="4"/>
  <c r="H3163" i="4"/>
  <c r="J3162" i="4"/>
  <c r="I3162" i="4"/>
  <c r="H3162" i="4"/>
  <c r="J3161" i="4"/>
  <c r="I3161" i="4"/>
  <c r="H3161" i="4"/>
  <c r="L3160" i="4"/>
  <c r="M3160" i="4" s="1"/>
  <c r="J3160" i="4"/>
  <c r="I3160" i="4"/>
  <c r="H3160" i="4"/>
  <c r="K3160" i="4" s="1"/>
  <c r="L3159" i="4"/>
  <c r="M3159" i="4" s="1"/>
  <c r="J3159" i="4"/>
  <c r="I3159" i="4"/>
  <c r="H3159" i="4"/>
  <c r="K3159" i="4" s="1"/>
  <c r="J3158" i="4"/>
  <c r="I3158" i="4"/>
  <c r="H3158" i="4"/>
  <c r="J3157" i="4"/>
  <c r="I3157" i="4"/>
  <c r="H3157" i="4"/>
  <c r="L3156" i="4"/>
  <c r="M3156" i="4" s="1"/>
  <c r="J3156" i="4"/>
  <c r="I3156" i="4"/>
  <c r="H3156" i="4"/>
  <c r="K3156" i="4" s="1"/>
  <c r="J3155" i="4"/>
  <c r="I3155" i="4"/>
  <c r="H3155" i="4"/>
  <c r="J3154" i="4"/>
  <c r="I3154" i="4"/>
  <c r="H3154" i="4"/>
  <c r="J3153" i="4"/>
  <c r="I3153" i="4"/>
  <c r="H3153" i="4"/>
  <c r="K3153" i="4" s="1"/>
  <c r="J3152" i="4"/>
  <c r="L3152" i="4" s="1"/>
  <c r="M3152" i="4" s="1"/>
  <c r="I3152" i="4"/>
  <c r="H3152" i="4"/>
  <c r="K3152" i="4" s="1"/>
  <c r="J3151" i="4"/>
  <c r="I3151" i="4"/>
  <c r="H3151" i="4"/>
  <c r="K3151" i="4" s="1"/>
  <c r="J3150" i="4"/>
  <c r="I3150" i="4"/>
  <c r="H3150" i="4"/>
  <c r="L3149" i="4"/>
  <c r="M3149" i="4" s="1"/>
  <c r="J3149" i="4"/>
  <c r="I3149" i="4"/>
  <c r="H3149" i="4"/>
  <c r="K3149" i="4" s="1"/>
  <c r="L3148" i="4"/>
  <c r="M3148" i="4" s="1"/>
  <c r="J3148" i="4"/>
  <c r="I3148" i="4"/>
  <c r="H3148" i="4"/>
  <c r="K3148" i="4" s="1"/>
  <c r="L3147" i="4"/>
  <c r="M3147" i="4" s="1"/>
  <c r="J3147" i="4"/>
  <c r="I3147" i="4"/>
  <c r="H3147" i="4"/>
  <c r="K3147" i="4" s="1"/>
  <c r="J3146" i="4"/>
  <c r="I3146" i="4"/>
  <c r="H3146" i="4"/>
  <c r="L3145" i="4"/>
  <c r="M3145" i="4" s="1"/>
  <c r="J3145" i="4"/>
  <c r="I3145" i="4"/>
  <c r="H3145" i="4"/>
  <c r="K3145" i="4" s="1"/>
  <c r="J3144" i="4"/>
  <c r="L3144" i="4" s="1"/>
  <c r="M3144" i="4" s="1"/>
  <c r="I3144" i="4"/>
  <c r="H3144" i="4"/>
  <c r="J3143" i="4"/>
  <c r="L3143" i="4" s="1"/>
  <c r="M3143" i="4" s="1"/>
  <c r="I3143" i="4"/>
  <c r="H3143" i="4"/>
  <c r="J3142" i="4"/>
  <c r="I3142" i="4"/>
  <c r="H3142" i="4"/>
  <c r="L3141" i="4"/>
  <c r="M3141" i="4" s="1"/>
  <c r="J3141" i="4"/>
  <c r="I3141" i="4"/>
  <c r="H3141" i="4"/>
  <c r="K3141" i="4" s="1"/>
  <c r="J3140" i="4"/>
  <c r="L3140" i="4" s="1"/>
  <c r="M3140" i="4" s="1"/>
  <c r="I3140" i="4"/>
  <c r="H3140" i="4"/>
  <c r="J3139" i="4"/>
  <c r="L3139" i="4" s="1"/>
  <c r="M3139" i="4" s="1"/>
  <c r="I3139" i="4"/>
  <c r="H3139" i="4"/>
  <c r="J3138" i="4"/>
  <c r="I3138" i="4"/>
  <c r="H3138" i="4"/>
  <c r="J3137" i="4"/>
  <c r="I3137" i="4"/>
  <c r="H3137" i="4"/>
  <c r="J3136" i="4"/>
  <c r="L3136" i="4" s="1"/>
  <c r="M3136" i="4" s="1"/>
  <c r="I3136" i="4"/>
  <c r="H3136" i="4"/>
  <c r="K3136" i="4" s="1"/>
  <c r="J3135" i="4"/>
  <c r="I3135" i="4"/>
  <c r="H3135" i="4"/>
  <c r="J3134" i="4"/>
  <c r="I3134" i="4"/>
  <c r="H3134" i="4"/>
  <c r="L3133" i="4"/>
  <c r="M3133" i="4" s="1"/>
  <c r="J3133" i="4"/>
  <c r="I3133" i="4"/>
  <c r="H3133" i="4"/>
  <c r="K3133" i="4" s="1"/>
  <c r="L3132" i="4"/>
  <c r="M3132" i="4" s="1"/>
  <c r="J3132" i="4"/>
  <c r="I3132" i="4"/>
  <c r="H3132" i="4"/>
  <c r="K3132" i="4" s="1"/>
  <c r="L3131" i="4"/>
  <c r="M3131" i="4" s="1"/>
  <c r="J3131" i="4"/>
  <c r="I3131" i="4"/>
  <c r="H3131" i="4"/>
  <c r="K3131" i="4" s="1"/>
  <c r="L3130" i="4"/>
  <c r="M3130" i="4" s="1"/>
  <c r="J3130" i="4"/>
  <c r="I3130" i="4"/>
  <c r="H3130" i="4"/>
  <c r="K3130" i="4" s="1"/>
  <c r="L3129" i="4"/>
  <c r="M3129" i="4" s="1"/>
  <c r="J3129" i="4"/>
  <c r="I3129" i="4"/>
  <c r="H3129" i="4"/>
  <c r="K3129" i="4" s="1"/>
  <c r="L3128" i="4"/>
  <c r="M3128" i="4" s="1"/>
  <c r="J3128" i="4"/>
  <c r="I3128" i="4"/>
  <c r="H3128" i="4"/>
  <c r="K3128" i="4" s="1"/>
  <c r="L3127" i="4"/>
  <c r="M3127" i="4" s="1"/>
  <c r="J3127" i="4"/>
  <c r="I3127" i="4"/>
  <c r="H3127" i="4"/>
  <c r="K3127" i="4" s="1"/>
  <c r="L3126" i="4"/>
  <c r="M3126" i="4" s="1"/>
  <c r="J3126" i="4"/>
  <c r="I3126" i="4"/>
  <c r="H3126" i="4"/>
  <c r="K3126" i="4" s="1"/>
  <c r="L3125" i="4"/>
  <c r="M3125" i="4" s="1"/>
  <c r="J3125" i="4"/>
  <c r="I3125" i="4"/>
  <c r="H3125" i="4"/>
  <c r="K3125" i="4" s="1"/>
  <c r="L3124" i="4"/>
  <c r="M3124" i="4" s="1"/>
  <c r="J3124" i="4"/>
  <c r="I3124" i="4"/>
  <c r="H3124" i="4"/>
  <c r="K3124" i="4" s="1"/>
  <c r="L3123" i="4"/>
  <c r="M3123" i="4" s="1"/>
  <c r="J3123" i="4"/>
  <c r="I3123" i="4"/>
  <c r="H3123" i="4"/>
  <c r="K3123" i="4" s="1"/>
  <c r="L3122" i="4"/>
  <c r="M3122" i="4" s="1"/>
  <c r="J3122" i="4"/>
  <c r="I3122" i="4"/>
  <c r="H3122" i="4"/>
  <c r="K3122" i="4" s="1"/>
  <c r="L3121" i="4"/>
  <c r="M3121" i="4" s="1"/>
  <c r="J3121" i="4"/>
  <c r="I3121" i="4"/>
  <c r="H3121" i="4"/>
  <c r="K3121" i="4" s="1"/>
  <c r="L3120" i="4"/>
  <c r="M3120" i="4" s="1"/>
  <c r="J3120" i="4"/>
  <c r="I3120" i="4"/>
  <c r="H3120" i="4"/>
  <c r="K3120" i="4" s="1"/>
  <c r="L3119" i="4"/>
  <c r="M3119" i="4" s="1"/>
  <c r="J3119" i="4"/>
  <c r="I3119" i="4"/>
  <c r="H3119" i="4"/>
  <c r="K3119" i="4" s="1"/>
  <c r="L3118" i="4"/>
  <c r="M3118" i="4" s="1"/>
  <c r="J3118" i="4"/>
  <c r="I3118" i="4"/>
  <c r="H3118" i="4"/>
  <c r="K3118" i="4" s="1"/>
  <c r="J3117" i="4"/>
  <c r="I3117" i="4"/>
  <c r="H3117" i="4"/>
  <c r="K3117" i="4" s="1"/>
  <c r="L3116" i="4"/>
  <c r="M3116" i="4" s="1"/>
  <c r="J3116" i="4"/>
  <c r="I3116" i="4"/>
  <c r="H3116" i="4"/>
  <c r="K3116" i="4" s="1"/>
  <c r="J3115" i="4"/>
  <c r="I3115" i="4"/>
  <c r="H3115" i="4"/>
  <c r="K3115" i="4" s="1"/>
  <c r="L3114" i="4"/>
  <c r="M3114" i="4" s="1"/>
  <c r="J3114" i="4"/>
  <c r="I3114" i="4"/>
  <c r="H3114" i="4"/>
  <c r="K3114" i="4" s="1"/>
  <c r="J3113" i="4"/>
  <c r="I3113" i="4"/>
  <c r="H3113" i="4"/>
  <c r="K3113" i="4" s="1"/>
  <c r="L3112" i="4"/>
  <c r="M3112" i="4" s="1"/>
  <c r="J3112" i="4"/>
  <c r="I3112" i="4"/>
  <c r="H3112" i="4"/>
  <c r="K3112" i="4" s="1"/>
  <c r="J3111" i="4"/>
  <c r="I3111" i="4"/>
  <c r="H3111" i="4"/>
  <c r="K3111" i="4" s="1"/>
  <c r="L3110" i="4"/>
  <c r="M3110" i="4" s="1"/>
  <c r="J3110" i="4"/>
  <c r="I3110" i="4"/>
  <c r="H3110" i="4"/>
  <c r="K3110" i="4" s="1"/>
  <c r="J3109" i="4"/>
  <c r="I3109" i="4"/>
  <c r="H3109" i="4"/>
  <c r="K3109" i="4" s="1"/>
  <c r="L3108" i="4"/>
  <c r="M3108" i="4" s="1"/>
  <c r="J3108" i="4"/>
  <c r="I3108" i="4"/>
  <c r="H3108" i="4"/>
  <c r="K3108" i="4" s="1"/>
  <c r="J3107" i="4"/>
  <c r="I3107" i="4"/>
  <c r="H3107" i="4"/>
  <c r="K3107" i="4" s="1"/>
  <c r="L3106" i="4"/>
  <c r="M3106" i="4" s="1"/>
  <c r="J3106" i="4"/>
  <c r="I3106" i="4"/>
  <c r="H3106" i="4"/>
  <c r="K3106" i="4" s="1"/>
  <c r="J3105" i="4"/>
  <c r="I3105" i="4"/>
  <c r="H3105" i="4"/>
  <c r="K3105" i="4" s="1"/>
  <c r="L3104" i="4"/>
  <c r="M3104" i="4" s="1"/>
  <c r="J3104" i="4"/>
  <c r="I3104" i="4"/>
  <c r="H3104" i="4"/>
  <c r="K3104" i="4" s="1"/>
  <c r="J3103" i="4"/>
  <c r="I3103" i="4"/>
  <c r="H3103" i="4"/>
  <c r="K3103" i="4" s="1"/>
  <c r="L3102" i="4"/>
  <c r="M3102" i="4" s="1"/>
  <c r="J3102" i="4"/>
  <c r="I3102" i="4"/>
  <c r="H3102" i="4"/>
  <c r="K3102" i="4" s="1"/>
  <c r="J3101" i="4"/>
  <c r="I3101" i="4"/>
  <c r="H3101" i="4"/>
  <c r="K3101" i="4" s="1"/>
  <c r="L3100" i="4"/>
  <c r="M3100" i="4" s="1"/>
  <c r="J3100" i="4"/>
  <c r="I3100" i="4"/>
  <c r="H3100" i="4"/>
  <c r="K3100" i="4" s="1"/>
  <c r="J3099" i="4"/>
  <c r="I3099" i="4"/>
  <c r="H3099" i="4"/>
  <c r="K3099" i="4" s="1"/>
  <c r="L3098" i="4"/>
  <c r="M3098" i="4" s="1"/>
  <c r="J3098" i="4"/>
  <c r="I3098" i="4"/>
  <c r="H3098" i="4"/>
  <c r="K3098" i="4" s="1"/>
  <c r="J3097" i="4"/>
  <c r="I3097" i="4"/>
  <c r="H3097" i="4"/>
  <c r="K3097" i="4" s="1"/>
  <c r="L3096" i="4"/>
  <c r="M3096" i="4" s="1"/>
  <c r="J3096" i="4"/>
  <c r="I3096" i="4"/>
  <c r="H3096" i="4"/>
  <c r="K3096" i="4" s="1"/>
  <c r="J3095" i="4"/>
  <c r="I3095" i="4"/>
  <c r="H3095" i="4"/>
  <c r="K3095" i="4" s="1"/>
  <c r="L3094" i="4"/>
  <c r="M3094" i="4" s="1"/>
  <c r="J3094" i="4"/>
  <c r="I3094" i="4"/>
  <c r="H3094" i="4"/>
  <c r="K3094" i="4" s="1"/>
  <c r="J3093" i="4"/>
  <c r="I3093" i="4"/>
  <c r="H3093" i="4"/>
  <c r="K3093" i="4" s="1"/>
  <c r="L3092" i="4"/>
  <c r="M3092" i="4" s="1"/>
  <c r="J3092" i="4"/>
  <c r="I3092" i="4"/>
  <c r="H3092" i="4"/>
  <c r="K3092" i="4" s="1"/>
  <c r="J3091" i="4"/>
  <c r="I3091" i="4"/>
  <c r="H3091" i="4"/>
  <c r="K3091" i="4" s="1"/>
  <c r="L3090" i="4"/>
  <c r="M3090" i="4" s="1"/>
  <c r="J3090" i="4"/>
  <c r="I3090" i="4"/>
  <c r="H3090" i="4"/>
  <c r="K3090" i="4" s="1"/>
  <c r="J3089" i="4"/>
  <c r="I3089" i="4"/>
  <c r="H3089" i="4"/>
  <c r="K3089" i="4" s="1"/>
  <c r="L3088" i="4"/>
  <c r="M3088" i="4" s="1"/>
  <c r="J3088" i="4"/>
  <c r="I3088" i="4"/>
  <c r="H3088" i="4"/>
  <c r="K3088" i="4" s="1"/>
  <c r="J3087" i="4"/>
  <c r="I3087" i="4"/>
  <c r="H3087" i="4"/>
  <c r="K3087" i="4" s="1"/>
  <c r="L3086" i="4"/>
  <c r="M3086" i="4" s="1"/>
  <c r="J3086" i="4"/>
  <c r="I3086" i="4"/>
  <c r="H3086" i="4"/>
  <c r="K3086" i="4" s="1"/>
  <c r="J3085" i="4"/>
  <c r="I3085" i="4"/>
  <c r="H3085" i="4"/>
  <c r="K3085" i="4" s="1"/>
  <c r="L3084" i="4"/>
  <c r="M3084" i="4" s="1"/>
  <c r="J3084" i="4"/>
  <c r="I3084" i="4"/>
  <c r="H3084" i="4"/>
  <c r="K3084" i="4" s="1"/>
  <c r="J3083" i="4"/>
  <c r="I3083" i="4"/>
  <c r="H3083" i="4"/>
  <c r="K3083" i="4" s="1"/>
  <c r="L3082" i="4"/>
  <c r="M3082" i="4" s="1"/>
  <c r="J3082" i="4"/>
  <c r="I3082" i="4"/>
  <c r="H3082" i="4"/>
  <c r="K3082" i="4" s="1"/>
  <c r="J3081" i="4"/>
  <c r="I3081" i="4"/>
  <c r="H3081" i="4"/>
  <c r="K3081" i="4" s="1"/>
  <c r="L3080" i="4"/>
  <c r="M3080" i="4" s="1"/>
  <c r="J3080" i="4"/>
  <c r="I3080" i="4"/>
  <c r="H3080" i="4"/>
  <c r="K3080" i="4" s="1"/>
  <c r="J3079" i="4"/>
  <c r="I3079" i="4"/>
  <c r="H3079" i="4"/>
  <c r="K3079" i="4" s="1"/>
  <c r="L3078" i="4"/>
  <c r="M3078" i="4" s="1"/>
  <c r="J3078" i="4"/>
  <c r="I3078" i="4"/>
  <c r="H3078" i="4"/>
  <c r="K3078" i="4" s="1"/>
  <c r="J3077" i="4"/>
  <c r="I3077" i="4"/>
  <c r="H3077" i="4"/>
  <c r="K3077" i="4" s="1"/>
  <c r="L3076" i="4"/>
  <c r="M3076" i="4" s="1"/>
  <c r="J3076" i="4"/>
  <c r="I3076" i="4"/>
  <c r="H3076" i="4"/>
  <c r="K3076" i="4" s="1"/>
  <c r="J3075" i="4"/>
  <c r="I3075" i="4"/>
  <c r="H3075" i="4"/>
  <c r="K3075" i="4" s="1"/>
  <c r="L3074" i="4"/>
  <c r="M3074" i="4" s="1"/>
  <c r="J3074" i="4"/>
  <c r="I3074" i="4"/>
  <c r="H3074" i="4"/>
  <c r="K3074" i="4" s="1"/>
  <c r="J3073" i="4"/>
  <c r="I3073" i="4"/>
  <c r="H3073" i="4"/>
  <c r="K3073" i="4" s="1"/>
  <c r="L3072" i="4"/>
  <c r="M3072" i="4" s="1"/>
  <c r="J3072" i="4"/>
  <c r="I3072" i="4"/>
  <c r="H3072" i="4"/>
  <c r="K3072" i="4" s="1"/>
  <c r="J3071" i="4"/>
  <c r="I3071" i="4"/>
  <c r="H3071" i="4"/>
  <c r="K3071" i="4" s="1"/>
  <c r="L3070" i="4"/>
  <c r="M3070" i="4" s="1"/>
  <c r="J3070" i="4"/>
  <c r="I3070" i="4"/>
  <c r="H3070" i="4"/>
  <c r="K3070" i="4" s="1"/>
  <c r="J3069" i="4"/>
  <c r="I3069" i="4"/>
  <c r="H3069" i="4"/>
  <c r="K3069" i="4" s="1"/>
  <c r="L3068" i="4"/>
  <c r="M3068" i="4" s="1"/>
  <c r="J3068" i="4"/>
  <c r="I3068" i="4"/>
  <c r="H3068" i="4"/>
  <c r="K3068" i="4" s="1"/>
  <c r="J3067" i="4"/>
  <c r="I3067" i="4"/>
  <c r="H3067" i="4"/>
  <c r="K3067" i="4" s="1"/>
  <c r="L3066" i="4"/>
  <c r="M3066" i="4" s="1"/>
  <c r="J3066" i="4"/>
  <c r="I3066" i="4"/>
  <c r="H3066" i="4"/>
  <c r="K3066" i="4" s="1"/>
  <c r="J3065" i="4"/>
  <c r="I3065" i="4"/>
  <c r="H3065" i="4"/>
  <c r="K3065" i="4" s="1"/>
  <c r="L3064" i="4"/>
  <c r="M3064" i="4" s="1"/>
  <c r="J3064" i="4"/>
  <c r="I3064" i="4"/>
  <c r="H3064" i="4"/>
  <c r="K3064" i="4" s="1"/>
  <c r="J3063" i="4"/>
  <c r="I3063" i="4"/>
  <c r="H3063" i="4"/>
  <c r="K3063" i="4" s="1"/>
  <c r="L3062" i="4"/>
  <c r="M3062" i="4" s="1"/>
  <c r="J3062" i="4"/>
  <c r="I3062" i="4"/>
  <c r="H3062" i="4"/>
  <c r="K3062" i="4" s="1"/>
  <c r="J3061" i="4"/>
  <c r="I3061" i="4"/>
  <c r="H3061" i="4"/>
  <c r="K3061" i="4" s="1"/>
  <c r="L3060" i="4"/>
  <c r="M3060" i="4" s="1"/>
  <c r="J3060" i="4"/>
  <c r="I3060" i="4"/>
  <c r="H3060" i="4"/>
  <c r="K3060" i="4" s="1"/>
  <c r="J3059" i="4"/>
  <c r="I3059" i="4"/>
  <c r="H3059" i="4"/>
  <c r="K3059" i="4" s="1"/>
  <c r="L3058" i="4"/>
  <c r="M3058" i="4" s="1"/>
  <c r="J3058" i="4"/>
  <c r="I3058" i="4"/>
  <c r="H3058" i="4"/>
  <c r="K3058" i="4" s="1"/>
  <c r="J3057" i="4"/>
  <c r="I3057" i="4"/>
  <c r="H3057" i="4"/>
  <c r="K3057" i="4" s="1"/>
  <c r="L3056" i="4"/>
  <c r="M3056" i="4" s="1"/>
  <c r="J3056" i="4"/>
  <c r="I3056" i="4"/>
  <c r="H3056" i="4"/>
  <c r="K3056" i="4" s="1"/>
  <c r="J3055" i="4"/>
  <c r="I3055" i="4"/>
  <c r="H3055" i="4"/>
  <c r="K3055" i="4" s="1"/>
  <c r="L3054" i="4"/>
  <c r="M3054" i="4" s="1"/>
  <c r="J3054" i="4"/>
  <c r="I3054" i="4"/>
  <c r="H3054" i="4"/>
  <c r="K3054" i="4" s="1"/>
  <c r="J3053" i="4"/>
  <c r="I3053" i="4"/>
  <c r="H3053" i="4"/>
  <c r="K3053" i="4" s="1"/>
  <c r="L3052" i="4"/>
  <c r="M3052" i="4" s="1"/>
  <c r="J3052" i="4"/>
  <c r="I3052" i="4"/>
  <c r="H3052" i="4"/>
  <c r="K3052" i="4" s="1"/>
  <c r="J3051" i="4"/>
  <c r="I3051" i="4"/>
  <c r="H3051" i="4"/>
  <c r="K3051" i="4" s="1"/>
  <c r="L3050" i="4"/>
  <c r="M3050" i="4" s="1"/>
  <c r="J3050" i="4"/>
  <c r="I3050" i="4"/>
  <c r="H3050" i="4"/>
  <c r="K3050" i="4" s="1"/>
  <c r="J3049" i="4"/>
  <c r="I3049" i="4"/>
  <c r="H3049" i="4"/>
  <c r="J3048" i="4"/>
  <c r="L3048" i="4" s="1"/>
  <c r="M3048" i="4" s="1"/>
  <c r="I3048" i="4"/>
  <c r="H3048" i="4"/>
  <c r="K3048" i="4" s="1"/>
  <c r="J3047" i="4"/>
  <c r="I3047" i="4"/>
  <c r="H3047" i="4"/>
  <c r="L3047" i="4" s="1"/>
  <c r="M3047" i="4" s="1"/>
  <c r="J3046" i="4"/>
  <c r="I3046" i="4"/>
  <c r="H3046" i="4"/>
  <c r="J3045" i="4"/>
  <c r="L3045" i="4" s="1"/>
  <c r="M3045" i="4" s="1"/>
  <c r="I3045" i="4"/>
  <c r="H3045" i="4"/>
  <c r="J3044" i="4"/>
  <c r="I3044" i="4"/>
  <c r="H3044" i="4"/>
  <c r="L3044" i="4" s="1"/>
  <c r="M3044" i="4" s="1"/>
  <c r="L3043" i="4"/>
  <c r="M3043" i="4" s="1"/>
  <c r="J3043" i="4"/>
  <c r="I3043" i="4"/>
  <c r="H3043" i="4"/>
  <c r="K3043" i="4" s="1"/>
  <c r="J3042" i="4"/>
  <c r="I3042" i="4"/>
  <c r="H3042" i="4"/>
  <c r="K3042" i="4" s="1"/>
  <c r="M3041" i="4"/>
  <c r="L3041" i="4"/>
  <c r="J3041" i="4"/>
  <c r="I3041" i="4"/>
  <c r="H3041" i="4"/>
  <c r="K3041" i="4" s="1"/>
  <c r="J3040" i="4"/>
  <c r="I3040" i="4"/>
  <c r="H3040" i="4"/>
  <c r="L3040" i="4" s="1"/>
  <c r="M3040" i="4" s="1"/>
  <c r="J3039" i="4"/>
  <c r="I3039" i="4"/>
  <c r="H3039" i="4"/>
  <c r="J3038" i="4"/>
  <c r="I3038" i="4"/>
  <c r="H3038" i="4"/>
  <c r="L3038" i="4" s="1"/>
  <c r="M3038" i="4" s="1"/>
  <c r="L3037" i="4"/>
  <c r="M3037" i="4" s="1"/>
  <c r="J3037" i="4"/>
  <c r="I3037" i="4"/>
  <c r="H3037" i="4"/>
  <c r="L3036" i="4"/>
  <c r="M3036" i="4" s="1"/>
  <c r="K3036" i="4"/>
  <c r="J3036" i="4"/>
  <c r="I3036" i="4"/>
  <c r="H3036" i="4"/>
  <c r="J3035" i="4"/>
  <c r="I3035" i="4"/>
  <c r="H3035" i="4"/>
  <c r="K3035" i="4" s="1"/>
  <c r="L3034" i="4"/>
  <c r="M3034" i="4" s="1"/>
  <c r="J3034" i="4"/>
  <c r="I3034" i="4"/>
  <c r="H3034" i="4"/>
  <c r="J3033" i="4"/>
  <c r="I3033" i="4"/>
  <c r="H3033" i="4"/>
  <c r="K3032" i="4"/>
  <c r="J3032" i="4"/>
  <c r="L3032" i="4" s="1"/>
  <c r="M3032" i="4" s="1"/>
  <c r="I3032" i="4"/>
  <c r="H3032" i="4"/>
  <c r="L3031" i="4"/>
  <c r="M3031" i="4" s="1"/>
  <c r="K3031" i="4"/>
  <c r="J3031" i="4"/>
  <c r="I3031" i="4"/>
  <c r="H3031" i="4"/>
  <c r="J3030" i="4"/>
  <c r="I3030" i="4"/>
  <c r="H3030" i="4"/>
  <c r="K3030" i="4" s="1"/>
  <c r="M3029" i="4"/>
  <c r="L3029" i="4"/>
  <c r="J3029" i="4"/>
  <c r="I3029" i="4"/>
  <c r="H3029" i="4"/>
  <c r="K3029" i="4" s="1"/>
  <c r="J3028" i="4"/>
  <c r="K3028" i="4" s="1"/>
  <c r="I3028" i="4"/>
  <c r="H3028" i="4"/>
  <c r="L3028" i="4" s="1"/>
  <c r="M3028" i="4" s="1"/>
  <c r="J3027" i="4"/>
  <c r="I3027" i="4"/>
  <c r="H3027" i="4"/>
  <c r="L3027" i="4" s="1"/>
  <c r="M3027" i="4" s="1"/>
  <c r="L3026" i="4"/>
  <c r="M3026" i="4" s="1"/>
  <c r="J3026" i="4"/>
  <c r="I3026" i="4"/>
  <c r="H3026" i="4"/>
  <c r="J3025" i="4"/>
  <c r="I3025" i="4"/>
  <c r="H3025" i="4"/>
  <c r="K3024" i="4"/>
  <c r="J3024" i="4"/>
  <c r="L3024" i="4" s="1"/>
  <c r="M3024" i="4" s="1"/>
  <c r="I3024" i="4"/>
  <c r="H3024" i="4"/>
  <c r="L3023" i="4"/>
  <c r="M3023" i="4" s="1"/>
  <c r="K3023" i="4"/>
  <c r="J3023" i="4"/>
  <c r="I3023" i="4"/>
  <c r="H3023" i="4"/>
  <c r="J3022" i="4"/>
  <c r="I3022" i="4"/>
  <c r="H3022" i="4"/>
  <c r="K3022" i="4" s="1"/>
  <c r="M3021" i="4"/>
  <c r="L3021" i="4"/>
  <c r="J3021" i="4"/>
  <c r="I3021" i="4"/>
  <c r="H3021" i="4"/>
  <c r="K3021" i="4" s="1"/>
  <c r="J3020" i="4"/>
  <c r="K3020" i="4" s="1"/>
  <c r="I3020" i="4"/>
  <c r="H3020" i="4"/>
  <c r="J3019" i="4"/>
  <c r="I3019" i="4"/>
  <c r="H3019" i="4"/>
  <c r="L3019" i="4" s="1"/>
  <c r="M3019" i="4" s="1"/>
  <c r="L3018" i="4"/>
  <c r="M3018" i="4" s="1"/>
  <c r="J3018" i="4"/>
  <c r="I3018" i="4"/>
  <c r="H3018" i="4"/>
  <c r="J3017" i="4"/>
  <c r="I3017" i="4"/>
  <c r="H3017" i="4"/>
  <c r="K3016" i="4"/>
  <c r="J3016" i="4"/>
  <c r="L3016" i="4" s="1"/>
  <c r="M3016" i="4" s="1"/>
  <c r="I3016" i="4"/>
  <c r="H3016" i="4"/>
  <c r="L3015" i="4"/>
  <c r="M3015" i="4" s="1"/>
  <c r="K3015" i="4"/>
  <c r="J3015" i="4"/>
  <c r="I3015" i="4"/>
  <c r="H3015" i="4"/>
  <c r="J3014" i="4"/>
  <c r="I3014" i="4"/>
  <c r="H3014" i="4"/>
  <c r="K3014" i="4" s="1"/>
  <c r="M3013" i="4"/>
  <c r="L3013" i="4"/>
  <c r="J3013" i="4"/>
  <c r="I3013" i="4"/>
  <c r="H3013" i="4"/>
  <c r="K3013" i="4" s="1"/>
  <c r="J3012" i="4"/>
  <c r="K3012" i="4" s="1"/>
  <c r="I3012" i="4"/>
  <c r="H3012" i="4"/>
  <c r="J3011" i="4"/>
  <c r="I3011" i="4"/>
  <c r="H3011" i="4"/>
  <c r="L3011" i="4" s="1"/>
  <c r="M3011" i="4" s="1"/>
  <c r="L3010" i="4"/>
  <c r="M3010" i="4" s="1"/>
  <c r="J3010" i="4"/>
  <c r="I3010" i="4"/>
  <c r="H3010" i="4"/>
  <c r="J3009" i="4"/>
  <c r="I3009" i="4"/>
  <c r="H3009" i="4"/>
  <c r="K3008" i="4"/>
  <c r="J3008" i="4"/>
  <c r="L3008" i="4" s="1"/>
  <c r="M3008" i="4" s="1"/>
  <c r="I3008" i="4"/>
  <c r="H3008" i="4"/>
  <c r="L3007" i="4"/>
  <c r="M3007" i="4" s="1"/>
  <c r="K3007" i="4"/>
  <c r="J3007" i="4"/>
  <c r="I3007" i="4"/>
  <c r="H3007" i="4"/>
  <c r="J3006" i="4"/>
  <c r="I3006" i="4"/>
  <c r="H3006" i="4"/>
  <c r="K3006" i="4" s="1"/>
  <c r="M3005" i="4"/>
  <c r="L3005" i="4"/>
  <c r="J3005" i="4"/>
  <c r="I3005" i="4"/>
  <c r="H3005" i="4"/>
  <c r="K3005" i="4" s="1"/>
  <c r="J3004" i="4"/>
  <c r="K3004" i="4" s="1"/>
  <c r="I3004" i="4"/>
  <c r="H3004" i="4"/>
  <c r="J3003" i="4"/>
  <c r="I3003" i="4"/>
  <c r="H3003" i="4"/>
  <c r="L3003" i="4" s="1"/>
  <c r="M3003" i="4" s="1"/>
  <c r="L3002" i="4"/>
  <c r="M3002" i="4" s="1"/>
  <c r="J3002" i="4"/>
  <c r="I3002" i="4"/>
  <c r="H3002" i="4"/>
  <c r="J3001" i="4"/>
  <c r="I3001" i="4"/>
  <c r="H3001" i="4"/>
  <c r="K3000" i="4"/>
  <c r="J3000" i="4"/>
  <c r="L3000" i="4" s="1"/>
  <c r="M3000" i="4" s="1"/>
  <c r="I3000" i="4"/>
  <c r="H3000" i="4"/>
  <c r="L2999" i="4"/>
  <c r="M2999" i="4" s="1"/>
  <c r="K2999" i="4"/>
  <c r="J2999" i="4"/>
  <c r="I2999" i="4"/>
  <c r="H2999" i="4"/>
  <c r="J2998" i="4"/>
  <c r="I2998" i="4"/>
  <c r="H2998" i="4"/>
  <c r="K2998" i="4" s="1"/>
  <c r="M2997" i="4"/>
  <c r="L2997" i="4"/>
  <c r="J2997" i="4"/>
  <c r="I2997" i="4"/>
  <c r="H2997" i="4"/>
  <c r="K2997" i="4" s="1"/>
  <c r="J2996" i="4"/>
  <c r="K2996" i="4" s="1"/>
  <c r="I2996" i="4"/>
  <c r="H2996" i="4"/>
  <c r="L2996" i="4" s="1"/>
  <c r="M2996" i="4" s="1"/>
  <c r="J2995" i="4"/>
  <c r="I2995" i="4"/>
  <c r="H2995" i="4"/>
  <c r="L2995" i="4" s="1"/>
  <c r="M2995" i="4" s="1"/>
  <c r="L2994" i="4"/>
  <c r="M2994" i="4" s="1"/>
  <c r="J2994" i="4"/>
  <c r="I2994" i="4"/>
  <c r="H2994" i="4"/>
  <c r="J2993" i="4"/>
  <c r="I2993" i="4"/>
  <c r="H2993" i="4"/>
  <c r="K2992" i="4"/>
  <c r="J2992" i="4"/>
  <c r="L2992" i="4" s="1"/>
  <c r="M2992" i="4" s="1"/>
  <c r="I2992" i="4"/>
  <c r="H2992" i="4"/>
  <c r="L2991" i="4"/>
  <c r="M2991" i="4" s="1"/>
  <c r="K2991" i="4"/>
  <c r="J2991" i="4"/>
  <c r="I2991" i="4"/>
  <c r="H2991" i="4"/>
  <c r="J2990" i="4"/>
  <c r="I2990" i="4"/>
  <c r="H2990" i="4"/>
  <c r="K2990" i="4" s="1"/>
  <c r="M2989" i="4"/>
  <c r="L2989" i="4"/>
  <c r="J2989" i="4"/>
  <c r="I2989" i="4"/>
  <c r="H2989" i="4"/>
  <c r="K2989" i="4" s="1"/>
  <c r="J2988" i="4"/>
  <c r="K2988" i="4" s="1"/>
  <c r="I2988" i="4"/>
  <c r="H2988" i="4"/>
  <c r="J2987" i="4"/>
  <c r="I2987" i="4"/>
  <c r="H2987" i="4"/>
  <c r="L2987" i="4" s="1"/>
  <c r="M2987" i="4" s="1"/>
  <c r="L2986" i="4"/>
  <c r="M2986" i="4" s="1"/>
  <c r="J2986" i="4"/>
  <c r="I2986" i="4"/>
  <c r="H2986" i="4"/>
  <c r="J2985" i="4"/>
  <c r="I2985" i="4"/>
  <c r="H2985" i="4"/>
  <c r="K2984" i="4"/>
  <c r="J2984" i="4"/>
  <c r="L2984" i="4" s="1"/>
  <c r="M2984" i="4" s="1"/>
  <c r="I2984" i="4"/>
  <c r="H2984" i="4"/>
  <c r="L2983" i="4"/>
  <c r="M2983" i="4" s="1"/>
  <c r="K2983" i="4"/>
  <c r="J2983" i="4"/>
  <c r="I2983" i="4"/>
  <c r="H2983" i="4"/>
  <c r="J2982" i="4"/>
  <c r="I2982" i="4"/>
  <c r="H2982" i="4"/>
  <c r="K2982" i="4" s="1"/>
  <c r="M2981" i="4"/>
  <c r="L2981" i="4"/>
  <c r="J2981" i="4"/>
  <c r="I2981" i="4"/>
  <c r="H2981" i="4"/>
  <c r="K2981" i="4" s="1"/>
  <c r="J2980" i="4"/>
  <c r="K2980" i="4" s="1"/>
  <c r="I2980" i="4"/>
  <c r="H2980" i="4"/>
  <c r="J2979" i="4"/>
  <c r="I2979" i="4"/>
  <c r="H2979" i="4"/>
  <c r="L2979" i="4" s="1"/>
  <c r="M2979" i="4" s="1"/>
  <c r="L2978" i="4"/>
  <c r="M2978" i="4" s="1"/>
  <c r="J2978" i="4"/>
  <c r="I2978" i="4"/>
  <c r="H2978" i="4"/>
  <c r="J2977" i="4"/>
  <c r="I2977" i="4"/>
  <c r="H2977" i="4"/>
  <c r="K2976" i="4"/>
  <c r="J2976" i="4"/>
  <c r="L2976" i="4" s="1"/>
  <c r="M2976" i="4" s="1"/>
  <c r="I2976" i="4"/>
  <c r="H2976" i="4"/>
  <c r="L2975" i="4"/>
  <c r="M2975" i="4" s="1"/>
  <c r="K2975" i="4"/>
  <c r="J2975" i="4"/>
  <c r="I2975" i="4"/>
  <c r="H2975" i="4"/>
  <c r="J2974" i="4"/>
  <c r="I2974" i="4"/>
  <c r="H2974" i="4"/>
  <c r="K2974" i="4" s="1"/>
  <c r="M2973" i="4"/>
  <c r="L2973" i="4"/>
  <c r="J2973" i="4"/>
  <c r="I2973" i="4"/>
  <c r="H2973" i="4"/>
  <c r="K2973" i="4" s="1"/>
  <c r="J2972" i="4"/>
  <c r="K2972" i="4" s="1"/>
  <c r="I2972" i="4"/>
  <c r="H2972" i="4"/>
  <c r="J2971" i="4"/>
  <c r="I2971" i="4"/>
  <c r="H2971" i="4"/>
  <c r="L2971" i="4" s="1"/>
  <c r="M2971" i="4" s="1"/>
  <c r="L2970" i="4"/>
  <c r="M2970" i="4" s="1"/>
  <c r="J2970" i="4"/>
  <c r="I2970" i="4"/>
  <c r="H2970" i="4"/>
  <c r="J2969" i="4"/>
  <c r="I2969" i="4"/>
  <c r="H2969" i="4"/>
  <c r="K2968" i="4"/>
  <c r="J2968" i="4"/>
  <c r="L2968" i="4" s="1"/>
  <c r="M2968" i="4" s="1"/>
  <c r="I2968" i="4"/>
  <c r="H2968" i="4"/>
  <c r="L2967" i="4"/>
  <c r="M2967" i="4" s="1"/>
  <c r="K2967" i="4"/>
  <c r="J2967" i="4"/>
  <c r="I2967" i="4"/>
  <c r="H2967" i="4"/>
  <c r="J2966" i="4"/>
  <c r="I2966" i="4"/>
  <c r="H2966" i="4"/>
  <c r="K2966" i="4" s="1"/>
  <c r="M2965" i="4"/>
  <c r="L2965" i="4"/>
  <c r="J2965" i="4"/>
  <c r="I2965" i="4"/>
  <c r="H2965" i="4"/>
  <c r="K2965" i="4" s="1"/>
  <c r="J2964" i="4"/>
  <c r="K2964" i="4" s="1"/>
  <c r="I2964" i="4"/>
  <c r="H2964" i="4"/>
  <c r="L2964" i="4" s="1"/>
  <c r="M2964" i="4" s="1"/>
  <c r="J2963" i="4"/>
  <c r="I2963" i="4"/>
  <c r="H2963" i="4"/>
  <c r="L2963" i="4" s="1"/>
  <c r="M2963" i="4" s="1"/>
  <c r="L2962" i="4"/>
  <c r="M2962" i="4" s="1"/>
  <c r="J2962" i="4"/>
  <c r="I2962" i="4"/>
  <c r="H2962" i="4"/>
  <c r="J2961" i="4"/>
  <c r="I2961" i="4"/>
  <c r="H2961" i="4"/>
  <c r="K2960" i="4"/>
  <c r="J2960" i="4"/>
  <c r="L2960" i="4" s="1"/>
  <c r="M2960" i="4" s="1"/>
  <c r="I2960" i="4"/>
  <c r="H2960" i="4"/>
  <c r="L2959" i="4"/>
  <c r="M2959" i="4" s="1"/>
  <c r="K2959" i="4"/>
  <c r="J2959" i="4"/>
  <c r="I2959" i="4"/>
  <c r="H2959" i="4"/>
  <c r="J2958" i="4"/>
  <c r="I2958" i="4"/>
  <c r="H2958" i="4"/>
  <c r="K2958" i="4" s="1"/>
  <c r="M2957" i="4"/>
  <c r="L2957" i="4"/>
  <c r="J2957" i="4"/>
  <c r="I2957" i="4"/>
  <c r="H2957" i="4"/>
  <c r="K2957" i="4" s="1"/>
  <c r="J2956" i="4"/>
  <c r="K2956" i="4" s="1"/>
  <c r="I2956" i="4"/>
  <c r="H2956" i="4"/>
  <c r="J2955" i="4"/>
  <c r="I2955" i="4"/>
  <c r="H2955" i="4"/>
  <c r="L2955" i="4" s="1"/>
  <c r="M2955" i="4" s="1"/>
  <c r="L2954" i="4"/>
  <c r="M2954" i="4" s="1"/>
  <c r="J2954" i="4"/>
  <c r="I2954" i="4"/>
  <c r="H2954" i="4"/>
  <c r="J2953" i="4"/>
  <c r="I2953" i="4"/>
  <c r="H2953" i="4"/>
  <c r="K2952" i="4"/>
  <c r="J2952" i="4"/>
  <c r="L2952" i="4" s="1"/>
  <c r="M2952" i="4" s="1"/>
  <c r="I2952" i="4"/>
  <c r="H2952" i="4"/>
  <c r="L2951" i="4"/>
  <c r="M2951" i="4" s="1"/>
  <c r="K2951" i="4"/>
  <c r="J2951" i="4"/>
  <c r="I2951" i="4"/>
  <c r="H2951" i="4"/>
  <c r="J2950" i="4"/>
  <c r="I2950" i="4"/>
  <c r="H2950" i="4"/>
  <c r="K2950" i="4" s="1"/>
  <c r="M2949" i="4"/>
  <c r="L2949" i="4"/>
  <c r="J2949" i="4"/>
  <c r="I2949" i="4"/>
  <c r="H2949" i="4"/>
  <c r="K2949" i="4" s="1"/>
  <c r="J2948" i="4"/>
  <c r="K2948" i="4" s="1"/>
  <c r="I2948" i="4"/>
  <c r="H2948" i="4"/>
  <c r="J2947" i="4"/>
  <c r="I2947" i="4"/>
  <c r="H2947" i="4"/>
  <c r="L2947" i="4" s="1"/>
  <c r="M2947" i="4" s="1"/>
  <c r="L2946" i="4"/>
  <c r="M2946" i="4" s="1"/>
  <c r="J2946" i="4"/>
  <c r="I2946" i="4"/>
  <c r="H2946" i="4"/>
  <c r="J2945" i="4"/>
  <c r="I2945" i="4"/>
  <c r="H2945" i="4"/>
  <c r="K2944" i="4"/>
  <c r="J2944" i="4"/>
  <c r="L2944" i="4" s="1"/>
  <c r="M2944" i="4" s="1"/>
  <c r="I2944" i="4"/>
  <c r="H2944" i="4"/>
  <c r="L2943" i="4"/>
  <c r="M2943" i="4" s="1"/>
  <c r="K2943" i="4"/>
  <c r="J2943" i="4"/>
  <c r="I2943" i="4"/>
  <c r="H2943" i="4"/>
  <c r="J2942" i="4"/>
  <c r="I2942" i="4"/>
  <c r="H2942" i="4"/>
  <c r="K2942" i="4" s="1"/>
  <c r="M2941" i="4"/>
  <c r="L2941" i="4"/>
  <c r="J2941" i="4"/>
  <c r="I2941" i="4"/>
  <c r="H2941" i="4"/>
  <c r="K2941" i="4" s="1"/>
  <c r="J2940" i="4"/>
  <c r="K2940" i="4" s="1"/>
  <c r="I2940" i="4"/>
  <c r="H2940" i="4"/>
  <c r="J2939" i="4"/>
  <c r="I2939" i="4"/>
  <c r="H2939" i="4"/>
  <c r="L2939" i="4" s="1"/>
  <c r="M2939" i="4" s="1"/>
  <c r="L2938" i="4"/>
  <c r="M2938" i="4" s="1"/>
  <c r="J2938" i="4"/>
  <c r="I2938" i="4"/>
  <c r="H2938" i="4"/>
  <c r="J2937" i="4"/>
  <c r="I2937" i="4"/>
  <c r="H2937" i="4"/>
  <c r="K2936" i="4"/>
  <c r="J2936" i="4"/>
  <c r="L2936" i="4" s="1"/>
  <c r="M2936" i="4" s="1"/>
  <c r="I2936" i="4"/>
  <c r="H2936" i="4"/>
  <c r="L2935" i="4"/>
  <c r="M2935" i="4" s="1"/>
  <c r="K2935" i="4"/>
  <c r="J2935" i="4"/>
  <c r="I2935" i="4"/>
  <c r="H2935" i="4"/>
  <c r="J2934" i="4"/>
  <c r="I2934" i="4"/>
  <c r="H2934" i="4"/>
  <c r="K2934" i="4" s="1"/>
  <c r="M2933" i="4"/>
  <c r="L2933" i="4"/>
  <c r="J2933" i="4"/>
  <c r="I2933" i="4"/>
  <c r="H2933" i="4"/>
  <c r="K2933" i="4" s="1"/>
  <c r="J2932" i="4"/>
  <c r="K2932" i="4" s="1"/>
  <c r="I2932" i="4"/>
  <c r="H2932" i="4"/>
  <c r="L2932" i="4" s="1"/>
  <c r="M2932" i="4" s="1"/>
  <c r="J2931" i="4"/>
  <c r="I2931" i="4"/>
  <c r="H2931" i="4"/>
  <c r="L2931" i="4" s="1"/>
  <c r="M2931" i="4" s="1"/>
  <c r="L2930" i="4"/>
  <c r="M2930" i="4" s="1"/>
  <c r="J2930" i="4"/>
  <c r="I2930" i="4"/>
  <c r="H2930" i="4"/>
  <c r="J2929" i="4"/>
  <c r="I2929" i="4"/>
  <c r="H2929" i="4"/>
  <c r="K2928" i="4"/>
  <c r="J2928" i="4"/>
  <c r="L2928" i="4" s="1"/>
  <c r="M2928" i="4" s="1"/>
  <c r="I2928" i="4"/>
  <c r="H2928" i="4"/>
  <c r="L2927" i="4"/>
  <c r="M2927" i="4" s="1"/>
  <c r="K2927" i="4"/>
  <c r="J2927" i="4"/>
  <c r="I2927" i="4"/>
  <c r="H2927" i="4"/>
  <c r="J2926" i="4"/>
  <c r="I2926" i="4"/>
  <c r="H2926" i="4"/>
  <c r="K2926" i="4" s="1"/>
  <c r="M2925" i="4"/>
  <c r="L2925" i="4"/>
  <c r="J2925" i="4"/>
  <c r="I2925" i="4"/>
  <c r="H2925" i="4"/>
  <c r="K2925" i="4" s="1"/>
  <c r="J2924" i="4"/>
  <c r="K2924" i="4" s="1"/>
  <c r="I2924" i="4"/>
  <c r="H2924" i="4"/>
  <c r="J2923" i="4"/>
  <c r="I2923" i="4"/>
  <c r="H2923" i="4"/>
  <c r="L2923" i="4" s="1"/>
  <c r="M2923" i="4" s="1"/>
  <c r="L2922" i="4"/>
  <c r="M2922" i="4" s="1"/>
  <c r="J2922" i="4"/>
  <c r="I2922" i="4"/>
  <c r="H2922" i="4"/>
  <c r="J2921" i="4"/>
  <c r="I2921" i="4"/>
  <c r="H2921" i="4"/>
  <c r="K2920" i="4"/>
  <c r="J2920" i="4"/>
  <c r="L2920" i="4" s="1"/>
  <c r="M2920" i="4" s="1"/>
  <c r="I2920" i="4"/>
  <c r="H2920" i="4"/>
  <c r="L2919" i="4"/>
  <c r="M2919" i="4" s="1"/>
  <c r="K2919" i="4"/>
  <c r="J2919" i="4"/>
  <c r="I2919" i="4"/>
  <c r="H2919" i="4"/>
  <c r="J2918" i="4"/>
  <c r="I2918" i="4"/>
  <c r="H2918" i="4"/>
  <c r="K2918" i="4" s="1"/>
  <c r="M2917" i="4"/>
  <c r="L2917" i="4"/>
  <c r="J2917" i="4"/>
  <c r="I2917" i="4"/>
  <c r="H2917" i="4"/>
  <c r="J2916" i="4"/>
  <c r="K2916" i="4" s="1"/>
  <c r="I2916" i="4"/>
  <c r="H2916" i="4"/>
  <c r="J2915" i="4"/>
  <c r="I2915" i="4"/>
  <c r="H2915" i="4"/>
  <c r="L2915" i="4" s="1"/>
  <c r="M2915" i="4" s="1"/>
  <c r="L2914" i="4"/>
  <c r="M2914" i="4" s="1"/>
  <c r="J2914" i="4"/>
  <c r="I2914" i="4"/>
  <c r="H2914" i="4"/>
  <c r="J2913" i="4"/>
  <c r="I2913" i="4"/>
  <c r="H2913" i="4"/>
  <c r="M2912" i="4"/>
  <c r="L2912" i="4"/>
  <c r="K2912" i="4"/>
  <c r="J2912" i="4"/>
  <c r="I2912" i="4"/>
  <c r="H2912" i="4"/>
  <c r="L2911" i="4"/>
  <c r="M2911" i="4" s="1"/>
  <c r="K2911" i="4"/>
  <c r="J2911" i="4"/>
  <c r="I2911" i="4"/>
  <c r="H2911" i="4"/>
  <c r="J2910" i="4"/>
  <c r="I2910" i="4"/>
  <c r="H2910" i="4"/>
  <c r="K2910" i="4" s="1"/>
  <c r="M2909" i="4"/>
  <c r="L2909" i="4"/>
  <c r="J2909" i="4"/>
  <c r="I2909" i="4"/>
  <c r="H2909" i="4"/>
  <c r="J2908" i="4"/>
  <c r="K2908" i="4" s="1"/>
  <c r="I2908" i="4"/>
  <c r="H2908" i="4"/>
  <c r="J2907" i="4"/>
  <c r="I2907" i="4"/>
  <c r="H2907" i="4"/>
  <c r="L2907" i="4" s="1"/>
  <c r="M2907" i="4" s="1"/>
  <c r="L2906" i="4"/>
  <c r="M2906" i="4" s="1"/>
  <c r="J2906" i="4"/>
  <c r="I2906" i="4"/>
  <c r="H2906" i="4"/>
  <c r="J2905" i="4"/>
  <c r="I2905" i="4"/>
  <c r="H2905" i="4"/>
  <c r="M2904" i="4"/>
  <c r="L2904" i="4"/>
  <c r="K2904" i="4"/>
  <c r="J2904" i="4"/>
  <c r="I2904" i="4"/>
  <c r="H2904" i="4"/>
  <c r="L2903" i="4"/>
  <c r="M2903" i="4" s="1"/>
  <c r="K2903" i="4"/>
  <c r="J2903" i="4"/>
  <c r="I2903" i="4"/>
  <c r="H2903" i="4"/>
  <c r="J2902" i="4"/>
  <c r="I2902" i="4"/>
  <c r="H2902" i="4"/>
  <c r="K2902" i="4" s="1"/>
  <c r="M2901" i="4"/>
  <c r="L2901" i="4"/>
  <c r="J2901" i="4"/>
  <c r="I2901" i="4"/>
  <c r="H2901" i="4"/>
  <c r="J2900" i="4"/>
  <c r="K2900" i="4" s="1"/>
  <c r="I2900" i="4"/>
  <c r="H2900" i="4"/>
  <c r="J2899" i="4"/>
  <c r="I2899" i="4"/>
  <c r="H2899" i="4"/>
  <c r="L2899" i="4" s="1"/>
  <c r="M2899" i="4" s="1"/>
  <c r="L2898" i="4"/>
  <c r="M2898" i="4" s="1"/>
  <c r="J2898" i="4"/>
  <c r="I2898" i="4"/>
  <c r="H2898" i="4"/>
  <c r="J2897" i="4"/>
  <c r="I2897" i="4"/>
  <c r="H2897" i="4"/>
  <c r="M2896" i="4"/>
  <c r="L2896" i="4"/>
  <c r="K2896" i="4"/>
  <c r="J2896" i="4"/>
  <c r="I2896" i="4"/>
  <c r="H2896" i="4"/>
  <c r="L2895" i="4"/>
  <c r="M2895" i="4" s="1"/>
  <c r="K2895" i="4"/>
  <c r="J2895" i="4"/>
  <c r="I2895" i="4"/>
  <c r="H2895" i="4"/>
  <c r="J2894" i="4"/>
  <c r="I2894" i="4"/>
  <c r="H2894" i="4"/>
  <c r="K2894" i="4" s="1"/>
  <c r="M2893" i="4"/>
  <c r="L2893" i="4"/>
  <c r="J2893" i="4"/>
  <c r="I2893" i="4"/>
  <c r="H2893" i="4"/>
  <c r="J2892" i="4"/>
  <c r="K2892" i="4" s="1"/>
  <c r="I2892" i="4"/>
  <c r="H2892" i="4"/>
  <c r="J2891" i="4"/>
  <c r="I2891" i="4"/>
  <c r="H2891" i="4"/>
  <c r="L2891" i="4" s="1"/>
  <c r="M2891" i="4" s="1"/>
  <c r="L2890" i="4"/>
  <c r="M2890" i="4" s="1"/>
  <c r="J2890" i="4"/>
  <c r="I2890" i="4"/>
  <c r="H2890" i="4"/>
  <c r="J2889" i="4"/>
  <c r="I2889" i="4"/>
  <c r="H2889" i="4"/>
  <c r="M2888" i="4"/>
  <c r="L2888" i="4"/>
  <c r="K2888" i="4"/>
  <c r="J2888" i="4"/>
  <c r="I2888" i="4"/>
  <c r="H2888" i="4"/>
  <c r="L2887" i="4"/>
  <c r="M2887" i="4" s="1"/>
  <c r="K2887" i="4"/>
  <c r="J2887" i="4"/>
  <c r="I2887" i="4"/>
  <c r="H2887" i="4"/>
  <c r="J2886" i="4"/>
  <c r="I2886" i="4"/>
  <c r="H2886" i="4"/>
  <c r="K2886" i="4" s="1"/>
  <c r="M2885" i="4"/>
  <c r="L2885" i="4"/>
  <c r="J2885" i="4"/>
  <c r="I2885" i="4"/>
  <c r="H2885" i="4"/>
  <c r="J2884" i="4"/>
  <c r="K2884" i="4" s="1"/>
  <c r="I2884" i="4"/>
  <c r="H2884" i="4"/>
  <c r="J2883" i="4"/>
  <c r="I2883" i="4"/>
  <c r="H2883" i="4"/>
  <c r="L2883" i="4" s="1"/>
  <c r="M2883" i="4" s="1"/>
  <c r="L2882" i="4"/>
  <c r="M2882" i="4" s="1"/>
  <c r="J2882" i="4"/>
  <c r="I2882" i="4"/>
  <c r="H2882" i="4"/>
  <c r="J2881" i="4"/>
  <c r="I2881" i="4"/>
  <c r="H2881" i="4"/>
  <c r="M2880" i="4"/>
  <c r="L2880" i="4"/>
  <c r="K2880" i="4"/>
  <c r="J2880" i="4"/>
  <c r="I2880" i="4"/>
  <c r="H2880" i="4"/>
  <c r="L2879" i="4"/>
  <c r="M2879" i="4" s="1"/>
  <c r="K2879" i="4"/>
  <c r="J2879" i="4"/>
  <c r="I2879" i="4"/>
  <c r="H2879" i="4"/>
  <c r="J2878" i="4"/>
  <c r="I2878" i="4"/>
  <c r="H2878" i="4"/>
  <c r="K2878" i="4" s="1"/>
  <c r="M2877" i="4"/>
  <c r="L2877" i="4"/>
  <c r="J2877" i="4"/>
  <c r="I2877" i="4"/>
  <c r="H2877" i="4"/>
  <c r="J2876" i="4"/>
  <c r="K2876" i="4" s="1"/>
  <c r="I2876" i="4"/>
  <c r="H2876" i="4"/>
  <c r="J2875" i="4"/>
  <c r="I2875" i="4"/>
  <c r="H2875" i="4"/>
  <c r="L2875" i="4" s="1"/>
  <c r="M2875" i="4" s="1"/>
  <c r="L2874" i="4"/>
  <c r="M2874" i="4" s="1"/>
  <c r="J2874" i="4"/>
  <c r="I2874" i="4"/>
  <c r="H2874" i="4"/>
  <c r="J2873" i="4"/>
  <c r="I2873" i="4"/>
  <c r="H2873" i="4"/>
  <c r="M2872" i="4"/>
  <c r="L2872" i="4"/>
  <c r="K2872" i="4"/>
  <c r="J2872" i="4"/>
  <c r="I2872" i="4"/>
  <c r="H2872" i="4"/>
  <c r="L2871" i="4"/>
  <c r="M2871" i="4" s="1"/>
  <c r="K2871" i="4"/>
  <c r="J2871" i="4"/>
  <c r="I2871" i="4"/>
  <c r="H2871" i="4"/>
  <c r="J2870" i="4"/>
  <c r="I2870" i="4"/>
  <c r="H2870" i="4"/>
  <c r="K2870" i="4" s="1"/>
  <c r="M2869" i="4"/>
  <c r="L2869" i="4"/>
  <c r="J2869" i="4"/>
  <c r="I2869" i="4"/>
  <c r="H2869" i="4"/>
  <c r="J2868" i="4"/>
  <c r="K2868" i="4" s="1"/>
  <c r="I2868" i="4"/>
  <c r="H2868" i="4"/>
  <c r="J2867" i="4"/>
  <c r="I2867" i="4"/>
  <c r="H2867" i="4"/>
  <c r="L2867" i="4" s="1"/>
  <c r="M2867" i="4" s="1"/>
  <c r="M2866" i="4"/>
  <c r="L2866" i="4"/>
  <c r="J2866" i="4"/>
  <c r="I2866" i="4"/>
  <c r="H2866" i="4"/>
  <c r="J2865" i="4"/>
  <c r="K2865" i="4" s="1"/>
  <c r="I2865" i="4"/>
  <c r="H2865" i="4"/>
  <c r="J2864" i="4"/>
  <c r="I2864" i="4"/>
  <c r="H2864" i="4"/>
  <c r="L2863" i="4"/>
  <c r="M2863" i="4" s="1"/>
  <c r="K2863" i="4"/>
  <c r="J2863" i="4"/>
  <c r="I2863" i="4"/>
  <c r="H2863" i="4"/>
  <c r="J2862" i="4"/>
  <c r="L2862" i="4" s="1"/>
  <c r="M2862" i="4" s="1"/>
  <c r="I2862" i="4"/>
  <c r="H2862" i="4"/>
  <c r="J2861" i="4"/>
  <c r="I2861" i="4"/>
  <c r="H2861" i="4"/>
  <c r="M2860" i="4"/>
  <c r="L2860" i="4"/>
  <c r="K2860" i="4"/>
  <c r="J2860" i="4"/>
  <c r="I2860" i="4"/>
  <c r="H2860" i="4"/>
  <c r="L2859" i="4"/>
  <c r="M2859" i="4" s="1"/>
  <c r="K2859" i="4"/>
  <c r="J2859" i="4"/>
  <c r="I2859" i="4"/>
  <c r="H2859" i="4"/>
  <c r="J2858" i="4"/>
  <c r="I2858" i="4"/>
  <c r="H2858" i="4"/>
  <c r="M2857" i="4"/>
  <c r="L2857" i="4"/>
  <c r="K2857" i="4"/>
  <c r="J2857" i="4"/>
  <c r="I2857" i="4"/>
  <c r="H2857" i="4"/>
  <c r="L2856" i="4"/>
  <c r="M2856" i="4" s="1"/>
  <c r="K2856" i="4"/>
  <c r="J2856" i="4"/>
  <c r="I2856" i="4"/>
  <c r="H2856" i="4"/>
  <c r="J2855" i="4"/>
  <c r="I2855" i="4"/>
  <c r="H2855" i="4"/>
  <c r="M2854" i="4"/>
  <c r="L2854" i="4"/>
  <c r="J2854" i="4"/>
  <c r="I2854" i="4"/>
  <c r="H2854" i="4"/>
  <c r="L2853" i="4"/>
  <c r="M2853" i="4" s="1"/>
  <c r="J2853" i="4"/>
  <c r="K2853" i="4" s="1"/>
  <c r="I2853" i="4"/>
  <c r="H2853" i="4"/>
  <c r="J2852" i="4"/>
  <c r="K2852" i="4" s="1"/>
  <c r="I2852" i="4"/>
  <c r="H2852" i="4"/>
  <c r="L2852" i="4" s="1"/>
  <c r="M2852" i="4" s="1"/>
  <c r="J2851" i="4"/>
  <c r="I2851" i="4"/>
  <c r="H2851" i="4"/>
  <c r="L2851" i="4" s="1"/>
  <c r="M2851" i="4" s="1"/>
  <c r="J2850" i="4"/>
  <c r="L2850" i="4" s="1"/>
  <c r="M2850" i="4" s="1"/>
  <c r="I2850" i="4"/>
  <c r="H2850" i="4"/>
  <c r="J2849" i="4"/>
  <c r="K2849" i="4" s="1"/>
  <c r="I2849" i="4"/>
  <c r="H2849" i="4"/>
  <c r="J2848" i="4"/>
  <c r="I2848" i="4"/>
  <c r="H2848" i="4"/>
  <c r="L2847" i="4"/>
  <c r="M2847" i="4" s="1"/>
  <c r="K2847" i="4"/>
  <c r="J2847" i="4"/>
  <c r="I2847" i="4"/>
  <c r="H2847" i="4"/>
  <c r="J2846" i="4"/>
  <c r="L2846" i="4" s="1"/>
  <c r="M2846" i="4" s="1"/>
  <c r="I2846" i="4"/>
  <c r="H2846" i="4"/>
  <c r="J2845" i="4"/>
  <c r="I2845" i="4"/>
  <c r="H2845" i="4"/>
  <c r="L2844" i="4"/>
  <c r="M2844" i="4" s="1"/>
  <c r="K2844" i="4"/>
  <c r="J2844" i="4"/>
  <c r="I2844" i="4"/>
  <c r="H2844" i="4"/>
  <c r="L2843" i="4"/>
  <c r="M2843" i="4" s="1"/>
  <c r="K2843" i="4"/>
  <c r="J2843" i="4"/>
  <c r="I2843" i="4"/>
  <c r="H2843" i="4"/>
  <c r="J2842" i="4"/>
  <c r="I2842" i="4"/>
  <c r="H2842" i="4"/>
  <c r="L2841" i="4"/>
  <c r="M2841" i="4" s="1"/>
  <c r="K2841" i="4"/>
  <c r="J2841" i="4"/>
  <c r="I2841" i="4"/>
  <c r="H2841" i="4"/>
  <c r="L2840" i="4"/>
  <c r="M2840" i="4" s="1"/>
  <c r="J2840" i="4"/>
  <c r="K2840" i="4" s="1"/>
  <c r="I2840" i="4"/>
  <c r="H2840" i="4"/>
  <c r="J2839" i="4"/>
  <c r="I2839" i="4"/>
  <c r="H2839" i="4"/>
  <c r="L2839" i="4" s="1"/>
  <c r="M2839" i="4" s="1"/>
  <c r="M2838" i="4"/>
  <c r="L2838" i="4"/>
  <c r="J2838" i="4"/>
  <c r="I2838" i="4"/>
  <c r="H2838" i="4"/>
  <c r="L2837" i="4"/>
  <c r="M2837" i="4" s="1"/>
  <c r="J2837" i="4"/>
  <c r="K2837" i="4" s="1"/>
  <c r="I2837" i="4"/>
  <c r="H2837" i="4"/>
  <c r="J2836" i="4"/>
  <c r="K2836" i="4" s="1"/>
  <c r="I2836" i="4"/>
  <c r="H2836" i="4"/>
  <c r="J2835" i="4"/>
  <c r="I2835" i="4"/>
  <c r="H2835" i="4"/>
  <c r="L2834" i="4"/>
  <c r="M2834" i="4" s="1"/>
  <c r="K2834" i="4"/>
  <c r="J2834" i="4"/>
  <c r="I2834" i="4"/>
  <c r="H2834" i="4"/>
  <c r="L2833" i="4"/>
  <c r="M2833" i="4" s="1"/>
  <c r="J2833" i="4"/>
  <c r="K2833" i="4" s="1"/>
  <c r="I2833" i="4"/>
  <c r="H2833" i="4"/>
  <c r="J2832" i="4"/>
  <c r="K2832" i="4" s="1"/>
  <c r="I2832" i="4"/>
  <c r="H2832" i="4"/>
  <c r="J2831" i="4"/>
  <c r="I2831" i="4"/>
  <c r="H2831" i="4"/>
  <c r="L2830" i="4"/>
  <c r="M2830" i="4" s="1"/>
  <c r="K2830" i="4"/>
  <c r="J2830" i="4"/>
  <c r="I2830" i="4"/>
  <c r="H2830" i="4"/>
  <c r="L2829" i="4"/>
  <c r="M2829" i="4" s="1"/>
  <c r="J2829" i="4"/>
  <c r="K2829" i="4" s="1"/>
  <c r="I2829" i="4"/>
  <c r="H2829" i="4"/>
  <c r="J2828" i="4"/>
  <c r="K2828" i="4" s="1"/>
  <c r="I2828" i="4"/>
  <c r="H2828" i="4"/>
  <c r="L2828" i="4" s="1"/>
  <c r="M2828" i="4" s="1"/>
  <c r="J2827" i="4"/>
  <c r="I2827" i="4"/>
  <c r="H2827" i="4"/>
  <c r="L2826" i="4"/>
  <c r="M2826" i="4" s="1"/>
  <c r="K2826" i="4"/>
  <c r="J2826" i="4"/>
  <c r="I2826" i="4"/>
  <c r="H2826" i="4"/>
  <c r="L2825" i="4"/>
  <c r="M2825" i="4" s="1"/>
  <c r="J2825" i="4"/>
  <c r="K2825" i="4" s="1"/>
  <c r="I2825" i="4"/>
  <c r="H2825" i="4"/>
  <c r="J2824" i="4"/>
  <c r="K2824" i="4" s="1"/>
  <c r="I2824" i="4"/>
  <c r="H2824" i="4"/>
  <c r="J2823" i="4"/>
  <c r="I2823" i="4"/>
  <c r="H2823" i="4"/>
  <c r="L2822" i="4"/>
  <c r="M2822" i="4" s="1"/>
  <c r="K2822" i="4"/>
  <c r="J2822" i="4"/>
  <c r="I2822" i="4"/>
  <c r="H2822" i="4"/>
  <c r="L2821" i="4"/>
  <c r="M2821" i="4" s="1"/>
  <c r="J2821" i="4"/>
  <c r="K2821" i="4" s="1"/>
  <c r="I2821" i="4"/>
  <c r="H2821" i="4"/>
  <c r="J2820" i="4"/>
  <c r="K2820" i="4" s="1"/>
  <c r="I2820" i="4"/>
  <c r="H2820" i="4"/>
  <c r="L2820" i="4" s="1"/>
  <c r="M2820" i="4" s="1"/>
  <c r="J2819" i="4"/>
  <c r="I2819" i="4"/>
  <c r="H2819" i="4"/>
  <c r="L2818" i="4"/>
  <c r="M2818" i="4" s="1"/>
  <c r="K2818" i="4"/>
  <c r="J2818" i="4"/>
  <c r="I2818" i="4"/>
  <c r="H2818" i="4"/>
  <c r="L2817" i="4"/>
  <c r="M2817" i="4" s="1"/>
  <c r="J2817" i="4"/>
  <c r="K2817" i="4" s="1"/>
  <c r="I2817" i="4"/>
  <c r="H2817" i="4"/>
  <c r="J2816" i="4"/>
  <c r="K2816" i="4" s="1"/>
  <c r="I2816" i="4"/>
  <c r="H2816" i="4"/>
  <c r="L2816" i="4" s="1"/>
  <c r="M2816" i="4" s="1"/>
  <c r="J2815" i="4"/>
  <c r="I2815" i="4"/>
  <c r="H2815" i="4"/>
  <c r="L2814" i="4"/>
  <c r="M2814" i="4" s="1"/>
  <c r="K2814" i="4"/>
  <c r="J2814" i="4"/>
  <c r="I2814" i="4"/>
  <c r="H2814" i="4"/>
  <c r="L2813" i="4"/>
  <c r="M2813" i="4" s="1"/>
  <c r="J2813" i="4"/>
  <c r="K2813" i="4" s="1"/>
  <c r="I2813" i="4"/>
  <c r="H2813" i="4"/>
  <c r="J2812" i="4"/>
  <c r="K2812" i="4" s="1"/>
  <c r="I2812" i="4"/>
  <c r="H2812" i="4"/>
  <c r="J2811" i="4"/>
  <c r="I2811" i="4"/>
  <c r="H2811" i="4"/>
  <c r="L2810" i="4"/>
  <c r="M2810" i="4" s="1"/>
  <c r="J2810" i="4"/>
  <c r="K2810" i="4" s="1"/>
  <c r="I2810" i="4"/>
  <c r="H2810" i="4"/>
  <c r="L2809" i="4"/>
  <c r="M2809" i="4" s="1"/>
  <c r="J2809" i="4"/>
  <c r="K2809" i="4" s="1"/>
  <c r="I2809" i="4"/>
  <c r="H2809" i="4"/>
  <c r="J2808" i="4"/>
  <c r="K2808" i="4" s="1"/>
  <c r="I2808" i="4"/>
  <c r="H2808" i="4"/>
  <c r="J2807" i="4"/>
  <c r="I2807" i="4"/>
  <c r="H2807" i="4"/>
  <c r="L2806" i="4"/>
  <c r="M2806" i="4" s="1"/>
  <c r="J2806" i="4"/>
  <c r="K2806" i="4" s="1"/>
  <c r="I2806" i="4"/>
  <c r="H2806" i="4"/>
  <c r="L2805" i="4"/>
  <c r="M2805" i="4" s="1"/>
  <c r="J2805" i="4"/>
  <c r="K2805" i="4" s="1"/>
  <c r="I2805" i="4"/>
  <c r="H2805" i="4"/>
  <c r="J2804" i="4"/>
  <c r="K2804" i="4" s="1"/>
  <c r="I2804" i="4"/>
  <c r="H2804" i="4"/>
  <c r="L2804" i="4" s="1"/>
  <c r="M2804" i="4" s="1"/>
  <c r="J2803" i="4"/>
  <c r="I2803" i="4"/>
  <c r="H2803" i="4"/>
  <c r="L2802" i="4"/>
  <c r="M2802" i="4" s="1"/>
  <c r="J2802" i="4"/>
  <c r="K2802" i="4" s="1"/>
  <c r="I2802" i="4"/>
  <c r="H2802" i="4"/>
  <c r="L2801" i="4"/>
  <c r="M2801" i="4" s="1"/>
  <c r="J2801" i="4"/>
  <c r="K2801" i="4" s="1"/>
  <c r="I2801" i="4"/>
  <c r="H2801" i="4"/>
  <c r="J2800" i="4"/>
  <c r="K2800" i="4" s="1"/>
  <c r="I2800" i="4"/>
  <c r="H2800" i="4"/>
  <c r="L2800" i="4" s="1"/>
  <c r="M2800" i="4" s="1"/>
  <c r="J2799" i="4"/>
  <c r="I2799" i="4"/>
  <c r="H2799" i="4"/>
  <c r="L2798" i="4"/>
  <c r="M2798" i="4" s="1"/>
  <c r="J2798" i="4"/>
  <c r="K2798" i="4" s="1"/>
  <c r="I2798" i="4"/>
  <c r="H2798" i="4"/>
  <c r="L2797" i="4"/>
  <c r="M2797" i="4" s="1"/>
  <c r="J2797" i="4"/>
  <c r="K2797" i="4" s="1"/>
  <c r="I2797" i="4"/>
  <c r="H2797" i="4"/>
  <c r="J2796" i="4"/>
  <c r="K2796" i="4" s="1"/>
  <c r="I2796" i="4"/>
  <c r="H2796" i="4"/>
  <c r="J2795" i="4"/>
  <c r="I2795" i="4"/>
  <c r="H2795" i="4"/>
  <c r="L2794" i="4"/>
  <c r="M2794" i="4" s="1"/>
  <c r="J2794" i="4"/>
  <c r="K2794" i="4" s="1"/>
  <c r="I2794" i="4"/>
  <c r="H2794" i="4"/>
  <c r="L2793" i="4"/>
  <c r="M2793" i="4" s="1"/>
  <c r="J2793" i="4"/>
  <c r="K2793" i="4" s="1"/>
  <c r="I2793" i="4"/>
  <c r="H2793" i="4"/>
  <c r="J2792" i="4"/>
  <c r="K2792" i="4" s="1"/>
  <c r="I2792" i="4"/>
  <c r="H2792" i="4"/>
  <c r="J2791" i="4"/>
  <c r="I2791" i="4"/>
  <c r="H2791" i="4"/>
  <c r="L2790" i="4"/>
  <c r="M2790" i="4" s="1"/>
  <c r="J2790" i="4"/>
  <c r="K2790" i="4" s="1"/>
  <c r="I2790" i="4"/>
  <c r="H2790" i="4"/>
  <c r="L2789" i="4"/>
  <c r="M2789" i="4" s="1"/>
  <c r="J2789" i="4"/>
  <c r="K2789" i="4" s="1"/>
  <c r="I2789" i="4"/>
  <c r="H2789" i="4"/>
  <c r="J2788" i="4"/>
  <c r="K2788" i="4" s="1"/>
  <c r="I2788" i="4"/>
  <c r="H2788" i="4"/>
  <c r="L2788" i="4" s="1"/>
  <c r="M2788" i="4" s="1"/>
  <c r="J2787" i="4"/>
  <c r="I2787" i="4"/>
  <c r="H2787" i="4"/>
  <c r="L2786" i="4"/>
  <c r="M2786" i="4" s="1"/>
  <c r="J2786" i="4"/>
  <c r="K2786" i="4" s="1"/>
  <c r="I2786" i="4"/>
  <c r="H2786" i="4"/>
  <c r="L2785" i="4"/>
  <c r="M2785" i="4" s="1"/>
  <c r="J2785" i="4"/>
  <c r="K2785" i="4" s="1"/>
  <c r="I2785" i="4"/>
  <c r="H2785" i="4"/>
  <c r="J2784" i="4"/>
  <c r="K2784" i="4" s="1"/>
  <c r="I2784" i="4"/>
  <c r="H2784" i="4"/>
  <c r="L2784" i="4" s="1"/>
  <c r="M2784" i="4" s="1"/>
  <c r="J2783" i="4"/>
  <c r="I2783" i="4"/>
  <c r="H2783" i="4"/>
  <c r="L2782" i="4"/>
  <c r="M2782" i="4" s="1"/>
  <c r="J2782" i="4"/>
  <c r="K2782" i="4" s="1"/>
  <c r="I2782" i="4"/>
  <c r="H2782" i="4"/>
  <c r="L2781" i="4"/>
  <c r="M2781" i="4" s="1"/>
  <c r="J2781" i="4"/>
  <c r="K2781" i="4" s="1"/>
  <c r="I2781" i="4"/>
  <c r="H2781" i="4"/>
  <c r="J2780" i="4"/>
  <c r="K2780" i="4" s="1"/>
  <c r="I2780" i="4"/>
  <c r="H2780" i="4"/>
  <c r="J2779" i="4"/>
  <c r="I2779" i="4"/>
  <c r="H2779" i="4"/>
  <c r="L2778" i="4"/>
  <c r="M2778" i="4" s="1"/>
  <c r="J2778" i="4"/>
  <c r="K2778" i="4" s="1"/>
  <c r="I2778" i="4"/>
  <c r="H2778" i="4"/>
  <c r="L2777" i="4"/>
  <c r="M2777" i="4" s="1"/>
  <c r="J2777" i="4"/>
  <c r="K2777" i="4" s="1"/>
  <c r="I2777" i="4"/>
  <c r="H2777" i="4"/>
  <c r="J2776" i="4"/>
  <c r="K2776" i="4" s="1"/>
  <c r="I2776" i="4"/>
  <c r="H2776" i="4"/>
  <c r="J2775" i="4"/>
  <c r="I2775" i="4"/>
  <c r="H2775" i="4"/>
  <c r="L2774" i="4"/>
  <c r="M2774" i="4" s="1"/>
  <c r="J2774" i="4"/>
  <c r="K2774" i="4" s="1"/>
  <c r="I2774" i="4"/>
  <c r="H2774" i="4"/>
  <c r="L2773" i="4"/>
  <c r="M2773" i="4" s="1"/>
  <c r="J2773" i="4"/>
  <c r="K2773" i="4" s="1"/>
  <c r="I2773" i="4"/>
  <c r="H2773" i="4"/>
  <c r="J2772" i="4"/>
  <c r="K2772" i="4" s="1"/>
  <c r="I2772" i="4"/>
  <c r="H2772" i="4"/>
  <c r="L2772" i="4" s="1"/>
  <c r="M2772" i="4" s="1"/>
  <c r="J2771" i="4"/>
  <c r="I2771" i="4"/>
  <c r="H2771" i="4"/>
  <c r="L2770" i="4"/>
  <c r="M2770" i="4" s="1"/>
  <c r="J2770" i="4"/>
  <c r="K2770" i="4" s="1"/>
  <c r="I2770" i="4"/>
  <c r="H2770" i="4"/>
  <c r="L2769" i="4"/>
  <c r="M2769" i="4" s="1"/>
  <c r="J2769" i="4"/>
  <c r="K2769" i="4" s="1"/>
  <c r="I2769" i="4"/>
  <c r="H2769" i="4"/>
  <c r="J2768" i="4"/>
  <c r="K2768" i="4" s="1"/>
  <c r="I2768" i="4"/>
  <c r="H2768" i="4"/>
  <c r="L2768" i="4" s="1"/>
  <c r="M2768" i="4" s="1"/>
  <c r="J2767" i="4"/>
  <c r="I2767" i="4"/>
  <c r="H2767" i="4"/>
  <c r="L2766" i="4"/>
  <c r="M2766" i="4" s="1"/>
  <c r="J2766" i="4"/>
  <c r="K2766" i="4" s="1"/>
  <c r="I2766" i="4"/>
  <c r="H2766" i="4"/>
  <c r="L2765" i="4"/>
  <c r="M2765" i="4" s="1"/>
  <c r="J2765" i="4"/>
  <c r="K2765" i="4" s="1"/>
  <c r="I2765" i="4"/>
  <c r="H2765" i="4"/>
  <c r="J2764" i="4"/>
  <c r="K2764" i="4" s="1"/>
  <c r="I2764" i="4"/>
  <c r="H2764" i="4"/>
  <c r="J2763" i="4"/>
  <c r="I2763" i="4"/>
  <c r="H2763" i="4"/>
  <c r="L2762" i="4"/>
  <c r="M2762" i="4" s="1"/>
  <c r="J2762" i="4"/>
  <c r="K2762" i="4" s="1"/>
  <c r="I2762" i="4"/>
  <c r="H2762" i="4"/>
  <c r="L2761" i="4"/>
  <c r="M2761" i="4" s="1"/>
  <c r="J2761" i="4"/>
  <c r="K2761" i="4" s="1"/>
  <c r="I2761" i="4"/>
  <c r="H2761" i="4"/>
  <c r="J2760" i="4"/>
  <c r="K2760" i="4" s="1"/>
  <c r="I2760" i="4"/>
  <c r="H2760" i="4"/>
  <c r="J2759" i="4"/>
  <c r="I2759" i="4"/>
  <c r="H2759" i="4"/>
  <c r="L2758" i="4"/>
  <c r="M2758" i="4" s="1"/>
  <c r="J2758" i="4"/>
  <c r="K2758" i="4" s="1"/>
  <c r="I2758" i="4"/>
  <c r="H2758" i="4"/>
  <c r="L2757" i="4"/>
  <c r="M2757" i="4" s="1"/>
  <c r="J2757" i="4"/>
  <c r="K2757" i="4" s="1"/>
  <c r="I2757" i="4"/>
  <c r="H2757" i="4"/>
  <c r="J2756" i="4"/>
  <c r="K2756" i="4" s="1"/>
  <c r="I2756" i="4"/>
  <c r="H2756" i="4"/>
  <c r="L2756" i="4" s="1"/>
  <c r="M2756" i="4" s="1"/>
  <c r="J2755" i="4"/>
  <c r="I2755" i="4"/>
  <c r="H2755" i="4"/>
  <c r="L2754" i="4"/>
  <c r="M2754" i="4" s="1"/>
  <c r="J2754" i="4"/>
  <c r="K2754" i="4" s="1"/>
  <c r="I2754" i="4"/>
  <c r="H2754" i="4"/>
  <c r="L2753" i="4"/>
  <c r="M2753" i="4" s="1"/>
  <c r="J2753" i="4"/>
  <c r="K2753" i="4" s="1"/>
  <c r="I2753" i="4"/>
  <c r="H2753" i="4"/>
  <c r="J2752" i="4"/>
  <c r="K2752" i="4" s="1"/>
  <c r="I2752" i="4"/>
  <c r="H2752" i="4"/>
  <c r="L2752" i="4" s="1"/>
  <c r="M2752" i="4" s="1"/>
  <c r="J2751" i="4"/>
  <c r="I2751" i="4"/>
  <c r="H2751" i="4"/>
  <c r="L2750" i="4"/>
  <c r="M2750" i="4" s="1"/>
  <c r="J2750" i="4"/>
  <c r="K2750" i="4" s="1"/>
  <c r="I2750" i="4"/>
  <c r="H2750" i="4"/>
  <c r="L2749" i="4"/>
  <c r="M2749" i="4" s="1"/>
  <c r="J2749" i="4"/>
  <c r="K2749" i="4" s="1"/>
  <c r="I2749" i="4"/>
  <c r="H2749" i="4"/>
  <c r="J2748" i="4"/>
  <c r="K2748" i="4" s="1"/>
  <c r="I2748" i="4"/>
  <c r="H2748" i="4"/>
  <c r="J2747" i="4"/>
  <c r="I2747" i="4"/>
  <c r="H2747" i="4"/>
  <c r="L2746" i="4"/>
  <c r="M2746" i="4" s="1"/>
  <c r="J2746" i="4"/>
  <c r="K2746" i="4" s="1"/>
  <c r="I2746" i="4"/>
  <c r="H2746" i="4"/>
  <c r="L2745" i="4"/>
  <c r="M2745" i="4" s="1"/>
  <c r="J2745" i="4"/>
  <c r="K2745" i="4" s="1"/>
  <c r="I2745" i="4"/>
  <c r="H2745" i="4"/>
  <c r="J2744" i="4"/>
  <c r="K2744" i="4" s="1"/>
  <c r="I2744" i="4"/>
  <c r="H2744" i="4"/>
  <c r="J2743" i="4"/>
  <c r="I2743" i="4"/>
  <c r="H2743" i="4"/>
  <c r="L2742" i="4"/>
  <c r="M2742" i="4" s="1"/>
  <c r="J2742" i="4"/>
  <c r="K2742" i="4" s="1"/>
  <c r="I2742" i="4"/>
  <c r="H2742" i="4"/>
  <c r="L2741" i="4"/>
  <c r="M2741" i="4" s="1"/>
  <c r="J2741" i="4"/>
  <c r="K2741" i="4" s="1"/>
  <c r="I2741" i="4"/>
  <c r="H2741" i="4"/>
  <c r="J2740" i="4"/>
  <c r="K2740" i="4" s="1"/>
  <c r="I2740" i="4"/>
  <c r="H2740" i="4"/>
  <c r="L2740" i="4" s="1"/>
  <c r="M2740" i="4" s="1"/>
  <c r="J2739" i="4"/>
  <c r="I2739" i="4"/>
  <c r="H2739" i="4"/>
  <c r="L2738" i="4"/>
  <c r="M2738" i="4" s="1"/>
  <c r="J2738" i="4"/>
  <c r="K2738" i="4" s="1"/>
  <c r="I2738" i="4"/>
  <c r="H2738" i="4"/>
  <c r="L2737" i="4"/>
  <c r="M2737" i="4" s="1"/>
  <c r="J2737" i="4"/>
  <c r="K2737" i="4" s="1"/>
  <c r="I2737" i="4"/>
  <c r="H2737" i="4"/>
  <c r="J2736" i="4"/>
  <c r="K2736" i="4" s="1"/>
  <c r="I2736" i="4"/>
  <c r="H2736" i="4"/>
  <c r="L2736" i="4" s="1"/>
  <c r="M2736" i="4" s="1"/>
  <c r="J2735" i="4"/>
  <c r="I2735" i="4"/>
  <c r="H2735" i="4"/>
  <c r="L2734" i="4"/>
  <c r="M2734" i="4" s="1"/>
  <c r="J2734" i="4"/>
  <c r="K2734" i="4" s="1"/>
  <c r="I2734" i="4"/>
  <c r="H2734" i="4"/>
  <c r="L2733" i="4"/>
  <c r="M2733" i="4" s="1"/>
  <c r="J2733" i="4"/>
  <c r="K2733" i="4" s="1"/>
  <c r="I2733" i="4"/>
  <c r="H2733" i="4"/>
  <c r="J2732" i="4"/>
  <c r="K2732" i="4" s="1"/>
  <c r="I2732" i="4"/>
  <c r="H2732" i="4"/>
  <c r="J2731" i="4"/>
  <c r="I2731" i="4"/>
  <c r="H2731" i="4"/>
  <c r="L2730" i="4"/>
  <c r="M2730" i="4" s="1"/>
  <c r="J2730" i="4"/>
  <c r="K2730" i="4" s="1"/>
  <c r="I2730" i="4"/>
  <c r="H2730" i="4"/>
  <c r="L2729" i="4"/>
  <c r="M2729" i="4" s="1"/>
  <c r="J2729" i="4"/>
  <c r="K2729" i="4" s="1"/>
  <c r="I2729" i="4"/>
  <c r="H2729" i="4"/>
  <c r="J2728" i="4"/>
  <c r="K2728" i="4" s="1"/>
  <c r="I2728" i="4"/>
  <c r="H2728" i="4"/>
  <c r="J2727" i="4"/>
  <c r="I2727" i="4"/>
  <c r="H2727" i="4"/>
  <c r="L2726" i="4"/>
  <c r="M2726" i="4" s="1"/>
  <c r="J2726" i="4"/>
  <c r="K2726" i="4" s="1"/>
  <c r="I2726" i="4"/>
  <c r="H2726" i="4"/>
  <c r="L2725" i="4"/>
  <c r="M2725" i="4" s="1"/>
  <c r="J2725" i="4"/>
  <c r="K2725" i="4" s="1"/>
  <c r="I2725" i="4"/>
  <c r="H2725" i="4"/>
  <c r="J2724" i="4"/>
  <c r="K2724" i="4" s="1"/>
  <c r="I2724" i="4"/>
  <c r="H2724" i="4"/>
  <c r="L2724" i="4" s="1"/>
  <c r="M2724" i="4" s="1"/>
  <c r="J2723" i="4"/>
  <c r="I2723" i="4"/>
  <c r="H2723" i="4"/>
  <c r="L2722" i="4"/>
  <c r="M2722" i="4" s="1"/>
  <c r="J2722" i="4"/>
  <c r="K2722" i="4" s="1"/>
  <c r="I2722" i="4"/>
  <c r="H2722" i="4"/>
  <c r="L2721" i="4"/>
  <c r="M2721" i="4" s="1"/>
  <c r="J2721" i="4"/>
  <c r="K2721" i="4" s="1"/>
  <c r="I2721" i="4"/>
  <c r="H2721" i="4"/>
  <c r="J2720" i="4"/>
  <c r="K2720" i="4" s="1"/>
  <c r="I2720" i="4"/>
  <c r="H2720" i="4"/>
  <c r="L2720" i="4" s="1"/>
  <c r="M2720" i="4" s="1"/>
  <c r="J2719" i="4"/>
  <c r="I2719" i="4"/>
  <c r="H2719" i="4"/>
  <c r="L2718" i="4"/>
  <c r="M2718" i="4" s="1"/>
  <c r="J2718" i="4"/>
  <c r="K2718" i="4" s="1"/>
  <c r="I2718" i="4"/>
  <c r="H2718" i="4"/>
  <c r="L2717" i="4"/>
  <c r="M2717" i="4" s="1"/>
  <c r="J2717" i="4"/>
  <c r="K2717" i="4" s="1"/>
  <c r="I2717" i="4"/>
  <c r="H2717" i="4"/>
  <c r="J2716" i="4"/>
  <c r="K2716" i="4" s="1"/>
  <c r="I2716" i="4"/>
  <c r="H2716" i="4"/>
  <c r="J2715" i="4"/>
  <c r="I2715" i="4"/>
  <c r="H2715" i="4"/>
  <c r="L2714" i="4"/>
  <c r="M2714" i="4" s="1"/>
  <c r="J2714" i="4"/>
  <c r="K2714" i="4" s="1"/>
  <c r="I2714" i="4"/>
  <c r="H2714" i="4"/>
  <c r="L2713" i="4"/>
  <c r="M2713" i="4" s="1"/>
  <c r="J2713" i="4"/>
  <c r="K2713" i="4" s="1"/>
  <c r="I2713" i="4"/>
  <c r="H2713" i="4"/>
  <c r="J2712" i="4"/>
  <c r="K2712" i="4" s="1"/>
  <c r="I2712" i="4"/>
  <c r="H2712" i="4"/>
  <c r="J2711" i="4"/>
  <c r="I2711" i="4"/>
  <c r="H2711" i="4"/>
  <c r="L2710" i="4"/>
  <c r="M2710" i="4" s="1"/>
  <c r="J2710" i="4"/>
  <c r="K2710" i="4" s="1"/>
  <c r="I2710" i="4"/>
  <c r="H2710" i="4"/>
  <c r="L2709" i="4"/>
  <c r="M2709" i="4" s="1"/>
  <c r="J2709" i="4"/>
  <c r="K2709" i="4" s="1"/>
  <c r="I2709" i="4"/>
  <c r="H2709" i="4"/>
  <c r="J2708" i="4"/>
  <c r="K2708" i="4" s="1"/>
  <c r="I2708" i="4"/>
  <c r="H2708" i="4"/>
  <c r="L2708" i="4" s="1"/>
  <c r="M2708" i="4" s="1"/>
  <c r="J2707" i="4"/>
  <c r="I2707" i="4"/>
  <c r="H2707" i="4"/>
  <c r="L2706" i="4"/>
  <c r="M2706" i="4" s="1"/>
  <c r="J2706" i="4"/>
  <c r="K2706" i="4" s="1"/>
  <c r="I2706" i="4"/>
  <c r="H2706" i="4"/>
  <c r="L2705" i="4"/>
  <c r="M2705" i="4" s="1"/>
  <c r="J2705" i="4"/>
  <c r="K2705" i="4" s="1"/>
  <c r="I2705" i="4"/>
  <c r="H2705" i="4"/>
  <c r="J2704" i="4"/>
  <c r="K2704" i="4" s="1"/>
  <c r="I2704" i="4"/>
  <c r="H2704" i="4"/>
  <c r="L2704" i="4" s="1"/>
  <c r="M2704" i="4" s="1"/>
  <c r="J2703" i="4"/>
  <c r="I2703" i="4"/>
  <c r="H2703" i="4"/>
  <c r="L2702" i="4"/>
  <c r="M2702" i="4" s="1"/>
  <c r="J2702" i="4"/>
  <c r="I2702" i="4"/>
  <c r="H2702" i="4"/>
  <c r="K2702" i="4" s="1"/>
  <c r="M2701" i="4"/>
  <c r="L2701" i="4"/>
  <c r="J2701" i="4"/>
  <c r="K2701" i="4" s="1"/>
  <c r="I2701" i="4"/>
  <c r="H2701" i="4"/>
  <c r="J2700" i="4"/>
  <c r="K2700" i="4" s="1"/>
  <c r="I2700" i="4"/>
  <c r="H2700" i="4"/>
  <c r="L2700" i="4" s="1"/>
  <c r="M2700" i="4" s="1"/>
  <c r="J2699" i="4"/>
  <c r="I2699" i="4"/>
  <c r="H2699" i="4"/>
  <c r="L2698" i="4"/>
  <c r="M2698" i="4" s="1"/>
  <c r="J2698" i="4"/>
  <c r="I2698" i="4"/>
  <c r="H2698" i="4"/>
  <c r="K2698" i="4" s="1"/>
  <c r="M2697" i="4"/>
  <c r="L2697" i="4"/>
  <c r="J2697" i="4"/>
  <c r="K2697" i="4" s="1"/>
  <c r="I2697" i="4"/>
  <c r="H2697" i="4"/>
  <c r="J2696" i="4"/>
  <c r="K2696" i="4" s="1"/>
  <c r="I2696" i="4"/>
  <c r="H2696" i="4"/>
  <c r="L2696" i="4" s="1"/>
  <c r="M2696" i="4" s="1"/>
  <c r="J2695" i="4"/>
  <c r="I2695" i="4"/>
  <c r="H2695" i="4"/>
  <c r="L2694" i="4"/>
  <c r="M2694" i="4" s="1"/>
  <c r="J2694" i="4"/>
  <c r="I2694" i="4"/>
  <c r="H2694" i="4"/>
  <c r="K2694" i="4" s="1"/>
  <c r="M2693" i="4"/>
  <c r="L2693" i="4"/>
  <c r="J2693" i="4"/>
  <c r="K2693" i="4" s="1"/>
  <c r="I2693" i="4"/>
  <c r="H2693" i="4"/>
  <c r="J2692" i="4"/>
  <c r="K2692" i="4" s="1"/>
  <c r="I2692" i="4"/>
  <c r="H2692" i="4"/>
  <c r="L2692" i="4" s="1"/>
  <c r="M2692" i="4" s="1"/>
  <c r="J2691" i="4"/>
  <c r="I2691" i="4"/>
  <c r="H2691" i="4"/>
  <c r="L2690" i="4"/>
  <c r="M2690" i="4" s="1"/>
  <c r="J2690" i="4"/>
  <c r="I2690" i="4"/>
  <c r="H2690" i="4"/>
  <c r="K2690" i="4" s="1"/>
  <c r="M2689" i="4"/>
  <c r="L2689" i="4"/>
  <c r="J2689" i="4"/>
  <c r="K2689" i="4" s="1"/>
  <c r="I2689" i="4"/>
  <c r="H2689" i="4"/>
  <c r="J2688" i="4"/>
  <c r="I2688" i="4"/>
  <c r="H2688" i="4"/>
  <c r="L2688" i="4" s="1"/>
  <c r="M2688" i="4" s="1"/>
  <c r="J2687" i="4"/>
  <c r="I2687" i="4"/>
  <c r="H2687" i="4"/>
  <c r="L2686" i="4"/>
  <c r="M2686" i="4" s="1"/>
  <c r="J2686" i="4"/>
  <c r="I2686" i="4"/>
  <c r="H2686" i="4"/>
  <c r="K2686" i="4" s="1"/>
  <c r="J2685" i="4"/>
  <c r="I2685" i="4"/>
  <c r="H2685" i="4"/>
  <c r="J2684" i="4"/>
  <c r="I2684" i="4"/>
  <c r="H2684" i="4"/>
  <c r="L2684" i="4" s="1"/>
  <c r="M2684" i="4" s="1"/>
  <c r="J2683" i="4"/>
  <c r="I2683" i="4"/>
  <c r="H2683" i="4"/>
  <c r="L2682" i="4"/>
  <c r="M2682" i="4" s="1"/>
  <c r="J2682" i="4"/>
  <c r="I2682" i="4"/>
  <c r="H2682" i="4"/>
  <c r="K2682" i="4" s="1"/>
  <c r="J2681" i="4"/>
  <c r="I2681" i="4"/>
  <c r="H2681" i="4"/>
  <c r="J2680" i="4"/>
  <c r="I2680" i="4"/>
  <c r="H2680" i="4"/>
  <c r="L2680" i="4" s="1"/>
  <c r="M2680" i="4" s="1"/>
  <c r="J2679" i="4"/>
  <c r="I2679" i="4"/>
  <c r="H2679" i="4"/>
  <c r="L2678" i="4"/>
  <c r="M2678" i="4" s="1"/>
  <c r="J2678" i="4"/>
  <c r="I2678" i="4"/>
  <c r="H2678" i="4"/>
  <c r="K2678" i="4" s="1"/>
  <c r="J2677" i="4"/>
  <c r="I2677" i="4"/>
  <c r="H2677" i="4"/>
  <c r="J2676" i="4"/>
  <c r="I2676" i="4"/>
  <c r="H2676" i="4"/>
  <c r="L2676" i="4" s="1"/>
  <c r="M2676" i="4" s="1"/>
  <c r="J2675" i="4"/>
  <c r="I2675" i="4"/>
  <c r="H2675" i="4"/>
  <c r="L2674" i="4"/>
  <c r="M2674" i="4" s="1"/>
  <c r="J2674" i="4"/>
  <c r="I2674" i="4"/>
  <c r="H2674" i="4"/>
  <c r="K2674" i="4" s="1"/>
  <c r="J2673" i="4"/>
  <c r="I2673" i="4"/>
  <c r="H2673" i="4"/>
  <c r="J2672" i="4"/>
  <c r="I2672" i="4"/>
  <c r="H2672" i="4"/>
  <c r="L2672" i="4" s="1"/>
  <c r="M2672" i="4" s="1"/>
  <c r="J2671" i="4"/>
  <c r="I2671" i="4"/>
  <c r="H2671" i="4"/>
  <c r="L2670" i="4"/>
  <c r="M2670" i="4" s="1"/>
  <c r="J2670" i="4"/>
  <c r="I2670" i="4"/>
  <c r="H2670" i="4"/>
  <c r="K2670" i="4" s="1"/>
  <c r="J2669" i="4"/>
  <c r="I2669" i="4"/>
  <c r="H2669" i="4"/>
  <c r="J2668" i="4"/>
  <c r="I2668" i="4"/>
  <c r="H2668" i="4"/>
  <c r="L2668" i="4" s="1"/>
  <c r="M2668" i="4" s="1"/>
  <c r="J2667" i="4"/>
  <c r="I2667" i="4"/>
  <c r="H2667" i="4"/>
  <c r="L2666" i="4"/>
  <c r="M2666" i="4" s="1"/>
  <c r="J2666" i="4"/>
  <c r="I2666" i="4"/>
  <c r="H2666" i="4"/>
  <c r="K2666" i="4" s="1"/>
  <c r="J2665" i="4"/>
  <c r="I2665" i="4"/>
  <c r="H2665" i="4"/>
  <c r="J2664" i="4"/>
  <c r="I2664" i="4"/>
  <c r="H2664" i="4"/>
  <c r="L2664" i="4" s="1"/>
  <c r="M2664" i="4" s="1"/>
  <c r="J2663" i="4"/>
  <c r="I2663" i="4"/>
  <c r="H2663" i="4"/>
  <c r="L2662" i="4"/>
  <c r="M2662" i="4" s="1"/>
  <c r="J2662" i="4"/>
  <c r="I2662" i="4"/>
  <c r="H2662" i="4"/>
  <c r="K2662" i="4" s="1"/>
  <c r="J2661" i="4"/>
  <c r="I2661" i="4"/>
  <c r="H2661" i="4"/>
  <c r="J2660" i="4"/>
  <c r="I2660" i="4"/>
  <c r="H2660" i="4"/>
  <c r="L2660" i="4" s="1"/>
  <c r="M2660" i="4" s="1"/>
  <c r="J2659" i="4"/>
  <c r="I2659" i="4"/>
  <c r="H2659" i="4"/>
  <c r="L2658" i="4"/>
  <c r="M2658" i="4" s="1"/>
  <c r="J2658" i="4"/>
  <c r="I2658" i="4"/>
  <c r="H2658" i="4"/>
  <c r="K2658" i="4" s="1"/>
  <c r="J2657" i="4"/>
  <c r="I2657" i="4"/>
  <c r="H2657" i="4"/>
  <c r="J2656" i="4"/>
  <c r="I2656" i="4"/>
  <c r="H2656" i="4"/>
  <c r="L2656" i="4" s="1"/>
  <c r="M2656" i="4" s="1"/>
  <c r="J2655" i="4"/>
  <c r="I2655" i="4"/>
  <c r="H2655" i="4"/>
  <c r="L2654" i="4"/>
  <c r="M2654" i="4" s="1"/>
  <c r="J2654" i="4"/>
  <c r="I2654" i="4"/>
  <c r="H2654" i="4"/>
  <c r="K2654" i="4" s="1"/>
  <c r="J2653" i="4"/>
  <c r="I2653" i="4"/>
  <c r="H2653" i="4"/>
  <c r="J2652" i="4"/>
  <c r="I2652" i="4"/>
  <c r="H2652" i="4"/>
  <c r="L2652" i="4" s="1"/>
  <c r="M2652" i="4" s="1"/>
  <c r="J2651" i="4"/>
  <c r="I2651" i="4"/>
  <c r="H2651" i="4"/>
  <c r="L2650" i="4"/>
  <c r="M2650" i="4" s="1"/>
  <c r="J2650" i="4"/>
  <c r="I2650" i="4"/>
  <c r="H2650" i="4"/>
  <c r="K2650" i="4" s="1"/>
  <c r="J2649" i="4"/>
  <c r="I2649" i="4"/>
  <c r="H2649" i="4"/>
  <c r="J2648" i="4"/>
  <c r="I2648" i="4"/>
  <c r="H2648" i="4"/>
  <c r="L2648" i="4" s="1"/>
  <c r="M2648" i="4" s="1"/>
  <c r="J2647" i="4"/>
  <c r="I2647" i="4"/>
  <c r="H2647" i="4"/>
  <c r="L2646" i="4"/>
  <c r="M2646" i="4" s="1"/>
  <c r="J2646" i="4"/>
  <c r="I2646" i="4"/>
  <c r="H2646" i="4"/>
  <c r="K2646" i="4" s="1"/>
  <c r="J2645" i="4"/>
  <c r="I2645" i="4"/>
  <c r="H2645" i="4"/>
  <c r="J2644" i="4"/>
  <c r="I2644" i="4"/>
  <c r="H2644" i="4"/>
  <c r="L2644" i="4" s="1"/>
  <c r="M2644" i="4" s="1"/>
  <c r="J2643" i="4"/>
  <c r="I2643" i="4"/>
  <c r="H2643" i="4"/>
  <c r="L2642" i="4"/>
  <c r="M2642" i="4" s="1"/>
  <c r="J2642" i="4"/>
  <c r="I2642" i="4"/>
  <c r="H2642" i="4"/>
  <c r="K2642" i="4" s="1"/>
  <c r="J2641" i="4"/>
  <c r="I2641" i="4"/>
  <c r="H2641" i="4"/>
  <c r="J2640" i="4"/>
  <c r="I2640" i="4"/>
  <c r="H2640" i="4"/>
  <c r="L2640" i="4" s="1"/>
  <c r="M2640" i="4" s="1"/>
  <c r="J2639" i="4"/>
  <c r="I2639" i="4"/>
  <c r="H2639" i="4"/>
  <c r="L2638" i="4"/>
  <c r="M2638" i="4" s="1"/>
  <c r="J2638" i="4"/>
  <c r="I2638" i="4"/>
  <c r="H2638" i="4"/>
  <c r="K2638" i="4" s="1"/>
  <c r="J2637" i="4"/>
  <c r="I2637" i="4"/>
  <c r="H2637" i="4"/>
  <c r="J2636" i="4"/>
  <c r="I2636" i="4"/>
  <c r="H2636" i="4"/>
  <c r="L2636" i="4" s="1"/>
  <c r="M2636" i="4" s="1"/>
  <c r="J2635" i="4"/>
  <c r="I2635" i="4"/>
  <c r="H2635" i="4"/>
  <c r="L2634" i="4"/>
  <c r="M2634" i="4" s="1"/>
  <c r="J2634" i="4"/>
  <c r="I2634" i="4"/>
  <c r="H2634" i="4"/>
  <c r="K2634" i="4" s="1"/>
  <c r="J2633" i="4"/>
  <c r="I2633" i="4"/>
  <c r="H2633" i="4"/>
  <c r="J2632" i="4"/>
  <c r="I2632" i="4"/>
  <c r="H2632" i="4"/>
  <c r="L2632" i="4" s="1"/>
  <c r="M2632" i="4" s="1"/>
  <c r="J2631" i="4"/>
  <c r="I2631" i="4"/>
  <c r="H2631" i="4"/>
  <c r="L2630" i="4"/>
  <c r="M2630" i="4" s="1"/>
  <c r="J2630" i="4"/>
  <c r="I2630" i="4"/>
  <c r="H2630" i="4"/>
  <c r="K2630" i="4" s="1"/>
  <c r="J2629" i="4"/>
  <c r="I2629" i="4"/>
  <c r="H2629" i="4"/>
  <c r="J2628" i="4"/>
  <c r="I2628" i="4"/>
  <c r="H2628" i="4"/>
  <c r="L2628" i="4" s="1"/>
  <c r="M2628" i="4" s="1"/>
  <c r="J2627" i="4"/>
  <c r="I2627" i="4"/>
  <c r="H2627" i="4"/>
  <c r="L2626" i="4"/>
  <c r="M2626" i="4" s="1"/>
  <c r="J2626" i="4"/>
  <c r="I2626" i="4"/>
  <c r="H2626" i="4"/>
  <c r="K2626" i="4" s="1"/>
  <c r="J2625" i="4"/>
  <c r="I2625" i="4"/>
  <c r="H2625" i="4"/>
  <c r="J2624" i="4"/>
  <c r="I2624" i="4"/>
  <c r="H2624" i="4"/>
  <c r="L2624" i="4" s="1"/>
  <c r="M2624" i="4" s="1"/>
  <c r="J2623" i="4"/>
  <c r="I2623" i="4"/>
  <c r="H2623" i="4"/>
  <c r="L2622" i="4"/>
  <c r="M2622" i="4" s="1"/>
  <c r="J2622" i="4"/>
  <c r="I2622" i="4"/>
  <c r="H2622" i="4"/>
  <c r="K2622" i="4" s="1"/>
  <c r="J2621" i="4"/>
  <c r="I2621" i="4"/>
  <c r="H2621" i="4"/>
  <c r="J2620" i="4"/>
  <c r="I2620" i="4"/>
  <c r="H2620" i="4"/>
  <c r="L2620" i="4" s="1"/>
  <c r="M2620" i="4" s="1"/>
  <c r="J2619" i="4"/>
  <c r="I2619" i="4"/>
  <c r="H2619" i="4"/>
  <c r="L2618" i="4"/>
  <c r="M2618" i="4" s="1"/>
  <c r="J2618" i="4"/>
  <c r="I2618" i="4"/>
  <c r="H2618" i="4"/>
  <c r="K2618" i="4" s="1"/>
  <c r="J2617" i="4"/>
  <c r="I2617" i="4"/>
  <c r="H2617" i="4"/>
  <c r="J2616" i="4"/>
  <c r="I2616" i="4"/>
  <c r="H2616" i="4"/>
  <c r="L2616" i="4" s="1"/>
  <c r="M2616" i="4" s="1"/>
  <c r="J2615" i="4"/>
  <c r="I2615" i="4"/>
  <c r="H2615" i="4"/>
  <c r="L2614" i="4"/>
  <c r="M2614" i="4" s="1"/>
  <c r="J2614" i="4"/>
  <c r="I2614" i="4"/>
  <c r="H2614" i="4"/>
  <c r="K2614" i="4" s="1"/>
  <c r="J2613" i="4"/>
  <c r="I2613" i="4"/>
  <c r="H2613" i="4"/>
  <c r="J2612" i="4"/>
  <c r="I2612" i="4"/>
  <c r="H2612" i="4"/>
  <c r="L2612" i="4" s="1"/>
  <c r="M2612" i="4" s="1"/>
  <c r="J2611" i="4"/>
  <c r="I2611" i="4"/>
  <c r="H2611" i="4"/>
  <c r="L2610" i="4"/>
  <c r="M2610" i="4" s="1"/>
  <c r="J2610" i="4"/>
  <c r="I2610" i="4"/>
  <c r="H2610" i="4"/>
  <c r="K2610" i="4" s="1"/>
  <c r="J2609" i="4"/>
  <c r="I2609" i="4"/>
  <c r="H2609" i="4"/>
  <c r="J2608" i="4"/>
  <c r="I2608" i="4"/>
  <c r="H2608" i="4"/>
  <c r="L2608" i="4" s="1"/>
  <c r="M2608" i="4" s="1"/>
  <c r="J2607" i="4"/>
  <c r="I2607" i="4"/>
  <c r="H2607" i="4"/>
  <c r="L2606" i="4"/>
  <c r="M2606" i="4" s="1"/>
  <c r="J2606" i="4"/>
  <c r="I2606" i="4"/>
  <c r="H2606" i="4"/>
  <c r="K2606" i="4" s="1"/>
  <c r="J2605" i="4"/>
  <c r="I2605" i="4"/>
  <c r="H2605" i="4"/>
  <c r="J2604" i="4"/>
  <c r="I2604" i="4"/>
  <c r="H2604" i="4"/>
  <c r="L2604" i="4" s="1"/>
  <c r="M2604" i="4" s="1"/>
  <c r="J2603" i="4"/>
  <c r="I2603" i="4"/>
  <c r="H2603" i="4"/>
  <c r="L2602" i="4"/>
  <c r="M2602" i="4" s="1"/>
  <c r="J2602" i="4"/>
  <c r="I2602" i="4"/>
  <c r="H2602" i="4"/>
  <c r="K2602" i="4" s="1"/>
  <c r="J2601" i="4"/>
  <c r="I2601" i="4"/>
  <c r="H2601" i="4"/>
  <c r="J2600" i="4"/>
  <c r="I2600" i="4"/>
  <c r="H2600" i="4"/>
  <c r="L2600" i="4" s="1"/>
  <c r="M2600" i="4" s="1"/>
  <c r="J2599" i="4"/>
  <c r="I2599" i="4"/>
  <c r="H2599" i="4"/>
  <c r="L2598" i="4"/>
  <c r="M2598" i="4" s="1"/>
  <c r="J2598" i="4"/>
  <c r="I2598" i="4"/>
  <c r="H2598" i="4"/>
  <c r="K2598" i="4" s="1"/>
  <c r="J2597" i="4"/>
  <c r="I2597" i="4"/>
  <c r="H2597" i="4"/>
  <c r="J2596" i="4"/>
  <c r="I2596" i="4"/>
  <c r="H2596" i="4"/>
  <c r="L2596" i="4" s="1"/>
  <c r="M2596" i="4" s="1"/>
  <c r="J2595" i="4"/>
  <c r="I2595" i="4"/>
  <c r="H2595" i="4"/>
  <c r="L2594" i="4"/>
  <c r="M2594" i="4" s="1"/>
  <c r="J2594" i="4"/>
  <c r="I2594" i="4"/>
  <c r="H2594" i="4"/>
  <c r="K2594" i="4" s="1"/>
  <c r="J2593" i="4"/>
  <c r="I2593" i="4"/>
  <c r="H2593" i="4"/>
  <c r="J2592" i="4"/>
  <c r="I2592" i="4"/>
  <c r="H2592" i="4"/>
  <c r="L2592" i="4" s="1"/>
  <c r="M2592" i="4" s="1"/>
  <c r="J2591" i="4"/>
  <c r="I2591" i="4"/>
  <c r="H2591" i="4"/>
  <c r="L2590" i="4"/>
  <c r="M2590" i="4" s="1"/>
  <c r="J2590" i="4"/>
  <c r="I2590" i="4"/>
  <c r="H2590" i="4"/>
  <c r="K2590" i="4" s="1"/>
  <c r="J2589" i="4"/>
  <c r="I2589" i="4"/>
  <c r="H2589" i="4"/>
  <c r="J2588" i="4"/>
  <c r="I2588" i="4"/>
  <c r="H2588" i="4"/>
  <c r="L2588" i="4" s="1"/>
  <c r="M2588" i="4" s="1"/>
  <c r="J2587" i="4"/>
  <c r="I2587" i="4"/>
  <c r="H2587" i="4"/>
  <c r="L2586" i="4"/>
  <c r="M2586" i="4" s="1"/>
  <c r="J2586" i="4"/>
  <c r="I2586" i="4"/>
  <c r="H2586" i="4"/>
  <c r="K2586" i="4" s="1"/>
  <c r="J2585" i="4"/>
  <c r="I2585" i="4"/>
  <c r="H2585" i="4"/>
  <c r="J2584" i="4"/>
  <c r="I2584" i="4"/>
  <c r="H2584" i="4"/>
  <c r="L2584" i="4" s="1"/>
  <c r="M2584" i="4" s="1"/>
  <c r="J2583" i="4"/>
  <c r="I2583" i="4"/>
  <c r="H2583" i="4"/>
  <c r="L2582" i="4"/>
  <c r="M2582" i="4" s="1"/>
  <c r="J2582" i="4"/>
  <c r="I2582" i="4"/>
  <c r="H2582" i="4"/>
  <c r="K2582" i="4" s="1"/>
  <c r="J2581" i="4"/>
  <c r="L2581" i="4" s="1"/>
  <c r="M2581" i="4" s="1"/>
  <c r="I2581" i="4"/>
  <c r="H2581" i="4"/>
  <c r="J2580" i="4"/>
  <c r="I2580" i="4"/>
  <c r="H2580" i="4"/>
  <c r="L2580" i="4" s="1"/>
  <c r="M2580" i="4" s="1"/>
  <c r="J2579" i="4"/>
  <c r="I2579" i="4"/>
  <c r="H2579" i="4"/>
  <c r="L2578" i="4"/>
  <c r="M2578" i="4" s="1"/>
  <c r="J2578" i="4"/>
  <c r="I2578" i="4"/>
  <c r="H2578" i="4"/>
  <c r="K2578" i="4" s="1"/>
  <c r="J2577" i="4"/>
  <c r="L2577" i="4" s="1"/>
  <c r="M2577" i="4" s="1"/>
  <c r="I2577" i="4"/>
  <c r="H2577" i="4"/>
  <c r="J2576" i="4"/>
  <c r="I2576" i="4"/>
  <c r="H2576" i="4"/>
  <c r="L2576" i="4" s="1"/>
  <c r="M2576" i="4" s="1"/>
  <c r="J2575" i="4"/>
  <c r="I2575" i="4"/>
  <c r="H2575" i="4"/>
  <c r="L2574" i="4"/>
  <c r="M2574" i="4" s="1"/>
  <c r="J2574" i="4"/>
  <c r="I2574" i="4"/>
  <c r="H2574" i="4"/>
  <c r="K2574" i="4" s="1"/>
  <c r="J2573" i="4"/>
  <c r="L2573" i="4" s="1"/>
  <c r="M2573" i="4" s="1"/>
  <c r="I2573" i="4"/>
  <c r="H2573" i="4"/>
  <c r="J2572" i="4"/>
  <c r="I2572" i="4"/>
  <c r="H2572" i="4"/>
  <c r="L2572" i="4" s="1"/>
  <c r="M2572" i="4" s="1"/>
  <c r="J2571" i="4"/>
  <c r="I2571" i="4"/>
  <c r="H2571" i="4"/>
  <c r="M2570" i="4"/>
  <c r="L2570" i="4"/>
  <c r="J2570" i="4"/>
  <c r="I2570" i="4"/>
  <c r="H2570" i="4"/>
  <c r="K2570" i="4" s="1"/>
  <c r="L2569" i="4"/>
  <c r="M2569" i="4" s="1"/>
  <c r="J2569" i="4"/>
  <c r="I2569" i="4"/>
  <c r="H2569" i="4"/>
  <c r="K2569" i="4" s="1"/>
  <c r="J2568" i="4"/>
  <c r="I2568" i="4"/>
  <c r="H2568" i="4"/>
  <c r="J2567" i="4"/>
  <c r="I2567" i="4"/>
  <c r="H2567" i="4"/>
  <c r="K2567" i="4" s="1"/>
  <c r="L2566" i="4"/>
  <c r="M2566" i="4" s="1"/>
  <c r="J2566" i="4"/>
  <c r="I2566" i="4"/>
  <c r="H2566" i="4"/>
  <c r="K2566" i="4" s="1"/>
  <c r="M2565" i="4"/>
  <c r="L2565" i="4"/>
  <c r="K2565" i="4"/>
  <c r="J2565" i="4"/>
  <c r="I2565" i="4"/>
  <c r="H2565" i="4"/>
  <c r="K2564" i="4"/>
  <c r="J2564" i="4"/>
  <c r="I2564" i="4"/>
  <c r="H2564" i="4"/>
  <c r="J2563" i="4"/>
  <c r="I2563" i="4"/>
  <c r="L2563" i="4" s="1"/>
  <c r="M2563" i="4" s="1"/>
  <c r="H2563" i="4"/>
  <c r="M2562" i="4"/>
  <c r="J2562" i="4"/>
  <c r="L2562" i="4" s="1"/>
  <c r="I2562" i="4"/>
  <c r="H2562" i="4"/>
  <c r="K2562" i="4" s="1"/>
  <c r="J2561" i="4"/>
  <c r="L2561" i="4" s="1"/>
  <c r="M2561" i="4" s="1"/>
  <c r="I2561" i="4"/>
  <c r="H2561" i="4"/>
  <c r="K2561" i="4" s="1"/>
  <c r="J2560" i="4"/>
  <c r="I2560" i="4"/>
  <c r="H2560" i="4"/>
  <c r="L2560" i="4" s="1"/>
  <c r="M2560" i="4" s="1"/>
  <c r="J2559" i="4"/>
  <c r="I2559" i="4"/>
  <c r="H2559" i="4"/>
  <c r="K2559" i="4" s="1"/>
  <c r="L2558" i="4"/>
  <c r="M2558" i="4" s="1"/>
  <c r="J2558" i="4"/>
  <c r="I2558" i="4"/>
  <c r="H2558" i="4"/>
  <c r="M2557" i="4"/>
  <c r="L2557" i="4"/>
  <c r="K2557" i="4"/>
  <c r="J2557" i="4"/>
  <c r="I2557" i="4"/>
  <c r="H2557" i="4"/>
  <c r="J2556" i="4"/>
  <c r="I2556" i="4"/>
  <c r="K2556" i="4" s="1"/>
  <c r="H2556" i="4"/>
  <c r="J2555" i="4"/>
  <c r="I2555" i="4"/>
  <c r="L2555" i="4" s="1"/>
  <c r="M2555" i="4" s="1"/>
  <c r="H2555" i="4"/>
  <c r="J2554" i="4"/>
  <c r="L2554" i="4" s="1"/>
  <c r="M2554" i="4" s="1"/>
  <c r="I2554" i="4"/>
  <c r="H2554" i="4"/>
  <c r="J2553" i="4"/>
  <c r="I2553" i="4"/>
  <c r="H2553" i="4"/>
  <c r="J2552" i="4"/>
  <c r="I2552" i="4"/>
  <c r="H2552" i="4"/>
  <c r="J2551" i="4"/>
  <c r="I2551" i="4"/>
  <c r="H2551" i="4"/>
  <c r="L2550" i="4"/>
  <c r="M2550" i="4" s="1"/>
  <c r="J2550" i="4"/>
  <c r="I2550" i="4"/>
  <c r="H2550" i="4"/>
  <c r="K2550" i="4" s="1"/>
  <c r="K2549" i="4"/>
  <c r="J2549" i="4"/>
  <c r="I2549" i="4"/>
  <c r="H2549" i="4"/>
  <c r="L2549" i="4" s="1"/>
  <c r="M2549" i="4" s="1"/>
  <c r="J2548" i="4"/>
  <c r="I2548" i="4"/>
  <c r="K2548" i="4" s="1"/>
  <c r="H2548" i="4"/>
  <c r="L2547" i="4"/>
  <c r="M2547" i="4" s="1"/>
  <c r="J2547" i="4"/>
  <c r="I2547" i="4"/>
  <c r="H2547" i="4"/>
  <c r="J2546" i="4"/>
  <c r="L2546" i="4" s="1"/>
  <c r="M2546" i="4" s="1"/>
  <c r="I2546" i="4"/>
  <c r="H2546" i="4"/>
  <c r="K2546" i="4" s="1"/>
  <c r="J2545" i="4"/>
  <c r="I2545" i="4"/>
  <c r="H2545" i="4"/>
  <c r="L2545" i="4" s="1"/>
  <c r="M2545" i="4" s="1"/>
  <c r="J2544" i="4"/>
  <c r="I2544" i="4"/>
  <c r="H2544" i="4"/>
  <c r="K2544" i="4" s="1"/>
  <c r="J2543" i="4"/>
  <c r="I2543" i="4"/>
  <c r="H2543" i="4"/>
  <c r="K2543" i="4" s="1"/>
  <c r="L2542" i="4"/>
  <c r="M2542" i="4" s="1"/>
  <c r="J2542" i="4"/>
  <c r="I2542" i="4"/>
  <c r="H2542" i="4"/>
  <c r="K2541" i="4"/>
  <c r="J2541" i="4"/>
  <c r="I2541" i="4"/>
  <c r="H2541" i="4"/>
  <c r="L2541" i="4" s="1"/>
  <c r="M2541" i="4" s="1"/>
  <c r="K2540" i="4"/>
  <c r="J2540" i="4"/>
  <c r="I2540" i="4"/>
  <c r="H2540" i="4"/>
  <c r="J2539" i="4"/>
  <c r="I2539" i="4"/>
  <c r="L2539" i="4" s="1"/>
  <c r="M2539" i="4" s="1"/>
  <c r="H2539" i="4"/>
  <c r="J2538" i="4"/>
  <c r="L2538" i="4" s="1"/>
  <c r="M2538" i="4" s="1"/>
  <c r="I2538" i="4"/>
  <c r="H2538" i="4"/>
  <c r="K2538" i="4" s="1"/>
  <c r="L2537" i="4"/>
  <c r="M2537" i="4" s="1"/>
  <c r="J2537" i="4"/>
  <c r="I2537" i="4"/>
  <c r="H2537" i="4"/>
  <c r="K2537" i="4" s="1"/>
  <c r="J2536" i="4"/>
  <c r="I2536" i="4"/>
  <c r="H2536" i="4"/>
  <c r="J2535" i="4"/>
  <c r="I2535" i="4"/>
  <c r="H2535" i="4"/>
  <c r="K2535" i="4" s="1"/>
  <c r="L2534" i="4"/>
  <c r="M2534" i="4" s="1"/>
  <c r="J2534" i="4"/>
  <c r="I2534" i="4"/>
  <c r="H2534" i="4"/>
  <c r="K2534" i="4" s="1"/>
  <c r="K2533" i="4"/>
  <c r="J2533" i="4"/>
  <c r="I2533" i="4"/>
  <c r="H2533" i="4"/>
  <c r="L2533" i="4" s="1"/>
  <c r="M2533" i="4" s="1"/>
  <c r="K2532" i="4"/>
  <c r="J2532" i="4"/>
  <c r="I2532" i="4"/>
  <c r="H2532" i="4"/>
  <c r="J2531" i="4"/>
  <c r="I2531" i="4"/>
  <c r="L2531" i="4" s="1"/>
  <c r="M2531" i="4" s="1"/>
  <c r="H2531" i="4"/>
  <c r="M2530" i="4"/>
  <c r="J2530" i="4"/>
  <c r="L2530" i="4" s="1"/>
  <c r="I2530" i="4"/>
  <c r="H2530" i="4"/>
  <c r="J2529" i="4"/>
  <c r="L2529" i="4" s="1"/>
  <c r="M2529" i="4" s="1"/>
  <c r="I2529" i="4"/>
  <c r="H2529" i="4"/>
  <c r="K2529" i="4" s="1"/>
  <c r="J2528" i="4"/>
  <c r="I2528" i="4"/>
  <c r="H2528" i="4"/>
  <c r="L2528" i="4" s="1"/>
  <c r="M2528" i="4" s="1"/>
  <c r="J2527" i="4"/>
  <c r="I2527" i="4"/>
  <c r="H2527" i="4"/>
  <c r="K2527" i="4" s="1"/>
  <c r="L2526" i="4"/>
  <c r="M2526" i="4" s="1"/>
  <c r="J2526" i="4"/>
  <c r="I2526" i="4"/>
  <c r="H2526" i="4"/>
  <c r="K2526" i="4" s="1"/>
  <c r="M2525" i="4"/>
  <c r="L2525" i="4"/>
  <c r="K2525" i="4"/>
  <c r="J2525" i="4"/>
  <c r="I2525" i="4"/>
  <c r="H2525" i="4"/>
  <c r="J2524" i="4"/>
  <c r="I2524" i="4"/>
  <c r="K2524" i="4" s="1"/>
  <c r="H2524" i="4"/>
  <c r="L2523" i="4"/>
  <c r="M2523" i="4" s="1"/>
  <c r="J2523" i="4"/>
  <c r="I2523" i="4"/>
  <c r="H2523" i="4"/>
  <c r="J2522" i="4"/>
  <c r="I2522" i="4"/>
  <c r="H2522" i="4"/>
  <c r="L2522" i="4" s="1"/>
  <c r="M2522" i="4" s="1"/>
  <c r="J2521" i="4"/>
  <c r="I2521" i="4"/>
  <c r="H2521" i="4"/>
  <c r="K2520" i="4"/>
  <c r="J2520" i="4"/>
  <c r="I2520" i="4"/>
  <c r="L2520" i="4" s="1"/>
  <c r="M2520" i="4" s="1"/>
  <c r="H2520" i="4"/>
  <c r="J2519" i="4"/>
  <c r="I2519" i="4"/>
  <c r="L2519" i="4" s="1"/>
  <c r="M2519" i="4" s="1"/>
  <c r="H2519" i="4"/>
  <c r="J2518" i="4"/>
  <c r="I2518" i="4"/>
  <c r="H2518" i="4"/>
  <c r="K2518" i="4" s="1"/>
  <c r="L2517" i="4"/>
  <c r="M2517" i="4" s="1"/>
  <c r="J2517" i="4"/>
  <c r="I2517" i="4"/>
  <c r="H2517" i="4"/>
  <c r="K2517" i="4" s="1"/>
  <c r="J2516" i="4"/>
  <c r="I2516" i="4"/>
  <c r="K2516" i="4" s="1"/>
  <c r="H2516" i="4"/>
  <c r="L2515" i="4"/>
  <c r="M2515" i="4" s="1"/>
  <c r="J2515" i="4"/>
  <c r="I2515" i="4"/>
  <c r="H2515" i="4"/>
  <c r="J2514" i="4"/>
  <c r="I2514" i="4"/>
  <c r="H2514" i="4"/>
  <c r="J2513" i="4"/>
  <c r="I2513" i="4"/>
  <c r="H2513" i="4"/>
  <c r="K2512" i="4"/>
  <c r="J2512" i="4"/>
  <c r="I2512" i="4"/>
  <c r="L2512" i="4" s="1"/>
  <c r="M2512" i="4" s="1"/>
  <c r="H2512" i="4"/>
  <c r="J2511" i="4"/>
  <c r="I2511" i="4"/>
  <c r="L2511" i="4" s="1"/>
  <c r="M2511" i="4" s="1"/>
  <c r="H2511" i="4"/>
  <c r="J2510" i="4"/>
  <c r="I2510" i="4"/>
  <c r="H2510" i="4"/>
  <c r="K2510" i="4" s="1"/>
  <c r="L2509" i="4"/>
  <c r="M2509" i="4" s="1"/>
  <c r="J2509" i="4"/>
  <c r="I2509" i="4"/>
  <c r="H2509" i="4"/>
  <c r="K2509" i="4" s="1"/>
  <c r="J2508" i="4"/>
  <c r="I2508" i="4"/>
  <c r="K2508" i="4" s="1"/>
  <c r="H2508" i="4"/>
  <c r="L2508" i="4" s="1"/>
  <c r="M2508" i="4" s="1"/>
  <c r="L2507" i="4"/>
  <c r="M2507" i="4" s="1"/>
  <c r="J2507" i="4"/>
  <c r="I2507" i="4"/>
  <c r="H2507" i="4"/>
  <c r="J2506" i="4"/>
  <c r="I2506" i="4"/>
  <c r="H2506" i="4"/>
  <c r="L2506" i="4" s="1"/>
  <c r="M2506" i="4" s="1"/>
  <c r="J2505" i="4"/>
  <c r="I2505" i="4"/>
  <c r="H2505" i="4"/>
  <c r="K2504" i="4"/>
  <c r="J2504" i="4"/>
  <c r="I2504" i="4"/>
  <c r="L2504" i="4" s="1"/>
  <c r="M2504" i="4" s="1"/>
  <c r="H2504" i="4"/>
  <c r="J2503" i="4"/>
  <c r="I2503" i="4"/>
  <c r="L2503" i="4" s="1"/>
  <c r="M2503" i="4" s="1"/>
  <c r="H2503" i="4"/>
  <c r="J2502" i="4"/>
  <c r="I2502" i="4"/>
  <c r="H2502" i="4"/>
  <c r="K2502" i="4" s="1"/>
  <c r="L2501" i="4"/>
  <c r="M2501" i="4" s="1"/>
  <c r="J2501" i="4"/>
  <c r="I2501" i="4"/>
  <c r="H2501" i="4"/>
  <c r="K2501" i="4" s="1"/>
  <c r="J2500" i="4"/>
  <c r="I2500" i="4"/>
  <c r="K2500" i="4" s="1"/>
  <c r="H2500" i="4"/>
  <c r="L2499" i="4"/>
  <c r="M2499" i="4" s="1"/>
  <c r="J2499" i="4"/>
  <c r="I2499" i="4"/>
  <c r="H2499" i="4"/>
  <c r="J2498" i="4"/>
  <c r="I2498" i="4"/>
  <c r="H2498" i="4"/>
  <c r="L2498" i="4" s="1"/>
  <c r="M2498" i="4" s="1"/>
  <c r="J2497" i="4"/>
  <c r="I2497" i="4"/>
  <c r="H2497" i="4"/>
  <c r="K2496" i="4"/>
  <c r="J2496" i="4"/>
  <c r="I2496" i="4"/>
  <c r="L2496" i="4" s="1"/>
  <c r="M2496" i="4" s="1"/>
  <c r="H2496" i="4"/>
  <c r="J2495" i="4"/>
  <c r="I2495" i="4"/>
  <c r="L2495" i="4" s="1"/>
  <c r="M2495" i="4" s="1"/>
  <c r="H2495" i="4"/>
  <c r="J2494" i="4"/>
  <c r="I2494" i="4"/>
  <c r="H2494" i="4"/>
  <c r="K2494" i="4" s="1"/>
  <c r="L2493" i="4"/>
  <c r="M2493" i="4" s="1"/>
  <c r="J2493" i="4"/>
  <c r="I2493" i="4"/>
  <c r="H2493" i="4"/>
  <c r="K2493" i="4" s="1"/>
  <c r="J2492" i="4"/>
  <c r="I2492" i="4"/>
  <c r="K2492" i="4" s="1"/>
  <c r="H2492" i="4"/>
  <c r="L2491" i="4"/>
  <c r="M2491" i="4" s="1"/>
  <c r="J2491" i="4"/>
  <c r="I2491" i="4"/>
  <c r="H2491" i="4"/>
  <c r="J2490" i="4"/>
  <c r="I2490" i="4"/>
  <c r="H2490" i="4"/>
  <c r="J2489" i="4"/>
  <c r="I2489" i="4"/>
  <c r="H2489" i="4"/>
  <c r="K2488" i="4"/>
  <c r="J2488" i="4"/>
  <c r="I2488" i="4"/>
  <c r="L2488" i="4" s="1"/>
  <c r="M2488" i="4" s="1"/>
  <c r="H2488" i="4"/>
  <c r="J2487" i="4"/>
  <c r="I2487" i="4"/>
  <c r="L2487" i="4" s="1"/>
  <c r="M2487" i="4" s="1"/>
  <c r="H2487" i="4"/>
  <c r="J2486" i="4"/>
  <c r="I2486" i="4"/>
  <c r="H2486" i="4"/>
  <c r="K2486" i="4" s="1"/>
  <c r="L2485" i="4"/>
  <c r="M2485" i="4" s="1"/>
  <c r="J2485" i="4"/>
  <c r="I2485" i="4"/>
  <c r="H2485" i="4"/>
  <c r="K2485" i="4" s="1"/>
  <c r="J2484" i="4"/>
  <c r="I2484" i="4"/>
  <c r="K2484" i="4" s="1"/>
  <c r="H2484" i="4"/>
  <c r="L2484" i="4" s="1"/>
  <c r="M2484" i="4" s="1"/>
  <c r="L2483" i="4"/>
  <c r="M2483" i="4" s="1"/>
  <c r="J2483" i="4"/>
  <c r="I2483" i="4"/>
  <c r="H2483" i="4"/>
  <c r="J2482" i="4"/>
  <c r="I2482" i="4"/>
  <c r="H2482" i="4"/>
  <c r="L2482" i="4" s="1"/>
  <c r="M2482" i="4" s="1"/>
  <c r="J2481" i="4"/>
  <c r="I2481" i="4"/>
  <c r="H2481" i="4"/>
  <c r="K2480" i="4"/>
  <c r="J2480" i="4"/>
  <c r="I2480" i="4"/>
  <c r="L2480" i="4" s="1"/>
  <c r="M2480" i="4" s="1"/>
  <c r="H2480" i="4"/>
  <c r="J2479" i="4"/>
  <c r="I2479" i="4"/>
  <c r="L2479" i="4" s="1"/>
  <c r="M2479" i="4" s="1"/>
  <c r="H2479" i="4"/>
  <c r="J2478" i="4"/>
  <c r="I2478" i="4"/>
  <c r="H2478" i="4"/>
  <c r="K2478" i="4" s="1"/>
  <c r="L2477" i="4"/>
  <c r="M2477" i="4" s="1"/>
  <c r="J2477" i="4"/>
  <c r="I2477" i="4"/>
  <c r="H2477" i="4"/>
  <c r="K2477" i="4" s="1"/>
  <c r="J2476" i="4"/>
  <c r="I2476" i="4"/>
  <c r="K2476" i="4" s="1"/>
  <c r="H2476" i="4"/>
  <c r="L2476" i="4" s="1"/>
  <c r="M2476" i="4" s="1"/>
  <c r="L2475" i="4"/>
  <c r="M2475" i="4" s="1"/>
  <c r="J2475" i="4"/>
  <c r="I2475" i="4"/>
  <c r="H2475" i="4"/>
  <c r="J2474" i="4"/>
  <c r="I2474" i="4"/>
  <c r="H2474" i="4"/>
  <c r="J2473" i="4"/>
  <c r="I2473" i="4"/>
  <c r="H2473" i="4"/>
  <c r="K2472" i="4"/>
  <c r="J2472" i="4"/>
  <c r="I2472" i="4"/>
  <c r="L2472" i="4" s="1"/>
  <c r="M2472" i="4" s="1"/>
  <c r="H2472" i="4"/>
  <c r="J2471" i="4"/>
  <c r="I2471" i="4"/>
  <c r="L2471" i="4" s="1"/>
  <c r="M2471" i="4" s="1"/>
  <c r="H2471" i="4"/>
  <c r="J2470" i="4"/>
  <c r="I2470" i="4"/>
  <c r="H2470" i="4"/>
  <c r="K2470" i="4" s="1"/>
  <c r="L2469" i="4"/>
  <c r="M2469" i="4" s="1"/>
  <c r="J2469" i="4"/>
  <c r="I2469" i="4"/>
  <c r="H2469" i="4"/>
  <c r="K2469" i="4" s="1"/>
  <c r="J2468" i="4"/>
  <c r="I2468" i="4"/>
  <c r="K2468" i="4" s="1"/>
  <c r="H2468" i="4"/>
  <c r="L2468" i="4" s="1"/>
  <c r="M2468" i="4" s="1"/>
  <c r="L2467" i="4"/>
  <c r="M2467" i="4" s="1"/>
  <c r="J2467" i="4"/>
  <c r="I2467" i="4"/>
  <c r="H2467" i="4"/>
  <c r="J2466" i="4"/>
  <c r="I2466" i="4"/>
  <c r="H2466" i="4"/>
  <c r="J2465" i="4"/>
  <c r="I2465" i="4"/>
  <c r="H2465" i="4"/>
  <c r="K2464" i="4"/>
  <c r="J2464" i="4"/>
  <c r="I2464" i="4"/>
  <c r="L2464" i="4" s="1"/>
  <c r="M2464" i="4" s="1"/>
  <c r="H2464" i="4"/>
  <c r="J2463" i="4"/>
  <c r="I2463" i="4"/>
  <c r="L2463" i="4" s="1"/>
  <c r="M2463" i="4" s="1"/>
  <c r="H2463" i="4"/>
  <c r="J2462" i="4"/>
  <c r="I2462" i="4"/>
  <c r="H2462" i="4"/>
  <c r="K2462" i="4" s="1"/>
  <c r="L2461" i="4"/>
  <c r="M2461" i="4" s="1"/>
  <c r="J2461" i="4"/>
  <c r="I2461" i="4"/>
  <c r="H2461" i="4"/>
  <c r="K2461" i="4" s="1"/>
  <c r="J2460" i="4"/>
  <c r="I2460" i="4"/>
  <c r="K2460" i="4" s="1"/>
  <c r="H2460" i="4"/>
  <c r="L2459" i="4"/>
  <c r="M2459" i="4" s="1"/>
  <c r="J2459" i="4"/>
  <c r="I2459" i="4"/>
  <c r="H2459" i="4"/>
  <c r="J2458" i="4"/>
  <c r="I2458" i="4"/>
  <c r="H2458" i="4"/>
  <c r="L2458" i="4" s="1"/>
  <c r="M2458" i="4" s="1"/>
  <c r="J2457" i="4"/>
  <c r="I2457" i="4"/>
  <c r="H2457" i="4"/>
  <c r="K2456" i="4"/>
  <c r="J2456" i="4"/>
  <c r="I2456" i="4"/>
  <c r="L2456" i="4" s="1"/>
  <c r="M2456" i="4" s="1"/>
  <c r="H2456" i="4"/>
  <c r="J2455" i="4"/>
  <c r="I2455" i="4"/>
  <c r="L2455" i="4" s="1"/>
  <c r="M2455" i="4" s="1"/>
  <c r="H2455" i="4"/>
  <c r="J2454" i="4"/>
  <c r="I2454" i="4"/>
  <c r="H2454" i="4"/>
  <c r="K2454" i="4" s="1"/>
  <c r="L2453" i="4"/>
  <c r="M2453" i="4" s="1"/>
  <c r="J2453" i="4"/>
  <c r="I2453" i="4"/>
  <c r="H2453" i="4"/>
  <c r="K2453" i="4" s="1"/>
  <c r="J2452" i="4"/>
  <c r="I2452" i="4"/>
  <c r="K2452" i="4" s="1"/>
  <c r="H2452" i="4"/>
  <c r="L2451" i="4"/>
  <c r="M2451" i="4" s="1"/>
  <c r="J2451" i="4"/>
  <c r="I2451" i="4"/>
  <c r="H2451" i="4"/>
  <c r="J2450" i="4"/>
  <c r="I2450" i="4"/>
  <c r="H2450" i="4"/>
  <c r="J2449" i="4"/>
  <c r="I2449" i="4"/>
  <c r="H2449" i="4"/>
  <c r="K2448" i="4"/>
  <c r="J2448" i="4"/>
  <c r="I2448" i="4"/>
  <c r="L2448" i="4" s="1"/>
  <c r="M2448" i="4" s="1"/>
  <c r="H2448" i="4"/>
  <c r="J2447" i="4"/>
  <c r="I2447" i="4"/>
  <c r="L2447" i="4" s="1"/>
  <c r="M2447" i="4" s="1"/>
  <c r="H2447" i="4"/>
  <c r="J2446" i="4"/>
  <c r="I2446" i="4"/>
  <c r="H2446" i="4"/>
  <c r="K2446" i="4" s="1"/>
  <c r="L2445" i="4"/>
  <c r="M2445" i="4" s="1"/>
  <c r="J2445" i="4"/>
  <c r="I2445" i="4"/>
  <c r="H2445" i="4"/>
  <c r="K2445" i="4" s="1"/>
  <c r="J2444" i="4"/>
  <c r="I2444" i="4"/>
  <c r="K2444" i="4" s="1"/>
  <c r="H2444" i="4"/>
  <c r="L2444" i="4" s="1"/>
  <c r="M2444" i="4" s="1"/>
  <c r="L2443" i="4"/>
  <c r="M2443" i="4" s="1"/>
  <c r="J2443" i="4"/>
  <c r="I2443" i="4"/>
  <c r="H2443" i="4"/>
  <c r="J2442" i="4"/>
  <c r="I2442" i="4"/>
  <c r="H2442" i="4"/>
  <c r="J2441" i="4"/>
  <c r="I2441" i="4"/>
  <c r="H2441" i="4"/>
  <c r="K2440" i="4"/>
  <c r="J2440" i="4"/>
  <c r="I2440" i="4"/>
  <c r="L2440" i="4" s="1"/>
  <c r="M2440" i="4" s="1"/>
  <c r="H2440" i="4"/>
  <c r="J2439" i="4"/>
  <c r="I2439" i="4"/>
  <c r="L2439" i="4" s="1"/>
  <c r="M2439" i="4" s="1"/>
  <c r="H2439" i="4"/>
  <c r="J2438" i="4"/>
  <c r="I2438" i="4"/>
  <c r="H2438" i="4"/>
  <c r="L2437" i="4"/>
  <c r="M2437" i="4" s="1"/>
  <c r="J2437" i="4"/>
  <c r="I2437" i="4"/>
  <c r="H2437" i="4"/>
  <c r="K2437" i="4" s="1"/>
  <c r="J2436" i="4"/>
  <c r="I2436" i="4"/>
  <c r="K2436" i="4" s="1"/>
  <c r="H2436" i="4"/>
  <c r="L2435" i="4"/>
  <c r="M2435" i="4" s="1"/>
  <c r="J2435" i="4"/>
  <c r="I2435" i="4"/>
  <c r="H2435" i="4"/>
  <c r="J2434" i="4"/>
  <c r="I2434" i="4"/>
  <c r="H2434" i="4"/>
  <c r="L2434" i="4" s="1"/>
  <c r="M2434" i="4" s="1"/>
  <c r="J2433" i="4"/>
  <c r="I2433" i="4"/>
  <c r="H2433" i="4"/>
  <c r="K2432" i="4"/>
  <c r="J2432" i="4"/>
  <c r="I2432" i="4"/>
  <c r="L2432" i="4" s="1"/>
  <c r="M2432" i="4" s="1"/>
  <c r="H2432" i="4"/>
  <c r="J2431" i="4"/>
  <c r="I2431" i="4"/>
  <c r="H2431" i="4"/>
  <c r="J2430" i="4"/>
  <c r="I2430" i="4"/>
  <c r="H2430" i="4"/>
  <c r="L2429" i="4"/>
  <c r="M2429" i="4" s="1"/>
  <c r="J2429" i="4"/>
  <c r="I2429" i="4"/>
  <c r="H2429" i="4"/>
  <c r="K2429" i="4" s="1"/>
  <c r="K2428" i="4"/>
  <c r="J2428" i="4"/>
  <c r="I2428" i="4"/>
  <c r="L2428" i="4" s="1"/>
  <c r="M2428" i="4" s="1"/>
  <c r="H2428" i="4"/>
  <c r="J2427" i="4"/>
  <c r="I2427" i="4"/>
  <c r="H2427" i="4"/>
  <c r="L2426" i="4"/>
  <c r="M2426" i="4" s="1"/>
  <c r="J2426" i="4"/>
  <c r="I2426" i="4"/>
  <c r="H2426" i="4"/>
  <c r="K2426" i="4" s="1"/>
  <c r="L2425" i="4"/>
  <c r="M2425" i="4" s="1"/>
  <c r="J2425" i="4"/>
  <c r="I2425" i="4"/>
  <c r="H2425" i="4"/>
  <c r="K2425" i="4" s="1"/>
  <c r="J2424" i="4"/>
  <c r="I2424" i="4"/>
  <c r="K2424" i="4" s="1"/>
  <c r="H2424" i="4"/>
  <c r="L2424" i="4" s="1"/>
  <c r="M2424" i="4" s="1"/>
  <c r="J2423" i="4"/>
  <c r="I2423" i="4"/>
  <c r="H2423" i="4"/>
  <c r="L2422" i="4"/>
  <c r="M2422" i="4" s="1"/>
  <c r="J2422" i="4"/>
  <c r="I2422" i="4"/>
  <c r="H2422" i="4"/>
  <c r="K2422" i="4" s="1"/>
  <c r="J2421" i="4"/>
  <c r="I2421" i="4"/>
  <c r="H2421" i="4"/>
  <c r="K2420" i="4"/>
  <c r="J2420" i="4"/>
  <c r="I2420" i="4"/>
  <c r="H2420" i="4"/>
  <c r="L2420" i="4" s="1"/>
  <c r="M2420" i="4" s="1"/>
  <c r="J2419" i="4"/>
  <c r="I2419" i="4"/>
  <c r="H2419" i="4"/>
  <c r="J2418" i="4"/>
  <c r="I2418" i="4"/>
  <c r="H2418" i="4"/>
  <c r="L2418" i="4" s="1"/>
  <c r="M2418" i="4" s="1"/>
  <c r="J2417" i="4"/>
  <c r="I2417" i="4"/>
  <c r="H2417" i="4"/>
  <c r="K2416" i="4"/>
  <c r="J2416" i="4"/>
  <c r="I2416" i="4"/>
  <c r="L2416" i="4" s="1"/>
  <c r="M2416" i="4" s="1"/>
  <c r="H2416" i="4"/>
  <c r="J2415" i="4"/>
  <c r="I2415" i="4"/>
  <c r="H2415" i="4"/>
  <c r="J2414" i="4"/>
  <c r="I2414" i="4"/>
  <c r="H2414" i="4"/>
  <c r="L2413" i="4"/>
  <c r="M2413" i="4" s="1"/>
  <c r="J2413" i="4"/>
  <c r="I2413" i="4"/>
  <c r="H2413" i="4"/>
  <c r="K2413" i="4" s="1"/>
  <c r="K2412" i="4"/>
  <c r="J2412" i="4"/>
  <c r="I2412" i="4"/>
  <c r="L2412" i="4" s="1"/>
  <c r="M2412" i="4" s="1"/>
  <c r="H2412" i="4"/>
  <c r="J2411" i="4"/>
  <c r="I2411" i="4"/>
  <c r="H2411" i="4"/>
  <c r="L2410" i="4"/>
  <c r="M2410" i="4" s="1"/>
  <c r="J2410" i="4"/>
  <c r="I2410" i="4"/>
  <c r="H2410" i="4"/>
  <c r="K2410" i="4" s="1"/>
  <c r="L2409" i="4"/>
  <c r="M2409" i="4" s="1"/>
  <c r="J2409" i="4"/>
  <c r="I2409" i="4"/>
  <c r="H2409" i="4"/>
  <c r="K2409" i="4" s="1"/>
  <c r="J2408" i="4"/>
  <c r="I2408" i="4"/>
  <c r="K2408" i="4" s="1"/>
  <c r="H2408" i="4"/>
  <c r="L2408" i="4" s="1"/>
  <c r="M2408" i="4" s="1"/>
  <c r="J2407" i="4"/>
  <c r="I2407" i="4"/>
  <c r="H2407" i="4"/>
  <c r="L2406" i="4"/>
  <c r="M2406" i="4" s="1"/>
  <c r="J2406" i="4"/>
  <c r="I2406" i="4"/>
  <c r="H2406" i="4"/>
  <c r="K2406" i="4" s="1"/>
  <c r="J2405" i="4"/>
  <c r="I2405" i="4"/>
  <c r="H2405" i="4"/>
  <c r="K2404" i="4"/>
  <c r="J2404" i="4"/>
  <c r="I2404" i="4"/>
  <c r="H2404" i="4"/>
  <c r="L2404" i="4" s="1"/>
  <c r="M2404" i="4" s="1"/>
  <c r="J2403" i="4"/>
  <c r="I2403" i="4"/>
  <c r="H2403" i="4"/>
  <c r="J2402" i="4"/>
  <c r="I2402" i="4"/>
  <c r="H2402" i="4"/>
  <c r="L2402" i="4" s="1"/>
  <c r="M2402" i="4" s="1"/>
  <c r="J2401" i="4"/>
  <c r="I2401" i="4"/>
  <c r="H2401" i="4"/>
  <c r="K2400" i="4"/>
  <c r="J2400" i="4"/>
  <c r="I2400" i="4"/>
  <c r="L2400" i="4" s="1"/>
  <c r="M2400" i="4" s="1"/>
  <c r="H2400" i="4"/>
  <c r="J2399" i="4"/>
  <c r="I2399" i="4"/>
  <c r="H2399" i="4"/>
  <c r="J2398" i="4"/>
  <c r="I2398" i="4"/>
  <c r="H2398" i="4"/>
  <c r="L2397" i="4"/>
  <c r="M2397" i="4" s="1"/>
  <c r="J2397" i="4"/>
  <c r="I2397" i="4"/>
  <c r="H2397" i="4"/>
  <c r="K2397" i="4" s="1"/>
  <c r="K2396" i="4"/>
  <c r="J2396" i="4"/>
  <c r="I2396" i="4"/>
  <c r="L2396" i="4" s="1"/>
  <c r="M2396" i="4" s="1"/>
  <c r="H2396" i="4"/>
  <c r="J2395" i="4"/>
  <c r="I2395" i="4"/>
  <c r="H2395" i="4"/>
  <c r="L2394" i="4"/>
  <c r="M2394" i="4" s="1"/>
  <c r="J2394" i="4"/>
  <c r="I2394" i="4"/>
  <c r="H2394" i="4"/>
  <c r="K2394" i="4" s="1"/>
  <c r="L2393" i="4"/>
  <c r="M2393" i="4" s="1"/>
  <c r="J2393" i="4"/>
  <c r="I2393" i="4"/>
  <c r="H2393" i="4"/>
  <c r="K2393" i="4" s="1"/>
  <c r="J2392" i="4"/>
  <c r="I2392" i="4"/>
  <c r="K2392" i="4" s="1"/>
  <c r="H2392" i="4"/>
  <c r="L2392" i="4" s="1"/>
  <c r="M2392" i="4" s="1"/>
  <c r="J2391" i="4"/>
  <c r="I2391" i="4"/>
  <c r="H2391" i="4"/>
  <c r="L2390" i="4"/>
  <c r="M2390" i="4" s="1"/>
  <c r="J2390" i="4"/>
  <c r="I2390" i="4"/>
  <c r="H2390" i="4"/>
  <c r="K2390" i="4" s="1"/>
  <c r="J2389" i="4"/>
  <c r="I2389" i="4"/>
  <c r="H2389" i="4"/>
  <c r="K2388" i="4"/>
  <c r="J2388" i="4"/>
  <c r="I2388" i="4"/>
  <c r="H2388" i="4"/>
  <c r="L2388" i="4" s="1"/>
  <c r="M2388" i="4" s="1"/>
  <c r="J2387" i="4"/>
  <c r="I2387" i="4"/>
  <c r="H2387" i="4"/>
  <c r="J2386" i="4"/>
  <c r="I2386" i="4"/>
  <c r="H2386" i="4"/>
  <c r="L2386" i="4" s="1"/>
  <c r="M2386" i="4" s="1"/>
  <c r="J2385" i="4"/>
  <c r="I2385" i="4"/>
  <c r="H2385" i="4"/>
  <c r="K2384" i="4"/>
  <c r="J2384" i="4"/>
  <c r="I2384" i="4"/>
  <c r="L2384" i="4" s="1"/>
  <c r="M2384" i="4" s="1"/>
  <c r="H2384" i="4"/>
  <c r="J2383" i="4"/>
  <c r="I2383" i="4"/>
  <c r="H2383" i="4"/>
  <c r="J2382" i="4"/>
  <c r="I2382" i="4"/>
  <c r="H2382" i="4"/>
  <c r="L2381" i="4"/>
  <c r="M2381" i="4" s="1"/>
  <c r="J2381" i="4"/>
  <c r="I2381" i="4"/>
  <c r="H2381" i="4"/>
  <c r="K2381" i="4" s="1"/>
  <c r="K2380" i="4"/>
  <c r="J2380" i="4"/>
  <c r="I2380" i="4"/>
  <c r="L2380" i="4" s="1"/>
  <c r="M2380" i="4" s="1"/>
  <c r="H2380" i="4"/>
  <c r="J2379" i="4"/>
  <c r="I2379" i="4"/>
  <c r="H2379" i="4"/>
  <c r="L2378" i="4"/>
  <c r="M2378" i="4" s="1"/>
  <c r="J2378" i="4"/>
  <c r="I2378" i="4"/>
  <c r="H2378" i="4"/>
  <c r="K2378" i="4" s="1"/>
  <c r="L2377" i="4"/>
  <c r="M2377" i="4" s="1"/>
  <c r="J2377" i="4"/>
  <c r="I2377" i="4"/>
  <c r="H2377" i="4"/>
  <c r="K2377" i="4" s="1"/>
  <c r="J2376" i="4"/>
  <c r="I2376" i="4"/>
  <c r="K2376" i="4" s="1"/>
  <c r="H2376" i="4"/>
  <c r="L2376" i="4" s="1"/>
  <c r="M2376" i="4" s="1"/>
  <c r="J2375" i="4"/>
  <c r="I2375" i="4"/>
  <c r="H2375" i="4"/>
  <c r="L2374" i="4"/>
  <c r="M2374" i="4" s="1"/>
  <c r="J2374" i="4"/>
  <c r="I2374" i="4"/>
  <c r="H2374" i="4"/>
  <c r="K2374" i="4" s="1"/>
  <c r="J2373" i="4"/>
  <c r="I2373" i="4"/>
  <c r="H2373" i="4"/>
  <c r="K2372" i="4"/>
  <c r="J2372" i="4"/>
  <c r="I2372" i="4"/>
  <c r="H2372" i="4"/>
  <c r="L2372" i="4" s="1"/>
  <c r="M2372" i="4" s="1"/>
  <c r="J2371" i="4"/>
  <c r="I2371" i="4"/>
  <c r="H2371" i="4"/>
  <c r="J2370" i="4"/>
  <c r="I2370" i="4"/>
  <c r="H2370" i="4"/>
  <c r="L2370" i="4" s="1"/>
  <c r="M2370" i="4" s="1"/>
  <c r="J2369" i="4"/>
  <c r="I2369" i="4"/>
  <c r="H2369" i="4"/>
  <c r="K2368" i="4"/>
  <c r="J2368" i="4"/>
  <c r="I2368" i="4"/>
  <c r="L2368" i="4" s="1"/>
  <c r="M2368" i="4" s="1"/>
  <c r="H2368" i="4"/>
  <c r="J2367" i="4"/>
  <c r="I2367" i="4"/>
  <c r="H2367" i="4"/>
  <c r="J2366" i="4"/>
  <c r="I2366" i="4"/>
  <c r="H2366" i="4"/>
  <c r="L2365" i="4"/>
  <c r="M2365" i="4" s="1"/>
  <c r="J2365" i="4"/>
  <c r="I2365" i="4"/>
  <c r="H2365" i="4"/>
  <c r="K2365" i="4" s="1"/>
  <c r="K2364" i="4"/>
  <c r="J2364" i="4"/>
  <c r="I2364" i="4"/>
  <c r="L2364" i="4" s="1"/>
  <c r="M2364" i="4" s="1"/>
  <c r="H2364" i="4"/>
  <c r="J2363" i="4"/>
  <c r="I2363" i="4"/>
  <c r="H2363" i="4"/>
  <c r="L2362" i="4"/>
  <c r="M2362" i="4" s="1"/>
  <c r="J2362" i="4"/>
  <c r="I2362" i="4"/>
  <c r="H2362" i="4"/>
  <c r="K2362" i="4" s="1"/>
  <c r="L2361" i="4"/>
  <c r="M2361" i="4" s="1"/>
  <c r="J2361" i="4"/>
  <c r="I2361" i="4"/>
  <c r="H2361" i="4"/>
  <c r="K2361" i="4" s="1"/>
  <c r="J2360" i="4"/>
  <c r="I2360" i="4"/>
  <c r="K2360" i="4" s="1"/>
  <c r="H2360" i="4"/>
  <c r="L2360" i="4" s="1"/>
  <c r="M2360" i="4" s="1"/>
  <c r="J2359" i="4"/>
  <c r="I2359" i="4"/>
  <c r="H2359" i="4"/>
  <c r="L2358" i="4"/>
  <c r="M2358" i="4" s="1"/>
  <c r="J2358" i="4"/>
  <c r="I2358" i="4"/>
  <c r="H2358" i="4"/>
  <c r="K2358" i="4" s="1"/>
  <c r="J2357" i="4"/>
  <c r="I2357" i="4"/>
  <c r="H2357" i="4"/>
  <c r="K2356" i="4"/>
  <c r="J2356" i="4"/>
  <c r="I2356" i="4"/>
  <c r="H2356" i="4"/>
  <c r="L2356" i="4" s="1"/>
  <c r="M2356" i="4" s="1"/>
  <c r="J2355" i="4"/>
  <c r="I2355" i="4"/>
  <c r="H2355" i="4"/>
  <c r="J2354" i="4"/>
  <c r="I2354" i="4"/>
  <c r="H2354" i="4"/>
  <c r="L2354" i="4" s="1"/>
  <c r="M2354" i="4" s="1"/>
  <c r="J2353" i="4"/>
  <c r="I2353" i="4"/>
  <c r="H2353" i="4"/>
  <c r="K2352" i="4"/>
  <c r="J2352" i="4"/>
  <c r="I2352" i="4"/>
  <c r="L2352" i="4" s="1"/>
  <c r="M2352" i="4" s="1"/>
  <c r="H2352" i="4"/>
  <c r="J2351" i="4"/>
  <c r="I2351" i="4"/>
  <c r="H2351" i="4"/>
  <c r="J2350" i="4"/>
  <c r="I2350" i="4"/>
  <c r="H2350" i="4"/>
  <c r="L2349" i="4"/>
  <c r="M2349" i="4" s="1"/>
  <c r="J2349" i="4"/>
  <c r="I2349" i="4"/>
  <c r="H2349" i="4"/>
  <c r="K2349" i="4" s="1"/>
  <c r="K2348" i="4"/>
  <c r="J2348" i="4"/>
  <c r="I2348" i="4"/>
  <c r="L2348" i="4" s="1"/>
  <c r="M2348" i="4" s="1"/>
  <c r="H2348" i="4"/>
  <c r="J2347" i="4"/>
  <c r="I2347" i="4"/>
  <c r="H2347" i="4"/>
  <c r="L2346" i="4"/>
  <c r="M2346" i="4" s="1"/>
  <c r="J2346" i="4"/>
  <c r="I2346" i="4"/>
  <c r="H2346" i="4"/>
  <c r="K2346" i="4" s="1"/>
  <c r="L2345" i="4"/>
  <c r="M2345" i="4" s="1"/>
  <c r="J2345" i="4"/>
  <c r="I2345" i="4"/>
  <c r="H2345" i="4"/>
  <c r="K2345" i="4" s="1"/>
  <c r="J2344" i="4"/>
  <c r="I2344" i="4"/>
  <c r="K2344" i="4" s="1"/>
  <c r="H2344" i="4"/>
  <c r="L2344" i="4" s="1"/>
  <c r="M2344" i="4" s="1"/>
  <c r="J2343" i="4"/>
  <c r="I2343" i="4"/>
  <c r="H2343" i="4"/>
  <c r="L2342" i="4"/>
  <c r="M2342" i="4" s="1"/>
  <c r="J2342" i="4"/>
  <c r="I2342" i="4"/>
  <c r="H2342" i="4"/>
  <c r="K2342" i="4" s="1"/>
  <c r="J2341" i="4"/>
  <c r="I2341" i="4"/>
  <c r="H2341" i="4"/>
  <c r="K2340" i="4"/>
  <c r="J2340" i="4"/>
  <c r="I2340" i="4"/>
  <c r="H2340" i="4"/>
  <c r="L2340" i="4" s="1"/>
  <c r="M2340" i="4" s="1"/>
  <c r="J2339" i="4"/>
  <c r="I2339" i="4"/>
  <c r="H2339" i="4"/>
  <c r="J2338" i="4"/>
  <c r="I2338" i="4"/>
  <c r="H2338" i="4"/>
  <c r="L2338" i="4" s="1"/>
  <c r="M2338" i="4" s="1"/>
  <c r="J2337" i="4"/>
  <c r="I2337" i="4"/>
  <c r="H2337" i="4"/>
  <c r="K2336" i="4"/>
  <c r="J2336" i="4"/>
  <c r="I2336" i="4"/>
  <c r="L2336" i="4" s="1"/>
  <c r="M2336" i="4" s="1"/>
  <c r="H2336" i="4"/>
  <c r="J2335" i="4"/>
  <c r="I2335" i="4"/>
  <c r="H2335" i="4"/>
  <c r="J2334" i="4"/>
  <c r="I2334" i="4"/>
  <c r="H2334" i="4"/>
  <c r="L2333" i="4"/>
  <c r="M2333" i="4" s="1"/>
  <c r="J2333" i="4"/>
  <c r="I2333" i="4"/>
  <c r="H2333" i="4"/>
  <c r="K2333" i="4" s="1"/>
  <c r="K2332" i="4"/>
  <c r="J2332" i="4"/>
  <c r="I2332" i="4"/>
  <c r="L2332" i="4" s="1"/>
  <c r="M2332" i="4" s="1"/>
  <c r="H2332" i="4"/>
  <c r="J2331" i="4"/>
  <c r="I2331" i="4"/>
  <c r="H2331" i="4"/>
  <c r="L2330" i="4"/>
  <c r="M2330" i="4" s="1"/>
  <c r="J2330" i="4"/>
  <c r="I2330" i="4"/>
  <c r="H2330" i="4"/>
  <c r="K2330" i="4" s="1"/>
  <c r="J2329" i="4"/>
  <c r="L2329" i="4" s="1"/>
  <c r="M2329" i="4" s="1"/>
  <c r="I2329" i="4"/>
  <c r="H2329" i="4"/>
  <c r="K2329" i="4" s="1"/>
  <c r="J2328" i="4"/>
  <c r="I2328" i="4"/>
  <c r="K2328" i="4" s="1"/>
  <c r="H2328" i="4"/>
  <c r="L2328" i="4" s="1"/>
  <c r="M2328" i="4" s="1"/>
  <c r="J2327" i="4"/>
  <c r="I2327" i="4"/>
  <c r="H2327" i="4"/>
  <c r="L2326" i="4"/>
  <c r="M2326" i="4" s="1"/>
  <c r="J2326" i="4"/>
  <c r="I2326" i="4"/>
  <c r="H2326" i="4"/>
  <c r="K2326" i="4" s="1"/>
  <c r="J2325" i="4"/>
  <c r="I2325" i="4"/>
  <c r="H2325" i="4"/>
  <c r="K2324" i="4"/>
  <c r="J2324" i="4"/>
  <c r="I2324" i="4"/>
  <c r="H2324" i="4"/>
  <c r="L2324" i="4" s="1"/>
  <c r="M2324" i="4" s="1"/>
  <c r="M2323" i="4"/>
  <c r="K2323" i="4"/>
  <c r="J2323" i="4"/>
  <c r="I2323" i="4"/>
  <c r="L2323" i="4" s="1"/>
  <c r="H2323" i="4"/>
  <c r="K2322" i="4"/>
  <c r="J2322" i="4"/>
  <c r="I2322" i="4"/>
  <c r="L2322" i="4" s="1"/>
  <c r="M2322" i="4" s="1"/>
  <c r="H2322" i="4"/>
  <c r="J2321" i="4"/>
  <c r="I2321" i="4"/>
  <c r="K2321" i="4" s="1"/>
  <c r="H2321" i="4"/>
  <c r="L2321" i="4" s="1"/>
  <c r="M2321" i="4" s="1"/>
  <c r="M2320" i="4"/>
  <c r="K2320" i="4"/>
  <c r="J2320" i="4"/>
  <c r="I2320" i="4"/>
  <c r="H2320" i="4"/>
  <c r="L2320" i="4" s="1"/>
  <c r="K2319" i="4"/>
  <c r="J2319" i="4"/>
  <c r="I2319" i="4"/>
  <c r="L2319" i="4" s="1"/>
  <c r="M2319" i="4" s="1"/>
  <c r="H2319" i="4"/>
  <c r="J2318" i="4"/>
  <c r="I2318" i="4"/>
  <c r="L2318" i="4" s="1"/>
  <c r="M2318" i="4" s="1"/>
  <c r="H2318" i="4"/>
  <c r="J2317" i="4"/>
  <c r="I2317" i="4"/>
  <c r="K2317" i="4" s="1"/>
  <c r="H2317" i="4"/>
  <c r="L2317" i="4" s="1"/>
  <c r="M2317" i="4" s="1"/>
  <c r="M2316" i="4"/>
  <c r="K2316" i="4"/>
  <c r="J2316" i="4"/>
  <c r="I2316" i="4"/>
  <c r="H2316" i="4"/>
  <c r="L2316" i="4" s="1"/>
  <c r="K2315" i="4"/>
  <c r="J2315" i="4"/>
  <c r="I2315" i="4"/>
  <c r="L2315" i="4" s="1"/>
  <c r="M2315" i="4" s="1"/>
  <c r="H2315" i="4"/>
  <c r="K2314" i="4"/>
  <c r="J2314" i="4"/>
  <c r="I2314" i="4"/>
  <c r="L2314" i="4" s="1"/>
  <c r="M2314" i="4" s="1"/>
  <c r="H2314" i="4"/>
  <c r="J2313" i="4"/>
  <c r="I2313" i="4"/>
  <c r="K2313" i="4" s="1"/>
  <c r="H2313" i="4"/>
  <c r="K2312" i="4"/>
  <c r="J2312" i="4"/>
  <c r="I2312" i="4"/>
  <c r="H2312" i="4"/>
  <c r="L2312" i="4" s="1"/>
  <c r="M2312" i="4" s="1"/>
  <c r="M2311" i="4"/>
  <c r="K2311" i="4"/>
  <c r="J2311" i="4"/>
  <c r="I2311" i="4"/>
  <c r="L2311" i="4" s="1"/>
  <c r="H2311" i="4"/>
  <c r="K2310" i="4"/>
  <c r="J2310" i="4"/>
  <c r="I2310" i="4"/>
  <c r="L2310" i="4" s="1"/>
  <c r="M2310" i="4" s="1"/>
  <c r="H2310" i="4"/>
  <c r="J2309" i="4"/>
  <c r="I2309" i="4"/>
  <c r="K2309" i="4" s="1"/>
  <c r="H2309" i="4"/>
  <c r="K2308" i="4"/>
  <c r="J2308" i="4"/>
  <c r="I2308" i="4"/>
  <c r="H2308" i="4"/>
  <c r="L2308" i="4" s="1"/>
  <c r="M2308" i="4" s="1"/>
  <c r="M2307" i="4"/>
  <c r="K2307" i="4"/>
  <c r="J2307" i="4"/>
  <c r="I2307" i="4"/>
  <c r="L2307" i="4" s="1"/>
  <c r="H2307" i="4"/>
  <c r="J2306" i="4"/>
  <c r="I2306" i="4"/>
  <c r="L2306" i="4" s="1"/>
  <c r="M2306" i="4" s="1"/>
  <c r="H2306" i="4"/>
  <c r="J2305" i="4"/>
  <c r="I2305" i="4"/>
  <c r="K2305" i="4" s="1"/>
  <c r="H2305" i="4"/>
  <c r="L2305" i="4" s="1"/>
  <c r="M2305" i="4" s="1"/>
  <c r="K2304" i="4"/>
  <c r="J2304" i="4"/>
  <c r="I2304" i="4"/>
  <c r="H2304" i="4"/>
  <c r="L2304" i="4" s="1"/>
  <c r="M2304" i="4" s="1"/>
  <c r="M2303" i="4"/>
  <c r="K2303" i="4"/>
  <c r="J2303" i="4"/>
  <c r="I2303" i="4"/>
  <c r="L2303" i="4" s="1"/>
  <c r="H2303" i="4"/>
  <c r="J2302" i="4"/>
  <c r="I2302" i="4"/>
  <c r="H2302" i="4"/>
  <c r="J2301" i="4"/>
  <c r="I2301" i="4"/>
  <c r="K2301" i="4" s="1"/>
  <c r="H2301" i="4"/>
  <c r="L2301" i="4" s="1"/>
  <c r="M2301" i="4" s="1"/>
  <c r="K2300" i="4"/>
  <c r="J2300" i="4"/>
  <c r="I2300" i="4"/>
  <c r="H2300" i="4"/>
  <c r="L2300" i="4" s="1"/>
  <c r="M2300" i="4" s="1"/>
  <c r="M2299" i="4"/>
  <c r="K2299" i="4"/>
  <c r="J2299" i="4"/>
  <c r="I2299" i="4"/>
  <c r="L2299" i="4" s="1"/>
  <c r="H2299" i="4"/>
  <c r="J2298" i="4"/>
  <c r="I2298" i="4"/>
  <c r="H2298" i="4"/>
  <c r="J2297" i="4"/>
  <c r="I2297" i="4"/>
  <c r="K2297" i="4" s="1"/>
  <c r="H2297" i="4"/>
  <c r="M2296" i="4"/>
  <c r="K2296" i="4"/>
  <c r="J2296" i="4"/>
  <c r="I2296" i="4"/>
  <c r="H2296" i="4"/>
  <c r="L2296" i="4" s="1"/>
  <c r="M2295" i="4"/>
  <c r="K2295" i="4"/>
  <c r="J2295" i="4"/>
  <c r="I2295" i="4"/>
  <c r="L2295" i="4" s="1"/>
  <c r="H2295" i="4"/>
  <c r="K2294" i="4"/>
  <c r="J2294" i="4"/>
  <c r="I2294" i="4"/>
  <c r="L2294" i="4" s="1"/>
  <c r="M2294" i="4" s="1"/>
  <c r="H2294" i="4"/>
  <c r="J2293" i="4"/>
  <c r="I2293" i="4"/>
  <c r="K2293" i="4" s="1"/>
  <c r="H2293" i="4"/>
  <c r="L2293" i="4" s="1"/>
  <c r="M2293" i="4" s="1"/>
  <c r="M2292" i="4"/>
  <c r="K2292" i="4"/>
  <c r="J2292" i="4"/>
  <c r="I2292" i="4"/>
  <c r="H2292" i="4"/>
  <c r="L2292" i="4" s="1"/>
  <c r="M2291" i="4"/>
  <c r="K2291" i="4"/>
  <c r="J2291" i="4"/>
  <c r="I2291" i="4"/>
  <c r="L2291" i="4" s="1"/>
  <c r="H2291" i="4"/>
  <c r="K2290" i="4"/>
  <c r="J2290" i="4"/>
  <c r="I2290" i="4"/>
  <c r="L2290" i="4" s="1"/>
  <c r="M2290" i="4" s="1"/>
  <c r="H2290" i="4"/>
  <c r="J2289" i="4"/>
  <c r="I2289" i="4"/>
  <c r="K2289" i="4" s="1"/>
  <c r="H2289" i="4"/>
  <c r="L2289" i="4" s="1"/>
  <c r="M2289" i="4" s="1"/>
  <c r="M2288" i="4"/>
  <c r="K2288" i="4"/>
  <c r="J2288" i="4"/>
  <c r="I2288" i="4"/>
  <c r="H2288" i="4"/>
  <c r="L2288" i="4" s="1"/>
  <c r="K2287" i="4"/>
  <c r="J2287" i="4"/>
  <c r="I2287" i="4"/>
  <c r="L2287" i="4" s="1"/>
  <c r="M2287" i="4" s="1"/>
  <c r="H2287" i="4"/>
  <c r="J2286" i="4"/>
  <c r="I2286" i="4"/>
  <c r="L2286" i="4" s="1"/>
  <c r="M2286" i="4" s="1"/>
  <c r="H2286" i="4"/>
  <c r="J2285" i="4"/>
  <c r="I2285" i="4"/>
  <c r="K2285" i="4" s="1"/>
  <c r="H2285" i="4"/>
  <c r="L2285" i="4" s="1"/>
  <c r="M2285" i="4" s="1"/>
  <c r="M2284" i="4"/>
  <c r="K2284" i="4"/>
  <c r="J2284" i="4"/>
  <c r="I2284" i="4"/>
  <c r="H2284" i="4"/>
  <c r="L2284" i="4" s="1"/>
  <c r="K2283" i="4"/>
  <c r="J2283" i="4"/>
  <c r="I2283" i="4"/>
  <c r="L2283" i="4" s="1"/>
  <c r="M2283" i="4" s="1"/>
  <c r="H2283" i="4"/>
  <c r="K2282" i="4"/>
  <c r="J2282" i="4"/>
  <c r="I2282" i="4"/>
  <c r="L2282" i="4" s="1"/>
  <c r="M2282" i="4" s="1"/>
  <c r="H2282" i="4"/>
  <c r="J2281" i="4"/>
  <c r="I2281" i="4"/>
  <c r="K2281" i="4" s="1"/>
  <c r="H2281" i="4"/>
  <c r="K2280" i="4"/>
  <c r="J2280" i="4"/>
  <c r="I2280" i="4"/>
  <c r="H2280" i="4"/>
  <c r="L2280" i="4" s="1"/>
  <c r="M2280" i="4" s="1"/>
  <c r="M2279" i="4"/>
  <c r="K2279" i="4"/>
  <c r="J2279" i="4"/>
  <c r="I2279" i="4"/>
  <c r="L2279" i="4" s="1"/>
  <c r="H2279" i="4"/>
  <c r="K2278" i="4"/>
  <c r="J2278" i="4"/>
  <c r="I2278" i="4"/>
  <c r="L2278" i="4" s="1"/>
  <c r="M2278" i="4" s="1"/>
  <c r="H2278" i="4"/>
  <c r="J2277" i="4"/>
  <c r="I2277" i="4"/>
  <c r="K2277" i="4" s="1"/>
  <c r="H2277" i="4"/>
  <c r="K2276" i="4"/>
  <c r="J2276" i="4"/>
  <c r="I2276" i="4"/>
  <c r="H2276" i="4"/>
  <c r="L2276" i="4" s="1"/>
  <c r="M2276" i="4" s="1"/>
  <c r="M2275" i="4"/>
  <c r="K2275" i="4"/>
  <c r="J2275" i="4"/>
  <c r="I2275" i="4"/>
  <c r="L2275" i="4" s="1"/>
  <c r="H2275" i="4"/>
  <c r="J2274" i="4"/>
  <c r="I2274" i="4"/>
  <c r="L2274" i="4" s="1"/>
  <c r="M2274" i="4" s="1"/>
  <c r="H2274" i="4"/>
  <c r="J2273" i="4"/>
  <c r="I2273" i="4"/>
  <c r="K2273" i="4" s="1"/>
  <c r="H2273" i="4"/>
  <c r="L2273" i="4" s="1"/>
  <c r="M2273" i="4" s="1"/>
  <c r="K2272" i="4"/>
  <c r="J2272" i="4"/>
  <c r="I2272" i="4"/>
  <c r="H2272" i="4"/>
  <c r="L2272" i="4" s="1"/>
  <c r="M2272" i="4" s="1"/>
  <c r="M2271" i="4"/>
  <c r="K2271" i="4"/>
  <c r="J2271" i="4"/>
  <c r="I2271" i="4"/>
  <c r="L2271" i="4" s="1"/>
  <c r="H2271" i="4"/>
  <c r="J2270" i="4"/>
  <c r="I2270" i="4"/>
  <c r="H2270" i="4"/>
  <c r="J2269" i="4"/>
  <c r="I2269" i="4"/>
  <c r="K2269" i="4" s="1"/>
  <c r="H2269" i="4"/>
  <c r="L2269" i="4" s="1"/>
  <c r="M2269" i="4" s="1"/>
  <c r="K2268" i="4"/>
  <c r="J2268" i="4"/>
  <c r="I2268" i="4"/>
  <c r="H2268" i="4"/>
  <c r="L2268" i="4" s="1"/>
  <c r="M2268" i="4" s="1"/>
  <c r="M2267" i="4"/>
  <c r="K2267" i="4"/>
  <c r="J2267" i="4"/>
  <c r="I2267" i="4"/>
  <c r="L2267" i="4" s="1"/>
  <c r="H2267" i="4"/>
  <c r="J2266" i="4"/>
  <c r="I2266" i="4"/>
  <c r="H2266" i="4"/>
  <c r="J2265" i="4"/>
  <c r="I2265" i="4"/>
  <c r="H2265" i="4"/>
  <c r="M2264" i="4"/>
  <c r="K2264" i="4"/>
  <c r="J2264" i="4"/>
  <c r="I2264" i="4"/>
  <c r="H2264" i="4"/>
  <c r="L2264" i="4" s="1"/>
  <c r="M2263" i="4"/>
  <c r="K2263" i="4"/>
  <c r="J2263" i="4"/>
  <c r="I2263" i="4"/>
  <c r="L2263" i="4" s="1"/>
  <c r="H2263" i="4"/>
  <c r="K2262" i="4"/>
  <c r="J2262" i="4"/>
  <c r="I2262" i="4"/>
  <c r="L2262" i="4" s="1"/>
  <c r="M2262" i="4" s="1"/>
  <c r="H2262" i="4"/>
  <c r="J2261" i="4"/>
  <c r="I2261" i="4"/>
  <c r="H2261" i="4"/>
  <c r="L2261" i="4" s="1"/>
  <c r="M2261" i="4" s="1"/>
  <c r="M2260" i="4"/>
  <c r="K2260" i="4"/>
  <c r="J2260" i="4"/>
  <c r="I2260" i="4"/>
  <c r="H2260" i="4"/>
  <c r="L2260" i="4" s="1"/>
  <c r="M2259" i="4"/>
  <c r="K2259" i="4"/>
  <c r="J2259" i="4"/>
  <c r="I2259" i="4"/>
  <c r="L2259" i="4" s="1"/>
  <c r="H2259" i="4"/>
  <c r="K2258" i="4"/>
  <c r="J2258" i="4"/>
  <c r="I2258" i="4"/>
  <c r="L2258" i="4" s="1"/>
  <c r="M2258" i="4" s="1"/>
  <c r="H2258" i="4"/>
  <c r="J2257" i="4"/>
  <c r="I2257" i="4"/>
  <c r="H2257" i="4"/>
  <c r="L2257" i="4" s="1"/>
  <c r="M2257" i="4" s="1"/>
  <c r="M2256" i="4"/>
  <c r="K2256" i="4"/>
  <c r="J2256" i="4"/>
  <c r="I2256" i="4"/>
  <c r="H2256" i="4"/>
  <c r="L2256" i="4" s="1"/>
  <c r="K2255" i="4"/>
  <c r="J2255" i="4"/>
  <c r="I2255" i="4"/>
  <c r="L2255" i="4" s="1"/>
  <c r="M2255" i="4" s="1"/>
  <c r="H2255" i="4"/>
  <c r="J2254" i="4"/>
  <c r="I2254" i="4"/>
  <c r="L2254" i="4" s="1"/>
  <c r="M2254" i="4" s="1"/>
  <c r="H2254" i="4"/>
  <c r="J2253" i="4"/>
  <c r="I2253" i="4"/>
  <c r="H2253" i="4"/>
  <c r="L2253" i="4" s="1"/>
  <c r="M2253" i="4" s="1"/>
  <c r="M2252" i="4"/>
  <c r="K2252" i="4"/>
  <c r="J2252" i="4"/>
  <c r="I2252" i="4"/>
  <c r="H2252" i="4"/>
  <c r="L2252" i="4" s="1"/>
  <c r="K2251" i="4"/>
  <c r="J2251" i="4"/>
  <c r="I2251" i="4"/>
  <c r="L2251" i="4" s="1"/>
  <c r="M2251" i="4" s="1"/>
  <c r="H2251" i="4"/>
  <c r="K2250" i="4"/>
  <c r="J2250" i="4"/>
  <c r="I2250" i="4"/>
  <c r="L2250" i="4" s="1"/>
  <c r="M2250" i="4" s="1"/>
  <c r="H2250" i="4"/>
  <c r="J2249" i="4"/>
  <c r="I2249" i="4"/>
  <c r="H2249" i="4"/>
  <c r="K2248" i="4"/>
  <c r="J2248" i="4"/>
  <c r="I2248" i="4"/>
  <c r="H2248" i="4"/>
  <c r="L2248" i="4" s="1"/>
  <c r="M2248" i="4" s="1"/>
  <c r="M2247" i="4"/>
  <c r="K2247" i="4"/>
  <c r="J2247" i="4"/>
  <c r="I2247" i="4"/>
  <c r="L2247" i="4" s="1"/>
  <c r="H2247" i="4"/>
  <c r="K2246" i="4"/>
  <c r="J2246" i="4"/>
  <c r="I2246" i="4"/>
  <c r="L2246" i="4" s="1"/>
  <c r="M2246" i="4" s="1"/>
  <c r="H2246" i="4"/>
  <c r="J2245" i="4"/>
  <c r="I2245" i="4"/>
  <c r="H2245" i="4"/>
  <c r="K2244" i="4"/>
  <c r="J2244" i="4"/>
  <c r="I2244" i="4"/>
  <c r="H2244" i="4"/>
  <c r="L2244" i="4" s="1"/>
  <c r="M2244" i="4" s="1"/>
  <c r="M2243" i="4"/>
  <c r="K2243" i="4"/>
  <c r="J2243" i="4"/>
  <c r="I2243" i="4"/>
  <c r="L2243" i="4" s="1"/>
  <c r="H2243" i="4"/>
  <c r="J2242" i="4"/>
  <c r="I2242" i="4"/>
  <c r="L2242" i="4" s="1"/>
  <c r="M2242" i="4" s="1"/>
  <c r="H2242" i="4"/>
  <c r="J2241" i="4"/>
  <c r="I2241" i="4"/>
  <c r="H2241" i="4"/>
  <c r="L2241" i="4" s="1"/>
  <c r="M2241" i="4" s="1"/>
  <c r="K2240" i="4"/>
  <c r="J2240" i="4"/>
  <c r="I2240" i="4"/>
  <c r="H2240" i="4"/>
  <c r="L2240" i="4" s="1"/>
  <c r="M2240" i="4" s="1"/>
  <c r="M2239" i="4"/>
  <c r="L2239" i="4"/>
  <c r="K2239" i="4"/>
  <c r="J2239" i="4"/>
  <c r="I2239" i="4"/>
  <c r="H2239" i="4"/>
  <c r="J2238" i="4"/>
  <c r="I2238" i="4"/>
  <c r="H2238" i="4"/>
  <c r="J2237" i="4"/>
  <c r="I2237" i="4"/>
  <c r="H2237" i="4"/>
  <c r="M2236" i="4"/>
  <c r="K2236" i="4"/>
  <c r="J2236" i="4"/>
  <c r="I2236" i="4"/>
  <c r="H2236" i="4"/>
  <c r="L2236" i="4" s="1"/>
  <c r="M2235" i="4"/>
  <c r="L2235" i="4"/>
  <c r="K2235" i="4"/>
  <c r="J2235" i="4"/>
  <c r="I2235" i="4"/>
  <c r="H2235" i="4"/>
  <c r="K2234" i="4"/>
  <c r="J2234" i="4"/>
  <c r="I2234" i="4"/>
  <c r="L2234" i="4" s="1"/>
  <c r="M2234" i="4" s="1"/>
  <c r="H2234" i="4"/>
  <c r="J2233" i="4"/>
  <c r="I2233" i="4"/>
  <c r="H2233" i="4"/>
  <c r="L2233" i="4" s="1"/>
  <c r="M2233" i="4" s="1"/>
  <c r="M2232" i="4"/>
  <c r="K2232" i="4"/>
  <c r="J2232" i="4"/>
  <c r="I2232" i="4"/>
  <c r="H2232" i="4"/>
  <c r="L2232" i="4" s="1"/>
  <c r="M2231" i="4"/>
  <c r="L2231" i="4"/>
  <c r="K2231" i="4"/>
  <c r="J2231" i="4"/>
  <c r="I2231" i="4"/>
  <c r="H2231" i="4"/>
  <c r="K2230" i="4"/>
  <c r="J2230" i="4"/>
  <c r="I2230" i="4"/>
  <c r="L2230" i="4" s="1"/>
  <c r="M2230" i="4" s="1"/>
  <c r="H2230" i="4"/>
  <c r="J2229" i="4"/>
  <c r="I2229" i="4"/>
  <c r="H2229" i="4"/>
  <c r="L2229" i="4" s="1"/>
  <c r="M2229" i="4" s="1"/>
  <c r="K2228" i="4"/>
  <c r="J2228" i="4"/>
  <c r="I2228" i="4"/>
  <c r="H2228" i="4"/>
  <c r="L2228" i="4" s="1"/>
  <c r="M2228" i="4" s="1"/>
  <c r="M2227" i="4"/>
  <c r="L2227" i="4"/>
  <c r="K2227" i="4"/>
  <c r="J2227" i="4"/>
  <c r="I2227" i="4"/>
  <c r="H2227" i="4"/>
  <c r="J2226" i="4"/>
  <c r="I2226" i="4"/>
  <c r="L2226" i="4" s="1"/>
  <c r="M2226" i="4" s="1"/>
  <c r="H2226" i="4"/>
  <c r="J2225" i="4"/>
  <c r="I2225" i="4"/>
  <c r="H2225" i="4"/>
  <c r="L2225" i="4" s="1"/>
  <c r="M2225" i="4" s="1"/>
  <c r="K2224" i="4"/>
  <c r="J2224" i="4"/>
  <c r="I2224" i="4"/>
  <c r="H2224" i="4"/>
  <c r="L2224" i="4" s="1"/>
  <c r="M2224" i="4" s="1"/>
  <c r="M2223" i="4"/>
  <c r="L2223" i="4"/>
  <c r="K2223" i="4"/>
  <c r="J2223" i="4"/>
  <c r="I2223" i="4"/>
  <c r="H2223" i="4"/>
  <c r="J2222" i="4"/>
  <c r="I2222" i="4"/>
  <c r="H2222" i="4"/>
  <c r="J2221" i="4"/>
  <c r="I2221" i="4"/>
  <c r="H2221" i="4"/>
  <c r="M2220" i="4"/>
  <c r="K2220" i="4"/>
  <c r="J2220" i="4"/>
  <c r="I2220" i="4"/>
  <c r="H2220" i="4"/>
  <c r="L2220" i="4" s="1"/>
  <c r="M2219" i="4"/>
  <c r="L2219" i="4"/>
  <c r="K2219" i="4"/>
  <c r="J2219" i="4"/>
  <c r="I2219" i="4"/>
  <c r="H2219" i="4"/>
  <c r="K2218" i="4"/>
  <c r="J2218" i="4"/>
  <c r="I2218" i="4"/>
  <c r="L2218" i="4" s="1"/>
  <c r="M2218" i="4" s="1"/>
  <c r="H2218" i="4"/>
  <c r="J2217" i="4"/>
  <c r="I2217" i="4"/>
  <c r="H2217" i="4"/>
  <c r="L2217" i="4" s="1"/>
  <c r="M2217" i="4" s="1"/>
  <c r="M2216" i="4"/>
  <c r="K2216" i="4"/>
  <c r="J2216" i="4"/>
  <c r="I2216" i="4"/>
  <c r="H2216" i="4"/>
  <c r="L2216" i="4" s="1"/>
  <c r="M2215" i="4"/>
  <c r="L2215" i="4"/>
  <c r="K2215" i="4"/>
  <c r="J2215" i="4"/>
  <c r="I2215" i="4"/>
  <c r="H2215" i="4"/>
  <c r="K2214" i="4"/>
  <c r="J2214" i="4"/>
  <c r="I2214" i="4"/>
  <c r="L2214" i="4" s="1"/>
  <c r="M2214" i="4" s="1"/>
  <c r="H2214" i="4"/>
  <c r="J2213" i="4"/>
  <c r="I2213" i="4"/>
  <c r="H2213" i="4"/>
  <c r="L2213" i="4" s="1"/>
  <c r="M2213" i="4" s="1"/>
  <c r="K2212" i="4"/>
  <c r="J2212" i="4"/>
  <c r="I2212" i="4"/>
  <c r="H2212" i="4"/>
  <c r="L2212" i="4" s="1"/>
  <c r="M2212" i="4" s="1"/>
  <c r="M2211" i="4"/>
  <c r="L2211" i="4"/>
  <c r="K2211" i="4"/>
  <c r="J2211" i="4"/>
  <c r="I2211" i="4"/>
  <c r="H2211" i="4"/>
  <c r="J2210" i="4"/>
  <c r="I2210" i="4"/>
  <c r="L2210" i="4" s="1"/>
  <c r="M2210" i="4" s="1"/>
  <c r="H2210" i="4"/>
  <c r="J2209" i="4"/>
  <c r="I2209" i="4"/>
  <c r="H2209" i="4"/>
  <c r="L2209" i="4" s="1"/>
  <c r="M2209" i="4" s="1"/>
  <c r="K2208" i="4"/>
  <c r="J2208" i="4"/>
  <c r="I2208" i="4"/>
  <c r="H2208" i="4"/>
  <c r="L2208" i="4" s="1"/>
  <c r="M2208" i="4" s="1"/>
  <c r="M2207" i="4"/>
  <c r="L2207" i="4"/>
  <c r="K2207" i="4"/>
  <c r="J2207" i="4"/>
  <c r="I2207" i="4"/>
  <c r="H2207" i="4"/>
  <c r="J2206" i="4"/>
  <c r="I2206" i="4"/>
  <c r="H2206" i="4"/>
  <c r="J2205" i="4"/>
  <c r="I2205" i="4"/>
  <c r="H2205" i="4"/>
  <c r="M2204" i="4"/>
  <c r="K2204" i="4"/>
  <c r="J2204" i="4"/>
  <c r="I2204" i="4"/>
  <c r="H2204" i="4"/>
  <c r="L2204" i="4" s="1"/>
  <c r="M2203" i="4"/>
  <c r="L2203" i="4"/>
  <c r="K2203" i="4"/>
  <c r="J2203" i="4"/>
  <c r="I2203" i="4"/>
  <c r="H2203" i="4"/>
  <c r="K2202" i="4"/>
  <c r="J2202" i="4"/>
  <c r="I2202" i="4"/>
  <c r="L2202" i="4" s="1"/>
  <c r="M2202" i="4" s="1"/>
  <c r="H2202" i="4"/>
  <c r="J2201" i="4"/>
  <c r="I2201" i="4"/>
  <c r="H2201" i="4"/>
  <c r="L2201" i="4" s="1"/>
  <c r="M2201" i="4" s="1"/>
  <c r="M2200" i="4"/>
  <c r="K2200" i="4"/>
  <c r="J2200" i="4"/>
  <c r="I2200" i="4"/>
  <c r="H2200" i="4"/>
  <c r="L2200" i="4" s="1"/>
  <c r="M2199" i="4"/>
  <c r="L2199" i="4"/>
  <c r="K2199" i="4"/>
  <c r="J2199" i="4"/>
  <c r="I2199" i="4"/>
  <c r="H2199" i="4"/>
  <c r="K2198" i="4"/>
  <c r="J2198" i="4"/>
  <c r="I2198" i="4"/>
  <c r="L2198" i="4" s="1"/>
  <c r="M2198" i="4" s="1"/>
  <c r="H2198" i="4"/>
  <c r="J2197" i="4"/>
  <c r="I2197" i="4"/>
  <c r="H2197" i="4"/>
  <c r="L2197" i="4" s="1"/>
  <c r="M2197" i="4" s="1"/>
  <c r="K2196" i="4"/>
  <c r="J2196" i="4"/>
  <c r="I2196" i="4"/>
  <c r="H2196" i="4"/>
  <c r="L2196" i="4" s="1"/>
  <c r="M2196" i="4" s="1"/>
  <c r="M2195" i="4"/>
  <c r="L2195" i="4"/>
  <c r="K2195" i="4"/>
  <c r="J2195" i="4"/>
  <c r="I2195" i="4"/>
  <c r="H2195" i="4"/>
  <c r="J2194" i="4"/>
  <c r="I2194" i="4"/>
  <c r="L2194" i="4" s="1"/>
  <c r="M2194" i="4" s="1"/>
  <c r="H2194" i="4"/>
  <c r="J2193" i="4"/>
  <c r="I2193" i="4"/>
  <c r="H2193" i="4"/>
  <c r="L2193" i="4" s="1"/>
  <c r="M2193" i="4" s="1"/>
  <c r="K2192" i="4"/>
  <c r="J2192" i="4"/>
  <c r="I2192" i="4"/>
  <c r="H2192" i="4"/>
  <c r="L2192" i="4" s="1"/>
  <c r="M2192" i="4" s="1"/>
  <c r="M2191" i="4"/>
  <c r="L2191" i="4"/>
  <c r="K2191" i="4"/>
  <c r="J2191" i="4"/>
  <c r="I2191" i="4"/>
  <c r="H2191" i="4"/>
  <c r="J2190" i="4"/>
  <c r="I2190" i="4"/>
  <c r="H2190" i="4"/>
  <c r="J2189" i="4"/>
  <c r="I2189" i="4"/>
  <c r="H2189" i="4"/>
  <c r="M2188" i="4"/>
  <c r="K2188" i="4"/>
  <c r="J2188" i="4"/>
  <c r="I2188" i="4"/>
  <c r="H2188" i="4"/>
  <c r="L2188" i="4" s="1"/>
  <c r="M2187" i="4"/>
  <c r="L2187" i="4"/>
  <c r="K2187" i="4"/>
  <c r="J2187" i="4"/>
  <c r="I2187" i="4"/>
  <c r="H2187" i="4"/>
  <c r="K2186" i="4"/>
  <c r="J2186" i="4"/>
  <c r="I2186" i="4"/>
  <c r="L2186" i="4" s="1"/>
  <c r="M2186" i="4" s="1"/>
  <c r="H2186" i="4"/>
  <c r="J2185" i="4"/>
  <c r="I2185" i="4"/>
  <c r="H2185" i="4"/>
  <c r="L2185" i="4" s="1"/>
  <c r="M2185" i="4" s="1"/>
  <c r="M2184" i="4"/>
  <c r="K2184" i="4"/>
  <c r="J2184" i="4"/>
  <c r="I2184" i="4"/>
  <c r="H2184" i="4"/>
  <c r="L2184" i="4" s="1"/>
  <c r="M2183" i="4"/>
  <c r="L2183" i="4"/>
  <c r="K2183" i="4"/>
  <c r="J2183" i="4"/>
  <c r="I2183" i="4"/>
  <c r="H2183" i="4"/>
  <c r="K2182" i="4"/>
  <c r="J2182" i="4"/>
  <c r="I2182" i="4"/>
  <c r="L2182" i="4" s="1"/>
  <c r="M2182" i="4" s="1"/>
  <c r="H2182" i="4"/>
  <c r="J2181" i="4"/>
  <c r="I2181" i="4"/>
  <c r="H2181" i="4"/>
  <c r="L2181" i="4" s="1"/>
  <c r="M2181" i="4" s="1"/>
  <c r="K2180" i="4"/>
  <c r="J2180" i="4"/>
  <c r="I2180" i="4"/>
  <c r="H2180" i="4"/>
  <c r="L2180" i="4" s="1"/>
  <c r="M2180" i="4" s="1"/>
  <c r="M2179" i="4"/>
  <c r="L2179" i="4"/>
  <c r="K2179" i="4"/>
  <c r="J2179" i="4"/>
  <c r="I2179" i="4"/>
  <c r="H2179" i="4"/>
  <c r="J2178" i="4"/>
  <c r="I2178" i="4"/>
  <c r="L2178" i="4" s="1"/>
  <c r="M2178" i="4" s="1"/>
  <c r="H2178" i="4"/>
  <c r="J2177" i="4"/>
  <c r="I2177" i="4"/>
  <c r="H2177" i="4"/>
  <c r="L2177" i="4" s="1"/>
  <c r="M2177" i="4" s="1"/>
  <c r="K2176" i="4"/>
  <c r="J2176" i="4"/>
  <c r="I2176" i="4"/>
  <c r="H2176" i="4"/>
  <c r="L2176" i="4" s="1"/>
  <c r="M2176" i="4" s="1"/>
  <c r="M2175" i="4"/>
  <c r="L2175" i="4"/>
  <c r="K2175" i="4"/>
  <c r="J2175" i="4"/>
  <c r="I2175" i="4"/>
  <c r="H2175" i="4"/>
  <c r="J2174" i="4"/>
  <c r="I2174" i="4"/>
  <c r="H2174" i="4"/>
  <c r="J2173" i="4"/>
  <c r="I2173" i="4"/>
  <c r="H2173" i="4"/>
  <c r="M2172" i="4"/>
  <c r="K2172" i="4"/>
  <c r="J2172" i="4"/>
  <c r="I2172" i="4"/>
  <c r="H2172" i="4"/>
  <c r="L2172" i="4" s="1"/>
  <c r="M2171" i="4"/>
  <c r="L2171" i="4"/>
  <c r="K2171" i="4"/>
  <c r="J2171" i="4"/>
  <c r="I2171" i="4"/>
  <c r="H2171" i="4"/>
  <c r="K2170" i="4"/>
  <c r="J2170" i="4"/>
  <c r="I2170" i="4"/>
  <c r="L2170" i="4" s="1"/>
  <c r="M2170" i="4" s="1"/>
  <c r="H2170" i="4"/>
  <c r="J2169" i="4"/>
  <c r="I2169" i="4"/>
  <c r="H2169" i="4"/>
  <c r="L2169" i="4" s="1"/>
  <c r="M2169" i="4" s="1"/>
  <c r="K2168" i="4"/>
  <c r="J2168" i="4"/>
  <c r="I2168" i="4"/>
  <c r="H2168" i="4"/>
  <c r="L2168" i="4" s="1"/>
  <c r="M2168" i="4" s="1"/>
  <c r="M2167" i="4"/>
  <c r="L2167" i="4"/>
  <c r="K2167" i="4"/>
  <c r="J2167" i="4"/>
  <c r="I2167" i="4"/>
  <c r="H2167" i="4"/>
  <c r="K2166" i="4"/>
  <c r="J2166" i="4"/>
  <c r="I2166" i="4"/>
  <c r="L2166" i="4" s="1"/>
  <c r="M2166" i="4" s="1"/>
  <c r="H2166" i="4"/>
  <c r="J2165" i="4"/>
  <c r="I2165" i="4"/>
  <c r="H2165" i="4"/>
  <c r="L2165" i="4" s="1"/>
  <c r="M2165" i="4" s="1"/>
  <c r="K2164" i="4"/>
  <c r="J2164" i="4"/>
  <c r="I2164" i="4"/>
  <c r="H2164" i="4"/>
  <c r="L2164" i="4" s="1"/>
  <c r="M2164" i="4" s="1"/>
  <c r="M2163" i="4"/>
  <c r="L2163" i="4"/>
  <c r="K2163" i="4"/>
  <c r="J2163" i="4"/>
  <c r="I2163" i="4"/>
  <c r="H2163" i="4"/>
  <c r="J2162" i="4"/>
  <c r="I2162" i="4"/>
  <c r="L2162" i="4" s="1"/>
  <c r="M2162" i="4" s="1"/>
  <c r="H2162" i="4"/>
  <c r="J2161" i="4"/>
  <c r="I2161" i="4"/>
  <c r="H2161" i="4"/>
  <c r="L2161" i="4" s="1"/>
  <c r="M2161" i="4" s="1"/>
  <c r="K2160" i="4"/>
  <c r="J2160" i="4"/>
  <c r="I2160" i="4"/>
  <c r="H2160" i="4"/>
  <c r="L2160" i="4" s="1"/>
  <c r="M2160" i="4" s="1"/>
  <c r="M2159" i="4"/>
  <c r="L2159" i="4"/>
  <c r="K2159" i="4"/>
  <c r="J2159" i="4"/>
  <c r="I2159" i="4"/>
  <c r="H2159" i="4"/>
  <c r="J2158" i="4"/>
  <c r="I2158" i="4"/>
  <c r="H2158" i="4"/>
  <c r="J2157" i="4"/>
  <c r="I2157" i="4"/>
  <c r="H2157" i="4"/>
  <c r="M2156" i="4"/>
  <c r="K2156" i="4"/>
  <c r="J2156" i="4"/>
  <c r="I2156" i="4"/>
  <c r="H2156" i="4"/>
  <c r="L2156" i="4" s="1"/>
  <c r="M2155" i="4"/>
  <c r="L2155" i="4"/>
  <c r="K2155" i="4"/>
  <c r="J2155" i="4"/>
  <c r="I2155" i="4"/>
  <c r="H2155" i="4"/>
  <c r="K2154" i="4"/>
  <c r="J2154" i="4"/>
  <c r="I2154" i="4"/>
  <c r="L2154" i="4" s="1"/>
  <c r="M2154" i="4" s="1"/>
  <c r="H2154" i="4"/>
  <c r="J2153" i="4"/>
  <c r="I2153" i="4"/>
  <c r="H2153" i="4"/>
  <c r="L2153" i="4" s="1"/>
  <c r="M2153" i="4" s="1"/>
  <c r="M2152" i="4"/>
  <c r="K2152" i="4"/>
  <c r="J2152" i="4"/>
  <c r="I2152" i="4"/>
  <c r="H2152" i="4"/>
  <c r="L2152" i="4" s="1"/>
  <c r="M2151" i="4"/>
  <c r="L2151" i="4"/>
  <c r="K2151" i="4"/>
  <c r="J2151" i="4"/>
  <c r="I2151" i="4"/>
  <c r="H2151" i="4"/>
  <c r="K2150" i="4"/>
  <c r="J2150" i="4"/>
  <c r="I2150" i="4"/>
  <c r="L2150" i="4" s="1"/>
  <c r="M2150" i="4" s="1"/>
  <c r="H2150" i="4"/>
  <c r="J2149" i="4"/>
  <c r="I2149" i="4"/>
  <c r="H2149" i="4"/>
  <c r="K2148" i="4"/>
  <c r="J2148" i="4"/>
  <c r="I2148" i="4"/>
  <c r="H2148" i="4"/>
  <c r="L2148" i="4" s="1"/>
  <c r="M2148" i="4" s="1"/>
  <c r="M2147" i="4"/>
  <c r="L2147" i="4"/>
  <c r="K2147" i="4"/>
  <c r="J2147" i="4"/>
  <c r="I2147" i="4"/>
  <c r="H2147" i="4"/>
  <c r="J2146" i="4"/>
  <c r="I2146" i="4"/>
  <c r="L2146" i="4" s="1"/>
  <c r="M2146" i="4" s="1"/>
  <c r="H2146" i="4"/>
  <c r="J2145" i="4"/>
  <c r="I2145" i="4"/>
  <c r="H2145" i="4"/>
  <c r="L2145" i="4" s="1"/>
  <c r="M2145" i="4" s="1"/>
  <c r="K2144" i="4"/>
  <c r="J2144" i="4"/>
  <c r="I2144" i="4"/>
  <c r="H2144" i="4"/>
  <c r="L2144" i="4" s="1"/>
  <c r="M2144" i="4" s="1"/>
  <c r="M2143" i="4"/>
  <c r="L2143" i="4"/>
  <c r="K2143" i="4"/>
  <c r="J2143" i="4"/>
  <c r="I2143" i="4"/>
  <c r="H2143" i="4"/>
  <c r="J2142" i="4"/>
  <c r="I2142" i="4"/>
  <c r="H2142" i="4"/>
  <c r="J2141" i="4"/>
  <c r="I2141" i="4"/>
  <c r="H2141" i="4"/>
  <c r="J2140" i="4"/>
  <c r="I2140" i="4"/>
  <c r="H2140" i="4"/>
  <c r="L2140" i="4" s="1"/>
  <c r="M2140" i="4" s="1"/>
  <c r="M2139" i="4"/>
  <c r="L2139" i="4"/>
  <c r="K2139" i="4"/>
  <c r="J2139" i="4"/>
  <c r="I2139" i="4"/>
  <c r="H2139" i="4"/>
  <c r="K2138" i="4"/>
  <c r="J2138" i="4"/>
  <c r="I2138" i="4"/>
  <c r="L2138" i="4" s="1"/>
  <c r="M2138" i="4" s="1"/>
  <c r="H2138" i="4"/>
  <c r="J2137" i="4"/>
  <c r="I2137" i="4"/>
  <c r="H2137" i="4"/>
  <c r="L2137" i="4" s="1"/>
  <c r="M2137" i="4" s="1"/>
  <c r="M2136" i="4"/>
  <c r="J2136" i="4"/>
  <c r="I2136" i="4"/>
  <c r="H2136" i="4"/>
  <c r="L2136" i="4" s="1"/>
  <c r="M2135" i="4"/>
  <c r="L2135" i="4"/>
  <c r="K2135" i="4"/>
  <c r="J2135" i="4"/>
  <c r="I2135" i="4"/>
  <c r="H2135" i="4"/>
  <c r="K2134" i="4"/>
  <c r="J2134" i="4"/>
  <c r="I2134" i="4"/>
  <c r="L2134" i="4" s="1"/>
  <c r="M2134" i="4" s="1"/>
  <c r="H2134" i="4"/>
  <c r="J2133" i="4"/>
  <c r="I2133" i="4"/>
  <c r="H2133" i="4"/>
  <c r="L2133" i="4" s="1"/>
  <c r="M2133" i="4" s="1"/>
  <c r="M2132" i="4"/>
  <c r="J2132" i="4"/>
  <c r="I2132" i="4"/>
  <c r="H2132" i="4"/>
  <c r="L2132" i="4" s="1"/>
  <c r="M2131" i="4"/>
  <c r="L2131" i="4"/>
  <c r="K2131" i="4"/>
  <c r="J2131" i="4"/>
  <c r="I2131" i="4"/>
  <c r="H2131" i="4"/>
  <c r="J2130" i="4"/>
  <c r="I2130" i="4"/>
  <c r="H2130" i="4"/>
  <c r="J2129" i="4"/>
  <c r="I2129" i="4"/>
  <c r="H2129" i="4"/>
  <c r="L2129" i="4" s="1"/>
  <c r="M2129" i="4" s="1"/>
  <c r="J2128" i="4"/>
  <c r="I2128" i="4"/>
  <c r="H2128" i="4"/>
  <c r="L2128" i="4" s="1"/>
  <c r="M2128" i="4" s="1"/>
  <c r="M2127" i="4"/>
  <c r="L2127" i="4"/>
  <c r="K2127" i="4"/>
  <c r="J2127" i="4"/>
  <c r="I2127" i="4"/>
  <c r="H2127" i="4"/>
  <c r="K2126" i="4"/>
  <c r="J2126" i="4"/>
  <c r="I2126" i="4"/>
  <c r="L2126" i="4" s="1"/>
  <c r="M2126" i="4" s="1"/>
  <c r="H2126" i="4"/>
  <c r="J2125" i="4"/>
  <c r="I2125" i="4"/>
  <c r="H2125" i="4"/>
  <c r="L2125" i="4" s="1"/>
  <c r="M2125" i="4" s="1"/>
  <c r="M2124" i="4"/>
  <c r="J2124" i="4"/>
  <c r="I2124" i="4"/>
  <c r="H2124" i="4"/>
  <c r="L2124" i="4" s="1"/>
  <c r="M2123" i="4"/>
  <c r="L2123" i="4"/>
  <c r="K2123" i="4"/>
  <c r="J2123" i="4"/>
  <c r="I2123" i="4"/>
  <c r="H2123" i="4"/>
  <c r="K2122" i="4"/>
  <c r="J2122" i="4"/>
  <c r="I2122" i="4"/>
  <c r="L2122" i="4" s="1"/>
  <c r="M2122" i="4" s="1"/>
  <c r="H2122" i="4"/>
  <c r="J2121" i="4"/>
  <c r="I2121" i="4"/>
  <c r="H2121" i="4"/>
  <c r="M2120" i="4"/>
  <c r="J2120" i="4"/>
  <c r="I2120" i="4"/>
  <c r="H2120" i="4"/>
  <c r="L2120" i="4" s="1"/>
  <c r="M2119" i="4"/>
  <c r="L2119" i="4"/>
  <c r="K2119" i="4"/>
  <c r="J2119" i="4"/>
  <c r="I2119" i="4"/>
  <c r="H2119" i="4"/>
  <c r="J2118" i="4"/>
  <c r="I2118" i="4"/>
  <c r="L2118" i="4" s="1"/>
  <c r="M2118" i="4" s="1"/>
  <c r="H2118" i="4"/>
  <c r="J2117" i="4"/>
  <c r="I2117" i="4"/>
  <c r="H2117" i="4"/>
  <c r="L2117" i="4" s="1"/>
  <c r="M2117" i="4" s="1"/>
  <c r="M2116" i="4"/>
  <c r="J2116" i="4"/>
  <c r="I2116" i="4"/>
  <c r="H2116" i="4"/>
  <c r="L2116" i="4" s="1"/>
  <c r="M2115" i="4"/>
  <c r="L2115" i="4"/>
  <c r="K2115" i="4"/>
  <c r="J2115" i="4"/>
  <c r="I2115" i="4"/>
  <c r="H2115" i="4"/>
  <c r="J2114" i="4"/>
  <c r="I2114" i="4"/>
  <c r="H2114" i="4"/>
  <c r="J2113" i="4"/>
  <c r="I2113" i="4"/>
  <c r="H2113" i="4"/>
  <c r="L2113" i="4" s="1"/>
  <c r="M2113" i="4" s="1"/>
  <c r="J2112" i="4"/>
  <c r="I2112" i="4"/>
  <c r="H2112" i="4"/>
  <c r="L2112" i="4" s="1"/>
  <c r="M2112" i="4" s="1"/>
  <c r="M2111" i="4"/>
  <c r="L2111" i="4"/>
  <c r="K2111" i="4"/>
  <c r="J2111" i="4"/>
  <c r="I2111" i="4"/>
  <c r="H2111" i="4"/>
  <c r="J2110" i="4"/>
  <c r="I2110" i="4"/>
  <c r="H2110" i="4"/>
  <c r="J2109" i="4"/>
  <c r="I2109" i="4"/>
  <c r="H2109" i="4"/>
  <c r="J2108" i="4"/>
  <c r="I2108" i="4"/>
  <c r="H2108" i="4"/>
  <c r="L2108" i="4" s="1"/>
  <c r="M2108" i="4" s="1"/>
  <c r="M2107" i="4"/>
  <c r="L2107" i="4"/>
  <c r="K2107" i="4"/>
  <c r="J2107" i="4"/>
  <c r="I2107" i="4"/>
  <c r="H2107" i="4"/>
  <c r="K2106" i="4"/>
  <c r="J2106" i="4"/>
  <c r="I2106" i="4"/>
  <c r="L2106" i="4" s="1"/>
  <c r="M2106" i="4" s="1"/>
  <c r="H2106" i="4"/>
  <c r="J2105" i="4"/>
  <c r="I2105" i="4"/>
  <c r="H2105" i="4"/>
  <c r="L2105" i="4" s="1"/>
  <c r="M2105" i="4" s="1"/>
  <c r="M2104" i="4"/>
  <c r="J2104" i="4"/>
  <c r="I2104" i="4"/>
  <c r="H2104" i="4"/>
  <c r="L2104" i="4" s="1"/>
  <c r="M2103" i="4"/>
  <c r="L2103" i="4"/>
  <c r="K2103" i="4"/>
  <c r="J2103" i="4"/>
  <c r="I2103" i="4"/>
  <c r="H2103" i="4"/>
  <c r="K2102" i="4"/>
  <c r="J2102" i="4"/>
  <c r="I2102" i="4"/>
  <c r="L2102" i="4" s="1"/>
  <c r="M2102" i="4" s="1"/>
  <c r="H2102" i="4"/>
  <c r="J2101" i="4"/>
  <c r="I2101" i="4"/>
  <c r="H2101" i="4"/>
  <c r="L2101" i="4" s="1"/>
  <c r="M2101" i="4" s="1"/>
  <c r="M2100" i="4"/>
  <c r="J2100" i="4"/>
  <c r="I2100" i="4"/>
  <c r="H2100" i="4"/>
  <c r="L2100" i="4" s="1"/>
  <c r="M2099" i="4"/>
  <c r="L2099" i="4"/>
  <c r="K2099" i="4"/>
  <c r="J2099" i="4"/>
  <c r="I2099" i="4"/>
  <c r="H2099" i="4"/>
  <c r="J2098" i="4"/>
  <c r="I2098" i="4"/>
  <c r="H2098" i="4"/>
  <c r="J2097" i="4"/>
  <c r="I2097" i="4"/>
  <c r="H2097" i="4"/>
  <c r="L2097" i="4" s="1"/>
  <c r="M2097" i="4" s="1"/>
  <c r="M2096" i="4"/>
  <c r="J2096" i="4"/>
  <c r="I2096" i="4"/>
  <c r="H2096" i="4"/>
  <c r="L2096" i="4" s="1"/>
  <c r="M2095" i="4"/>
  <c r="L2095" i="4"/>
  <c r="K2095" i="4"/>
  <c r="J2095" i="4"/>
  <c r="I2095" i="4"/>
  <c r="H2095" i="4"/>
  <c r="K2094" i="4"/>
  <c r="J2094" i="4"/>
  <c r="I2094" i="4"/>
  <c r="L2094" i="4" s="1"/>
  <c r="M2094" i="4" s="1"/>
  <c r="H2094" i="4"/>
  <c r="J2093" i="4"/>
  <c r="I2093" i="4"/>
  <c r="H2093" i="4"/>
  <c r="L2093" i="4" s="1"/>
  <c r="M2093" i="4" s="1"/>
  <c r="M2092" i="4"/>
  <c r="J2092" i="4"/>
  <c r="I2092" i="4"/>
  <c r="H2092" i="4"/>
  <c r="L2092" i="4" s="1"/>
  <c r="M2091" i="4"/>
  <c r="L2091" i="4"/>
  <c r="K2091" i="4"/>
  <c r="J2091" i="4"/>
  <c r="I2091" i="4"/>
  <c r="H2091" i="4"/>
  <c r="K2090" i="4"/>
  <c r="J2090" i="4"/>
  <c r="I2090" i="4"/>
  <c r="L2090" i="4" s="1"/>
  <c r="M2090" i="4" s="1"/>
  <c r="H2090" i="4"/>
  <c r="J2089" i="4"/>
  <c r="I2089" i="4"/>
  <c r="H2089" i="4"/>
  <c r="M2088" i="4"/>
  <c r="J2088" i="4"/>
  <c r="I2088" i="4"/>
  <c r="H2088" i="4"/>
  <c r="L2088" i="4" s="1"/>
  <c r="M2087" i="4"/>
  <c r="L2087" i="4"/>
  <c r="K2087" i="4"/>
  <c r="J2087" i="4"/>
  <c r="I2087" i="4"/>
  <c r="H2087" i="4"/>
  <c r="J2086" i="4"/>
  <c r="I2086" i="4"/>
  <c r="L2086" i="4" s="1"/>
  <c r="M2086" i="4" s="1"/>
  <c r="H2086" i="4"/>
  <c r="J2085" i="4"/>
  <c r="I2085" i="4"/>
  <c r="H2085" i="4"/>
  <c r="L2085" i="4" s="1"/>
  <c r="M2085" i="4" s="1"/>
  <c r="M2084" i="4"/>
  <c r="J2084" i="4"/>
  <c r="I2084" i="4"/>
  <c r="H2084" i="4"/>
  <c r="L2084" i="4" s="1"/>
  <c r="M2083" i="4"/>
  <c r="L2083" i="4"/>
  <c r="K2083" i="4"/>
  <c r="J2083" i="4"/>
  <c r="I2083" i="4"/>
  <c r="H2083" i="4"/>
  <c r="J2082" i="4"/>
  <c r="I2082" i="4"/>
  <c r="H2082" i="4"/>
  <c r="J2081" i="4"/>
  <c r="I2081" i="4"/>
  <c r="H2081" i="4"/>
  <c r="L2081" i="4" s="1"/>
  <c r="M2081" i="4" s="1"/>
  <c r="J2080" i="4"/>
  <c r="I2080" i="4"/>
  <c r="H2080" i="4"/>
  <c r="L2080" i="4" s="1"/>
  <c r="M2080" i="4" s="1"/>
  <c r="M2079" i="4"/>
  <c r="L2079" i="4"/>
  <c r="K2079" i="4"/>
  <c r="J2079" i="4"/>
  <c r="I2079" i="4"/>
  <c r="H2079" i="4"/>
  <c r="J2078" i="4"/>
  <c r="I2078" i="4"/>
  <c r="H2078" i="4"/>
  <c r="J2077" i="4"/>
  <c r="I2077" i="4"/>
  <c r="H2077" i="4"/>
  <c r="J2076" i="4"/>
  <c r="I2076" i="4"/>
  <c r="H2076" i="4"/>
  <c r="L2076" i="4" s="1"/>
  <c r="M2076" i="4" s="1"/>
  <c r="M2075" i="4"/>
  <c r="L2075" i="4"/>
  <c r="K2075" i="4"/>
  <c r="J2075" i="4"/>
  <c r="I2075" i="4"/>
  <c r="H2075" i="4"/>
  <c r="K2074" i="4"/>
  <c r="J2074" i="4"/>
  <c r="I2074" i="4"/>
  <c r="L2074" i="4" s="1"/>
  <c r="M2074" i="4" s="1"/>
  <c r="H2074" i="4"/>
  <c r="J2073" i="4"/>
  <c r="I2073" i="4"/>
  <c r="H2073" i="4"/>
  <c r="L2073" i="4" s="1"/>
  <c r="M2073" i="4" s="1"/>
  <c r="M2072" i="4"/>
  <c r="J2072" i="4"/>
  <c r="I2072" i="4"/>
  <c r="H2072" i="4"/>
  <c r="L2072" i="4" s="1"/>
  <c r="M2071" i="4"/>
  <c r="L2071" i="4"/>
  <c r="K2071" i="4"/>
  <c r="J2071" i="4"/>
  <c r="I2071" i="4"/>
  <c r="H2071" i="4"/>
  <c r="K2070" i="4"/>
  <c r="J2070" i="4"/>
  <c r="I2070" i="4"/>
  <c r="L2070" i="4" s="1"/>
  <c r="M2070" i="4" s="1"/>
  <c r="H2070" i="4"/>
  <c r="J2069" i="4"/>
  <c r="I2069" i="4"/>
  <c r="H2069" i="4"/>
  <c r="L2069" i="4" s="1"/>
  <c r="M2069" i="4" s="1"/>
  <c r="M2068" i="4"/>
  <c r="J2068" i="4"/>
  <c r="I2068" i="4"/>
  <c r="H2068" i="4"/>
  <c r="L2068" i="4" s="1"/>
  <c r="M2067" i="4"/>
  <c r="L2067" i="4"/>
  <c r="K2067" i="4"/>
  <c r="J2067" i="4"/>
  <c r="I2067" i="4"/>
  <c r="H2067" i="4"/>
  <c r="J2066" i="4"/>
  <c r="I2066" i="4"/>
  <c r="H2066" i="4"/>
  <c r="J2065" i="4"/>
  <c r="I2065" i="4"/>
  <c r="H2065" i="4"/>
  <c r="L2065" i="4" s="1"/>
  <c r="M2065" i="4" s="1"/>
  <c r="M2064" i="4"/>
  <c r="J2064" i="4"/>
  <c r="I2064" i="4"/>
  <c r="H2064" i="4"/>
  <c r="L2064" i="4" s="1"/>
  <c r="M2063" i="4"/>
  <c r="L2063" i="4"/>
  <c r="K2063" i="4"/>
  <c r="J2063" i="4"/>
  <c r="I2063" i="4"/>
  <c r="H2063" i="4"/>
  <c r="K2062" i="4"/>
  <c r="J2062" i="4"/>
  <c r="I2062" i="4"/>
  <c r="L2062" i="4" s="1"/>
  <c r="M2062" i="4" s="1"/>
  <c r="H2062" i="4"/>
  <c r="J2061" i="4"/>
  <c r="I2061" i="4"/>
  <c r="H2061" i="4"/>
  <c r="L2061" i="4" s="1"/>
  <c r="M2061" i="4" s="1"/>
  <c r="M2060" i="4"/>
  <c r="J2060" i="4"/>
  <c r="I2060" i="4"/>
  <c r="H2060" i="4"/>
  <c r="L2060" i="4" s="1"/>
  <c r="L2059" i="4"/>
  <c r="M2059" i="4" s="1"/>
  <c r="K2059" i="4"/>
  <c r="J2059" i="4"/>
  <c r="I2059" i="4"/>
  <c r="H2059" i="4"/>
  <c r="K2058" i="4"/>
  <c r="J2058" i="4"/>
  <c r="I2058" i="4"/>
  <c r="L2058" i="4" s="1"/>
  <c r="M2058" i="4" s="1"/>
  <c r="H2058" i="4"/>
  <c r="J2057" i="4"/>
  <c r="I2057" i="4"/>
  <c r="H2057" i="4"/>
  <c r="M2056" i="4"/>
  <c r="J2056" i="4"/>
  <c r="I2056" i="4"/>
  <c r="H2056" i="4"/>
  <c r="L2056" i="4" s="1"/>
  <c r="L2055" i="4"/>
  <c r="M2055" i="4" s="1"/>
  <c r="K2055" i="4"/>
  <c r="J2055" i="4"/>
  <c r="I2055" i="4"/>
  <c r="H2055" i="4"/>
  <c r="J2054" i="4"/>
  <c r="I2054" i="4"/>
  <c r="L2054" i="4" s="1"/>
  <c r="M2054" i="4" s="1"/>
  <c r="H2054" i="4"/>
  <c r="J2053" i="4"/>
  <c r="I2053" i="4"/>
  <c r="H2053" i="4"/>
  <c r="M2052" i="4"/>
  <c r="J2052" i="4"/>
  <c r="I2052" i="4"/>
  <c r="H2052" i="4"/>
  <c r="L2052" i="4" s="1"/>
  <c r="M2051" i="4"/>
  <c r="L2051" i="4"/>
  <c r="K2051" i="4"/>
  <c r="J2051" i="4"/>
  <c r="I2051" i="4"/>
  <c r="H2051" i="4"/>
  <c r="J2050" i="4"/>
  <c r="I2050" i="4"/>
  <c r="H2050" i="4"/>
  <c r="J2049" i="4"/>
  <c r="I2049" i="4"/>
  <c r="H2049" i="4"/>
  <c r="J2048" i="4"/>
  <c r="I2048" i="4"/>
  <c r="H2048" i="4"/>
  <c r="L2048" i="4" s="1"/>
  <c r="M2048" i="4" s="1"/>
  <c r="M2047" i="4"/>
  <c r="L2047" i="4"/>
  <c r="K2047" i="4"/>
  <c r="J2047" i="4"/>
  <c r="I2047" i="4"/>
  <c r="H2047" i="4"/>
  <c r="J2046" i="4"/>
  <c r="I2046" i="4"/>
  <c r="H2046" i="4"/>
  <c r="J2045" i="4"/>
  <c r="I2045" i="4"/>
  <c r="H2045" i="4"/>
  <c r="J2044" i="4"/>
  <c r="I2044" i="4"/>
  <c r="H2044" i="4"/>
  <c r="L2044" i="4" s="1"/>
  <c r="M2044" i="4" s="1"/>
  <c r="L2043" i="4"/>
  <c r="M2043" i="4" s="1"/>
  <c r="K2043" i="4"/>
  <c r="J2043" i="4"/>
  <c r="I2043" i="4"/>
  <c r="H2043" i="4"/>
  <c r="J2042" i="4"/>
  <c r="K2042" i="4" s="1"/>
  <c r="I2042" i="4"/>
  <c r="H2042" i="4"/>
  <c r="J2041" i="4"/>
  <c r="I2041" i="4"/>
  <c r="H2041" i="4"/>
  <c r="M2040" i="4"/>
  <c r="J2040" i="4"/>
  <c r="I2040" i="4"/>
  <c r="H2040" i="4"/>
  <c r="L2040" i="4" s="1"/>
  <c r="L2039" i="4"/>
  <c r="M2039" i="4" s="1"/>
  <c r="K2039" i="4"/>
  <c r="J2039" i="4"/>
  <c r="I2039" i="4"/>
  <c r="H2039" i="4"/>
  <c r="K2038" i="4"/>
  <c r="J2038" i="4"/>
  <c r="I2038" i="4"/>
  <c r="L2038" i="4" s="1"/>
  <c r="M2038" i="4" s="1"/>
  <c r="H2038" i="4"/>
  <c r="J2037" i="4"/>
  <c r="I2037" i="4"/>
  <c r="H2037" i="4"/>
  <c r="M2036" i="4"/>
  <c r="J2036" i="4"/>
  <c r="I2036" i="4"/>
  <c r="H2036" i="4"/>
  <c r="L2036" i="4" s="1"/>
  <c r="M2035" i="4"/>
  <c r="L2035" i="4"/>
  <c r="K2035" i="4"/>
  <c r="J2035" i="4"/>
  <c r="I2035" i="4"/>
  <c r="H2035" i="4"/>
  <c r="J2034" i="4"/>
  <c r="I2034" i="4"/>
  <c r="H2034" i="4"/>
  <c r="J2033" i="4"/>
  <c r="I2033" i="4"/>
  <c r="H2033" i="4"/>
  <c r="M2032" i="4"/>
  <c r="J2032" i="4"/>
  <c r="I2032" i="4"/>
  <c r="H2032" i="4"/>
  <c r="L2032" i="4" s="1"/>
  <c r="L2031" i="4"/>
  <c r="M2031" i="4" s="1"/>
  <c r="K2031" i="4"/>
  <c r="J2031" i="4"/>
  <c r="I2031" i="4"/>
  <c r="H2031" i="4"/>
  <c r="J2030" i="4"/>
  <c r="K2030" i="4" s="1"/>
  <c r="I2030" i="4"/>
  <c r="H2030" i="4"/>
  <c r="J2029" i="4"/>
  <c r="I2029" i="4"/>
  <c r="H2029" i="4"/>
  <c r="M2028" i="4"/>
  <c r="J2028" i="4"/>
  <c r="I2028" i="4"/>
  <c r="H2028" i="4"/>
  <c r="L2028" i="4" s="1"/>
  <c r="L2027" i="4"/>
  <c r="M2027" i="4" s="1"/>
  <c r="K2027" i="4"/>
  <c r="J2027" i="4"/>
  <c r="I2027" i="4"/>
  <c r="H2027" i="4"/>
  <c r="K2026" i="4"/>
  <c r="J2026" i="4"/>
  <c r="I2026" i="4"/>
  <c r="L2026" i="4" s="1"/>
  <c r="M2026" i="4" s="1"/>
  <c r="H2026" i="4"/>
  <c r="J2025" i="4"/>
  <c r="I2025" i="4"/>
  <c r="H2025" i="4"/>
  <c r="M2024" i="4"/>
  <c r="J2024" i="4"/>
  <c r="I2024" i="4"/>
  <c r="H2024" i="4"/>
  <c r="L2024" i="4" s="1"/>
  <c r="L2023" i="4"/>
  <c r="M2023" i="4" s="1"/>
  <c r="K2023" i="4"/>
  <c r="J2023" i="4"/>
  <c r="I2023" i="4"/>
  <c r="H2023" i="4"/>
  <c r="J2022" i="4"/>
  <c r="I2022" i="4"/>
  <c r="L2022" i="4" s="1"/>
  <c r="M2022" i="4" s="1"/>
  <c r="H2022" i="4"/>
  <c r="J2021" i="4"/>
  <c r="I2021" i="4"/>
  <c r="H2021" i="4"/>
  <c r="J2020" i="4"/>
  <c r="I2020" i="4"/>
  <c r="H2020" i="4"/>
  <c r="M2019" i="4"/>
  <c r="L2019" i="4"/>
  <c r="K2019" i="4"/>
  <c r="J2019" i="4"/>
  <c r="I2019" i="4"/>
  <c r="H2019" i="4"/>
  <c r="J2018" i="4"/>
  <c r="I2018" i="4"/>
  <c r="H2018" i="4"/>
  <c r="J2017" i="4"/>
  <c r="I2017" i="4"/>
  <c r="H2017" i="4"/>
  <c r="J2016" i="4"/>
  <c r="I2016" i="4"/>
  <c r="H2016" i="4"/>
  <c r="L2015" i="4"/>
  <c r="M2015" i="4" s="1"/>
  <c r="K2015" i="4"/>
  <c r="J2015" i="4"/>
  <c r="I2015" i="4"/>
  <c r="H2015" i="4"/>
  <c r="L2014" i="4"/>
  <c r="M2014" i="4" s="1"/>
  <c r="K2014" i="4"/>
  <c r="J2014" i="4"/>
  <c r="I2014" i="4"/>
  <c r="H2014" i="4"/>
  <c r="J2013" i="4"/>
  <c r="I2013" i="4"/>
  <c r="H2013" i="4"/>
  <c r="J2012" i="4"/>
  <c r="I2012" i="4"/>
  <c r="H2012" i="4"/>
  <c r="M2011" i="4"/>
  <c r="L2011" i="4"/>
  <c r="K2011" i="4"/>
  <c r="J2011" i="4"/>
  <c r="I2011" i="4"/>
  <c r="H2011" i="4"/>
  <c r="J2010" i="4"/>
  <c r="I2010" i="4"/>
  <c r="H2010" i="4"/>
  <c r="J2009" i="4"/>
  <c r="I2009" i="4"/>
  <c r="H2009" i="4"/>
  <c r="J2008" i="4"/>
  <c r="I2008" i="4"/>
  <c r="H2008" i="4"/>
  <c r="L2007" i="4"/>
  <c r="M2007" i="4" s="1"/>
  <c r="K2007" i="4"/>
  <c r="J2007" i="4"/>
  <c r="I2007" i="4"/>
  <c r="H2007" i="4"/>
  <c r="L2006" i="4"/>
  <c r="M2006" i="4" s="1"/>
  <c r="J2006" i="4"/>
  <c r="I2006" i="4"/>
  <c r="K2006" i="4" s="1"/>
  <c r="H2006" i="4"/>
  <c r="J2005" i="4"/>
  <c r="I2005" i="4"/>
  <c r="H2005" i="4"/>
  <c r="J2004" i="4"/>
  <c r="I2004" i="4"/>
  <c r="H2004" i="4"/>
  <c r="L2003" i="4"/>
  <c r="M2003" i="4" s="1"/>
  <c r="K2003" i="4"/>
  <c r="J2003" i="4"/>
  <c r="I2003" i="4"/>
  <c r="H2003" i="4"/>
  <c r="J2002" i="4"/>
  <c r="I2002" i="4"/>
  <c r="H2002" i="4"/>
  <c r="J2001" i="4"/>
  <c r="I2001" i="4"/>
  <c r="H2001" i="4"/>
  <c r="J2000" i="4"/>
  <c r="I2000" i="4"/>
  <c r="H2000" i="4"/>
  <c r="L1999" i="4"/>
  <c r="M1999" i="4" s="1"/>
  <c r="K1999" i="4"/>
  <c r="J1999" i="4"/>
  <c r="I1999" i="4"/>
  <c r="H1999" i="4"/>
  <c r="L1998" i="4"/>
  <c r="M1998" i="4" s="1"/>
  <c r="K1998" i="4"/>
  <c r="J1998" i="4"/>
  <c r="I1998" i="4"/>
  <c r="H1998" i="4"/>
  <c r="J1997" i="4"/>
  <c r="I1997" i="4"/>
  <c r="H1997" i="4"/>
  <c r="J1996" i="4"/>
  <c r="I1996" i="4"/>
  <c r="H1996" i="4"/>
  <c r="M1995" i="4"/>
  <c r="L1995" i="4"/>
  <c r="K1995" i="4"/>
  <c r="J1995" i="4"/>
  <c r="I1995" i="4"/>
  <c r="H1995" i="4"/>
  <c r="J1994" i="4"/>
  <c r="I1994" i="4"/>
  <c r="H1994" i="4"/>
  <c r="J1993" i="4"/>
  <c r="I1993" i="4"/>
  <c r="H1993" i="4"/>
  <c r="J1992" i="4"/>
  <c r="I1992" i="4"/>
  <c r="H1992" i="4"/>
  <c r="L1991" i="4"/>
  <c r="M1991" i="4" s="1"/>
  <c r="K1991" i="4"/>
  <c r="J1991" i="4"/>
  <c r="I1991" i="4"/>
  <c r="H1991" i="4"/>
  <c r="L1990" i="4"/>
  <c r="M1990" i="4" s="1"/>
  <c r="J1990" i="4"/>
  <c r="I1990" i="4"/>
  <c r="K1990" i="4" s="1"/>
  <c r="H1990" i="4"/>
  <c r="J1989" i="4"/>
  <c r="I1989" i="4"/>
  <c r="H1989" i="4"/>
  <c r="J1988" i="4"/>
  <c r="I1988" i="4"/>
  <c r="H1988" i="4"/>
  <c r="L1987" i="4"/>
  <c r="M1987" i="4" s="1"/>
  <c r="K1987" i="4"/>
  <c r="J1987" i="4"/>
  <c r="I1987" i="4"/>
  <c r="H1987" i="4"/>
  <c r="J1986" i="4"/>
  <c r="I1986" i="4"/>
  <c r="H1986" i="4"/>
  <c r="J1985" i="4"/>
  <c r="I1985" i="4"/>
  <c r="H1985" i="4"/>
  <c r="J1984" i="4"/>
  <c r="I1984" i="4"/>
  <c r="H1984" i="4"/>
  <c r="L1983" i="4"/>
  <c r="M1983" i="4" s="1"/>
  <c r="K1983" i="4"/>
  <c r="J1983" i="4"/>
  <c r="I1983" i="4"/>
  <c r="H1983" i="4"/>
  <c r="L1982" i="4"/>
  <c r="M1982" i="4" s="1"/>
  <c r="K1982" i="4"/>
  <c r="J1982" i="4"/>
  <c r="I1982" i="4"/>
  <c r="H1982" i="4"/>
  <c r="J1981" i="4"/>
  <c r="I1981" i="4"/>
  <c r="H1981" i="4"/>
  <c r="J1980" i="4"/>
  <c r="I1980" i="4"/>
  <c r="H1980" i="4"/>
  <c r="M1979" i="4"/>
  <c r="L1979" i="4"/>
  <c r="K1979" i="4"/>
  <c r="J1979" i="4"/>
  <c r="I1979" i="4"/>
  <c r="H1979" i="4"/>
  <c r="J1978" i="4"/>
  <c r="I1978" i="4"/>
  <c r="H1978" i="4"/>
  <c r="J1977" i="4"/>
  <c r="I1977" i="4"/>
  <c r="H1977" i="4"/>
  <c r="J1976" i="4"/>
  <c r="I1976" i="4"/>
  <c r="H1976" i="4"/>
  <c r="L1975" i="4"/>
  <c r="M1975" i="4" s="1"/>
  <c r="K1975" i="4"/>
  <c r="J1975" i="4"/>
  <c r="I1975" i="4"/>
  <c r="H1975" i="4"/>
  <c r="L1974" i="4"/>
  <c r="M1974" i="4" s="1"/>
  <c r="J1974" i="4"/>
  <c r="I1974" i="4"/>
  <c r="K1974" i="4" s="1"/>
  <c r="H1974" i="4"/>
  <c r="J1973" i="4"/>
  <c r="I1973" i="4"/>
  <c r="H1973" i="4"/>
  <c r="J1972" i="4"/>
  <c r="I1972" i="4"/>
  <c r="H1972" i="4"/>
  <c r="L1971" i="4"/>
  <c r="M1971" i="4" s="1"/>
  <c r="K1971" i="4"/>
  <c r="J1971" i="4"/>
  <c r="I1971" i="4"/>
  <c r="H1971" i="4"/>
  <c r="J1970" i="4"/>
  <c r="I1970" i="4"/>
  <c r="H1970" i="4"/>
  <c r="J1969" i="4"/>
  <c r="I1969" i="4"/>
  <c r="H1969" i="4"/>
  <c r="J1968" i="4"/>
  <c r="I1968" i="4"/>
  <c r="H1968" i="4"/>
  <c r="L1967" i="4"/>
  <c r="M1967" i="4" s="1"/>
  <c r="K1967" i="4"/>
  <c r="J1967" i="4"/>
  <c r="I1967" i="4"/>
  <c r="H1967" i="4"/>
  <c r="L1966" i="4"/>
  <c r="M1966" i="4" s="1"/>
  <c r="K1966" i="4"/>
  <c r="J1966" i="4"/>
  <c r="I1966" i="4"/>
  <c r="H1966" i="4"/>
  <c r="J1965" i="4"/>
  <c r="I1965" i="4"/>
  <c r="H1965" i="4"/>
  <c r="J1964" i="4"/>
  <c r="I1964" i="4"/>
  <c r="H1964" i="4"/>
  <c r="M1963" i="4"/>
  <c r="L1963" i="4"/>
  <c r="K1963" i="4"/>
  <c r="J1963" i="4"/>
  <c r="I1963" i="4"/>
  <c r="H1963" i="4"/>
  <c r="J1962" i="4"/>
  <c r="I1962" i="4"/>
  <c r="H1962" i="4"/>
  <c r="J1961" i="4"/>
  <c r="I1961" i="4"/>
  <c r="H1961" i="4"/>
  <c r="J1960" i="4"/>
  <c r="I1960" i="4"/>
  <c r="H1960" i="4"/>
  <c r="L1959" i="4"/>
  <c r="M1959" i="4" s="1"/>
  <c r="K1959" i="4"/>
  <c r="J1959" i="4"/>
  <c r="I1959" i="4"/>
  <c r="H1959" i="4"/>
  <c r="L1958" i="4"/>
  <c r="M1958" i="4" s="1"/>
  <c r="J1958" i="4"/>
  <c r="I1958" i="4"/>
  <c r="K1958" i="4" s="1"/>
  <c r="H1958" i="4"/>
  <c r="J1957" i="4"/>
  <c r="I1957" i="4"/>
  <c r="H1957" i="4"/>
  <c r="J1956" i="4"/>
  <c r="I1956" i="4"/>
  <c r="H1956" i="4"/>
  <c r="M1955" i="4"/>
  <c r="L1955" i="4"/>
  <c r="K1955" i="4"/>
  <c r="J1955" i="4"/>
  <c r="I1955" i="4"/>
  <c r="H1955" i="4"/>
  <c r="J1954" i="4"/>
  <c r="I1954" i="4"/>
  <c r="H1954" i="4"/>
  <c r="J1953" i="4"/>
  <c r="I1953" i="4"/>
  <c r="H1953" i="4"/>
  <c r="J1952" i="4"/>
  <c r="I1952" i="4"/>
  <c r="H1952" i="4"/>
  <c r="L1951" i="4"/>
  <c r="M1951" i="4" s="1"/>
  <c r="K1951" i="4"/>
  <c r="J1951" i="4"/>
  <c r="I1951" i="4"/>
  <c r="H1951" i="4"/>
  <c r="L1950" i="4"/>
  <c r="M1950" i="4" s="1"/>
  <c r="K1950" i="4"/>
  <c r="J1950" i="4"/>
  <c r="I1950" i="4"/>
  <c r="H1950" i="4"/>
  <c r="J1949" i="4"/>
  <c r="I1949" i="4"/>
  <c r="H1949" i="4"/>
  <c r="J1948" i="4"/>
  <c r="I1948" i="4"/>
  <c r="H1948" i="4"/>
  <c r="M1947" i="4"/>
  <c r="L1947" i="4"/>
  <c r="K1947" i="4"/>
  <c r="J1947" i="4"/>
  <c r="I1947" i="4"/>
  <c r="H1947" i="4"/>
  <c r="J1946" i="4"/>
  <c r="I1946" i="4"/>
  <c r="H1946" i="4"/>
  <c r="J1945" i="4"/>
  <c r="I1945" i="4"/>
  <c r="H1945" i="4"/>
  <c r="J1944" i="4"/>
  <c r="I1944" i="4"/>
  <c r="H1944" i="4"/>
  <c r="L1943" i="4"/>
  <c r="M1943" i="4" s="1"/>
  <c r="K1943" i="4"/>
  <c r="J1943" i="4"/>
  <c r="I1943" i="4"/>
  <c r="H1943" i="4"/>
  <c r="L1942" i="4"/>
  <c r="M1942" i="4" s="1"/>
  <c r="J1942" i="4"/>
  <c r="I1942" i="4"/>
  <c r="K1942" i="4" s="1"/>
  <c r="H1942" i="4"/>
  <c r="J1941" i="4"/>
  <c r="I1941" i="4"/>
  <c r="H1941" i="4"/>
  <c r="J1940" i="4"/>
  <c r="I1940" i="4"/>
  <c r="H1940" i="4"/>
  <c r="L1939" i="4"/>
  <c r="M1939" i="4" s="1"/>
  <c r="K1939" i="4"/>
  <c r="J1939" i="4"/>
  <c r="I1939" i="4"/>
  <c r="H1939" i="4"/>
  <c r="J1938" i="4"/>
  <c r="I1938" i="4"/>
  <c r="H1938" i="4"/>
  <c r="J1937" i="4"/>
  <c r="I1937" i="4"/>
  <c r="H1937" i="4"/>
  <c r="J1936" i="4"/>
  <c r="I1936" i="4"/>
  <c r="H1936" i="4"/>
  <c r="L1935" i="4"/>
  <c r="M1935" i="4" s="1"/>
  <c r="K1935" i="4"/>
  <c r="J1935" i="4"/>
  <c r="I1935" i="4"/>
  <c r="H1935" i="4"/>
  <c r="L1934" i="4"/>
  <c r="M1934" i="4" s="1"/>
  <c r="K1934" i="4"/>
  <c r="J1934" i="4"/>
  <c r="I1934" i="4"/>
  <c r="H1934" i="4"/>
  <c r="J1933" i="4"/>
  <c r="I1933" i="4"/>
  <c r="H1933" i="4"/>
  <c r="J1932" i="4"/>
  <c r="I1932" i="4"/>
  <c r="H1932" i="4"/>
  <c r="M1931" i="4"/>
  <c r="L1931" i="4"/>
  <c r="K1931" i="4"/>
  <c r="J1931" i="4"/>
  <c r="I1931" i="4"/>
  <c r="H1931" i="4"/>
  <c r="J1930" i="4"/>
  <c r="I1930" i="4"/>
  <c r="H1930" i="4"/>
  <c r="J1929" i="4"/>
  <c r="I1929" i="4"/>
  <c r="H1929" i="4"/>
  <c r="J1928" i="4"/>
  <c r="I1928" i="4"/>
  <c r="H1928" i="4"/>
  <c r="L1927" i="4"/>
  <c r="M1927" i="4" s="1"/>
  <c r="K1927" i="4"/>
  <c r="J1927" i="4"/>
  <c r="I1927" i="4"/>
  <c r="H1927" i="4"/>
  <c r="L1926" i="4"/>
  <c r="M1926" i="4" s="1"/>
  <c r="J1926" i="4"/>
  <c r="I1926" i="4"/>
  <c r="K1926" i="4" s="1"/>
  <c r="H1926" i="4"/>
  <c r="J1925" i="4"/>
  <c r="I1925" i="4"/>
  <c r="H1925" i="4"/>
  <c r="J1924" i="4"/>
  <c r="I1924" i="4"/>
  <c r="H1924" i="4"/>
  <c r="L1923" i="4"/>
  <c r="M1923" i="4" s="1"/>
  <c r="K1923" i="4"/>
  <c r="J1923" i="4"/>
  <c r="I1923" i="4"/>
  <c r="H1923" i="4"/>
  <c r="J1922" i="4"/>
  <c r="I1922" i="4"/>
  <c r="H1922" i="4"/>
  <c r="J1921" i="4"/>
  <c r="I1921" i="4"/>
  <c r="H1921" i="4"/>
  <c r="J1920" i="4"/>
  <c r="I1920" i="4"/>
  <c r="H1920" i="4"/>
  <c r="L1919" i="4"/>
  <c r="M1919" i="4" s="1"/>
  <c r="K1919" i="4"/>
  <c r="J1919" i="4"/>
  <c r="I1919" i="4"/>
  <c r="H1919" i="4"/>
  <c r="L1918" i="4"/>
  <c r="M1918" i="4" s="1"/>
  <c r="K1918" i="4"/>
  <c r="J1918" i="4"/>
  <c r="I1918" i="4"/>
  <c r="H1918" i="4"/>
  <c r="J1917" i="4"/>
  <c r="I1917" i="4"/>
  <c r="H1917" i="4"/>
  <c r="J1916" i="4"/>
  <c r="I1916" i="4"/>
  <c r="H1916" i="4"/>
  <c r="M1915" i="4"/>
  <c r="L1915" i="4"/>
  <c r="K1915" i="4"/>
  <c r="J1915" i="4"/>
  <c r="I1915" i="4"/>
  <c r="H1915" i="4"/>
  <c r="J1914" i="4"/>
  <c r="I1914" i="4"/>
  <c r="H1914" i="4"/>
  <c r="J1913" i="4"/>
  <c r="I1913" i="4"/>
  <c r="H1913" i="4"/>
  <c r="J1912" i="4"/>
  <c r="I1912" i="4"/>
  <c r="H1912" i="4"/>
  <c r="L1911" i="4"/>
  <c r="M1911" i="4" s="1"/>
  <c r="K1911" i="4"/>
  <c r="J1911" i="4"/>
  <c r="I1911" i="4"/>
  <c r="H1911" i="4"/>
  <c r="L1910" i="4"/>
  <c r="M1910" i="4" s="1"/>
  <c r="J1910" i="4"/>
  <c r="I1910" i="4"/>
  <c r="K1910" i="4" s="1"/>
  <c r="H1910" i="4"/>
  <c r="J1909" i="4"/>
  <c r="I1909" i="4"/>
  <c r="H1909" i="4"/>
  <c r="J1908" i="4"/>
  <c r="I1908" i="4"/>
  <c r="H1908" i="4"/>
  <c r="M1907" i="4"/>
  <c r="L1907" i="4"/>
  <c r="K1907" i="4"/>
  <c r="J1907" i="4"/>
  <c r="I1907" i="4"/>
  <c r="H1907" i="4"/>
  <c r="J1906" i="4"/>
  <c r="I1906" i="4"/>
  <c r="H1906" i="4"/>
  <c r="J1905" i="4"/>
  <c r="I1905" i="4"/>
  <c r="H1905" i="4"/>
  <c r="J1904" i="4"/>
  <c r="I1904" i="4"/>
  <c r="H1904" i="4"/>
  <c r="L1903" i="4"/>
  <c r="M1903" i="4" s="1"/>
  <c r="K1903" i="4"/>
  <c r="J1903" i="4"/>
  <c r="I1903" i="4"/>
  <c r="H1903" i="4"/>
  <c r="L1902" i="4"/>
  <c r="M1902" i="4" s="1"/>
  <c r="K1902" i="4"/>
  <c r="J1902" i="4"/>
  <c r="I1902" i="4"/>
  <c r="H1902" i="4"/>
  <c r="J1901" i="4"/>
  <c r="I1901" i="4"/>
  <c r="H1901" i="4"/>
  <c r="J1900" i="4"/>
  <c r="I1900" i="4"/>
  <c r="H1900" i="4"/>
  <c r="L1899" i="4"/>
  <c r="M1899" i="4" s="1"/>
  <c r="K1899" i="4"/>
  <c r="J1899" i="4"/>
  <c r="I1899" i="4"/>
  <c r="H1899" i="4"/>
  <c r="L1898" i="4"/>
  <c r="M1898" i="4" s="1"/>
  <c r="K1898" i="4"/>
  <c r="J1898" i="4"/>
  <c r="I1898" i="4"/>
  <c r="H1898" i="4"/>
  <c r="J1897" i="4"/>
  <c r="L1897" i="4" s="1"/>
  <c r="M1897" i="4" s="1"/>
  <c r="I1897" i="4"/>
  <c r="H1897" i="4"/>
  <c r="J1896" i="4"/>
  <c r="I1896" i="4"/>
  <c r="H1896" i="4"/>
  <c r="L1895" i="4"/>
  <c r="M1895" i="4" s="1"/>
  <c r="K1895" i="4"/>
  <c r="J1895" i="4"/>
  <c r="I1895" i="4"/>
  <c r="H1895" i="4"/>
  <c r="J1894" i="4"/>
  <c r="I1894" i="4"/>
  <c r="H1894" i="4"/>
  <c r="J1893" i="4"/>
  <c r="L1893" i="4" s="1"/>
  <c r="M1893" i="4" s="1"/>
  <c r="I1893" i="4"/>
  <c r="H1893" i="4"/>
  <c r="J1892" i="4"/>
  <c r="I1892" i="4"/>
  <c r="H1892" i="4"/>
  <c r="L1891" i="4"/>
  <c r="M1891" i="4" s="1"/>
  <c r="J1891" i="4"/>
  <c r="I1891" i="4"/>
  <c r="H1891" i="4"/>
  <c r="K1891" i="4" s="1"/>
  <c r="J1890" i="4"/>
  <c r="I1890" i="4"/>
  <c r="K1890" i="4" s="1"/>
  <c r="H1890" i="4"/>
  <c r="J1889" i="4"/>
  <c r="I1889" i="4"/>
  <c r="H1889" i="4"/>
  <c r="J1888" i="4"/>
  <c r="L1888" i="4" s="1"/>
  <c r="M1888" i="4" s="1"/>
  <c r="I1888" i="4"/>
  <c r="H1888" i="4"/>
  <c r="L1887" i="4"/>
  <c r="M1887" i="4" s="1"/>
  <c r="J1887" i="4"/>
  <c r="I1887" i="4"/>
  <c r="H1887" i="4"/>
  <c r="K1887" i="4" s="1"/>
  <c r="J1886" i="4"/>
  <c r="I1886" i="4"/>
  <c r="H1886" i="4"/>
  <c r="J1885" i="4"/>
  <c r="I1885" i="4"/>
  <c r="L1885" i="4" s="1"/>
  <c r="M1885" i="4" s="1"/>
  <c r="H1885" i="4"/>
  <c r="J1884" i="4"/>
  <c r="L1884" i="4" s="1"/>
  <c r="M1884" i="4" s="1"/>
  <c r="I1884" i="4"/>
  <c r="H1884" i="4"/>
  <c r="L1883" i="4"/>
  <c r="M1883" i="4" s="1"/>
  <c r="J1883" i="4"/>
  <c r="I1883" i="4"/>
  <c r="H1883" i="4"/>
  <c r="K1883" i="4" s="1"/>
  <c r="J1882" i="4"/>
  <c r="I1882" i="4"/>
  <c r="K1882" i="4" s="1"/>
  <c r="H1882" i="4"/>
  <c r="J1881" i="4"/>
  <c r="I1881" i="4"/>
  <c r="L1881" i="4" s="1"/>
  <c r="M1881" i="4" s="1"/>
  <c r="H1881" i="4"/>
  <c r="J1880" i="4"/>
  <c r="I1880" i="4"/>
  <c r="H1880" i="4"/>
  <c r="K1880" i="4" s="1"/>
  <c r="J1879" i="4"/>
  <c r="I1879" i="4"/>
  <c r="H1879" i="4"/>
  <c r="K1878" i="4"/>
  <c r="J1878" i="4"/>
  <c r="L1878" i="4" s="1"/>
  <c r="M1878" i="4" s="1"/>
  <c r="I1878" i="4"/>
  <c r="H1878" i="4"/>
  <c r="J1877" i="4"/>
  <c r="I1877" i="4"/>
  <c r="H1877" i="4"/>
  <c r="J1876" i="4"/>
  <c r="I1876" i="4"/>
  <c r="H1876" i="4"/>
  <c r="K1875" i="4"/>
  <c r="J1875" i="4"/>
  <c r="I1875" i="4"/>
  <c r="H1875" i="4"/>
  <c r="L1875" i="4" s="1"/>
  <c r="M1875" i="4" s="1"/>
  <c r="J1874" i="4"/>
  <c r="I1874" i="4"/>
  <c r="H1874" i="4"/>
  <c r="J1873" i="4"/>
  <c r="L1873" i="4" s="1"/>
  <c r="M1873" i="4" s="1"/>
  <c r="I1873" i="4"/>
  <c r="H1873" i="4"/>
  <c r="L1872" i="4"/>
  <c r="M1872" i="4" s="1"/>
  <c r="J1872" i="4"/>
  <c r="I1872" i="4"/>
  <c r="H1872" i="4"/>
  <c r="K1872" i="4" s="1"/>
  <c r="J1871" i="4"/>
  <c r="I1871" i="4"/>
  <c r="K1871" i="4" s="1"/>
  <c r="H1871" i="4"/>
  <c r="L1871" i="4" s="1"/>
  <c r="M1871" i="4" s="1"/>
  <c r="K1870" i="4"/>
  <c r="J1870" i="4"/>
  <c r="I1870" i="4"/>
  <c r="H1870" i="4"/>
  <c r="L1870" i="4" s="1"/>
  <c r="M1870" i="4" s="1"/>
  <c r="J1869" i="4"/>
  <c r="I1869" i="4"/>
  <c r="H1869" i="4"/>
  <c r="K1869" i="4" s="1"/>
  <c r="J1868" i="4"/>
  <c r="K1868" i="4" s="1"/>
  <c r="I1868" i="4"/>
  <c r="H1868" i="4"/>
  <c r="J1867" i="4"/>
  <c r="I1867" i="4"/>
  <c r="H1867" i="4"/>
  <c r="K1867" i="4" s="1"/>
  <c r="L1866" i="4"/>
  <c r="M1866" i="4" s="1"/>
  <c r="J1866" i="4"/>
  <c r="I1866" i="4"/>
  <c r="K1866" i="4" s="1"/>
  <c r="H1866" i="4"/>
  <c r="K1865" i="4"/>
  <c r="J1865" i="4"/>
  <c r="L1865" i="4" s="1"/>
  <c r="M1865" i="4" s="1"/>
  <c r="I1865" i="4"/>
  <c r="H1865" i="4"/>
  <c r="J1864" i="4"/>
  <c r="I1864" i="4"/>
  <c r="H1864" i="4"/>
  <c r="K1863" i="4"/>
  <c r="J1863" i="4"/>
  <c r="I1863" i="4"/>
  <c r="H1863" i="4"/>
  <c r="L1863" i="4" s="1"/>
  <c r="M1863" i="4" s="1"/>
  <c r="J1862" i="4"/>
  <c r="I1862" i="4"/>
  <c r="K1862" i="4" s="1"/>
  <c r="H1862" i="4"/>
  <c r="J1861" i="4"/>
  <c r="L1861" i="4" s="1"/>
  <c r="M1861" i="4" s="1"/>
  <c r="I1861" i="4"/>
  <c r="H1861" i="4"/>
  <c r="J1860" i="4"/>
  <c r="I1860" i="4"/>
  <c r="H1860" i="4"/>
  <c r="K1859" i="4"/>
  <c r="J1859" i="4"/>
  <c r="I1859" i="4"/>
  <c r="H1859" i="4"/>
  <c r="L1859" i="4" s="1"/>
  <c r="M1859" i="4" s="1"/>
  <c r="J1858" i="4"/>
  <c r="I1858" i="4"/>
  <c r="K1858" i="4" s="1"/>
  <c r="H1858" i="4"/>
  <c r="J1857" i="4"/>
  <c r="L1857" i="4" s="1"/>
  <c r="M1857" i="4" s="1"/>
  <c r="I1857" i="4"/>
  <c r="H1857" i="4"/>
  <c r="J1856" i="4"/>
  <c r="I1856" i="4"/>
  <c r="H1856" i="4"/>
  <c r="K1855" i="4"/>
  <c r="J1855" i="4"/>
  <c r="I1855" i="4"/>
  <c r="H1855" i="4"/>
  <c r="L1855" i="4" s="1"/>
  <c r="M1855" i="4" s="1"/>
  <c r="L1854" i="4"/>
  <c r="M1854" i="4" s="1"/>
  <c r="J1854" i="4"/>
  <c r="I1854" i="4"/>
  <c r="K1854" i="4" s="1"/>
  <c r="H1854" i="4"/>
  <c r="J1853" i="4"/>
  <c r="L1853" i="4" s="1"/>
  <c r="M1853" i="4" s="1"/>
  <c r="I1853" i="4"/>
  <c r="H1853" i="4"/>
  <c r="J1852" i="4"/>
  <c r="I1852" i="4"/>
  <c r="H1852" i="4"/>
  <c r="K1851" i="4"/>
  <c r="J1851" i="4"/>
  <c r="I1851" i="4"/>
  <c r="H1851" i="4"/>
  <c r="L1851" i="4" s="1"/>
  <c r="M1851" i="4" s="1"/>
  <c r="L1850" i="4"/>
  <c r="M1850" i="4" s="1"/>
  <c r="J1850" i="4"/>
  <c r="I1850" i="4"/>
  <c r="K1850" i="4" s="1"/>
  <c r="H1850" i="4"/>
  <c r="K1849" i="4"/>
  <c r="J1849" i="4"/>
  <c r="L1849" i="4" s="1"/>
  <c r="M1849" i="4" s="1"/>
  <c r="I1849" i="4"/>
  <c r="H1849" i="4"/>
  <c r="J1848" i="4"/>
  <c r="I1848" i="4"/>
  <c r="H1848" i="4"/>
  <c r="K1847" i="4"/>
  <c r="J1847" i="4"/>
  <c r="I1847" i="4"/>
  <c r="H1847" i="4"/>
  <c r="L1847" i="4" s="1"/>
  <c r="M1847" i="4" s="1"/>
  <c r="J1846" i="4"/>
  <c r="I1846" i="4"/>
  <c r="K1846" i="4" s="1"/>
  <c r="H1846" i="4"/>
  <c r="K1845" i="4"/>
  <c r="J1845" i="4"/>
  <c r="L1845" i="4" s="1"/>
  <c r="M1845" i="4" s="1"/>
  <c r="I1845" i="4"/>
  <c r="H1845" i="4"/>
  <c r="J1844" i="4"/>
  <c r="I1844" i="4"/>
  <c r="H1844" i="4"/>
  <c r="K1843" i="4"/>
  <c r="J1843" i="4"/>
  <c r="I1843" i="4"/>
  <c r="H1843" i="4"/>
  <c r="L1843" i="4" s="1"/>
  <c r="M1843" i="4" s="1"/>
  <c r="J1842" i="4"/>
  <c r="I1842" i="4"/>
  <c r="K1842" i="4" s="1"/>
  <c r="H1842" i="4"/>
  <c r="J1841" i="4"/>
  <c r="L1841" i="4" s="1"/>
  <c r="M1841" i="4" s="1"/>
  <c r="I1841" i="4"/>
  <c r="H1841" i="4"/>
  <c r="J1840" i="4"/>
  <c r="I1840" i="4"/>
  <c r="H1840" i="4"/>
  <c r="K1839" i="4"/>
  <c r="J1839" i="4"/>
  <c r="I1839" i="4"/>
  <c r="H1839" i="4"/>
  <c r="L1839" i="4" s="1"/>
  <c r="M1839" i="4" s="1"/>
  <c r="L1838" i="4"/>
  <c r="M1838" i="4" s="1"/>
  <c r="J1838" i="4"/>
  <c r="I1838" i="4"/>
  <c r="K1838" i="4" s="1"/>
  <c r="H1838" i="4"/>
  <c r="J1837" i="4"/>
  <c r="L1837" i="4" s="1"/>
  <c r="M1837" i="4" s="1"/>
  <c r="I1837" i="4"/>
  <c r="H1837" i="4"/>
  <c r="J1836" i="4"/>
  <c r="I1836" i="4"/>
  <c r="H1836" i="4"/>
  <c r="K1835" i="4"/>
  <c r="J1835" i="4"/>
  <c r="I1835" i="4"/>
  <c r="H1835" i="4"/>
  <c r="L1835" i="4" s="1"/>
  <c r="M1835" i="4" s="1"/>
  <c r="L1834" i="4"/>
  <c r="M1834" i="4" s="1"/>
  <c r="J1834" i="4"/>
  <c r="I1834" i="4"/>
  <c r="K1834" i="4" s="1"/>
  <c r="H1834" i="4"/>
  <c r="K1833" i="4"/>
  <c r="J1833" i="4"/>
  <c r="L1833" i="4" s="1"/>
  <c r="M1833" i="4" s="1"/>
  <c r="I1833" i="4"/>
  <c r="H1833" i="4"/>
  <c r="J1832" i="4"/>
  <c r="I1832" i="4"/>
  <c r="H1832" i="4"/>
  <c r="K1831" i="4"/>
  <c r="J1831" i="4"/>
  <c r="I1831" i="4"/>
  <c r="H1831" i="4"/>
  <c r="L1831" i="4" s="1"/>
  <c r="M1831" i="4" s="1"/>
  <c r="J1830" i="4"/>
  <c r="I1830" i="4"/>
  <c r="K1830" i="4" s="1"/>
  <c r="H1830" i="4"/>
  <c r="J1829" i="4"/>
  <c r="L1829" i="4" s="1"/>
  <c r="M1829" i="4" s="1"/>
  <c r="I1829" i="4"/>
  <c r="H1829" i="4"/>
  <c r="J1828" i="4"/>
  <c r="I1828" i="4"/>
  <c r="H1828" i="4"/>
  <c r="K1827" i="4"/>
  <c r="J1827" i="4"/>
  <c r="I1827" i="4"/>
  <c r="H1827" i="4"/>
  <c r="L1827" i="4" s="1"/>
  <c r="M1827" i="4" s="1"/>
  <c r="J1826" i="4"/>
  <c r="I1826" i="4"/>
  <c r="K1826" i="4" s="1"/>
  <c r="H1826" i="4"/>
  <c r="J1825" i="4"/>
  <c r="L1825" i="4" s="1"/>
  <c r="M1825" i="4" s="1"/>
  <c r="I1825" i="4"/>
  <c r="H1825" i="4"/>
  <c r="J1824" i="4"/>
  <c r="I1824" i="4"/>
  <c r="H1824" i="4"/>
  <c r="K1823" i="4"/>
  <c r="J1823" i="4"/>
  <c r="I1823" i="4"/>
  <c r="H1823" i="4"/>
  <c r="L1823" i="4" s="1"/>
  <c r="M1823" i="4" s="1"/>
  <c r="L1822" i="4"/>
  <c r="M1822" i="4" s="1"/>
  <c r="J1822" i="4"/>
  <c r="I1822" i="4"/>
  <c r="K1822" i="4" s="1"/>
  <c r="H1822" i="4"/>
  <c r="K1821" i="4"/>
  <c r="J1821" i="4"/>
  <c r="L1821" i="4" s="1"/>
  <c r="M1821" i="4" s="1"/>
  <c r="I1821" i="4"/>
  <c r="H1821" i="4"/>
  <c r="J1820" i="4"/>
  <c r="I1820" i="4"/>
  <c r="H1820" i="4"/>
  <c r="K1819" i="4"/>
  <c r="J1819" i="4"/>
  <c r="I1819" i="4"/>
  <c r="H1819" i="4"/>
  <c r="L1819" i="4" s="1"/>
  <c r="M1819" i="4" s="1"/>
  <c r="L1818" i="4"/>
  <c r="M1818" i="4" s="1"/>
  <c r="J1818" i="4"/>
  <c r="I1818" i="4"/>
  <c r="H1818" i="4"/>
  <c r="K1818" i="4" s="1"/>
  <c r="K1817" i="4"/>
  <c r="J1817" i="4"/>
  <c r="L1817" i="4" s="1"/>
  <c r="M1817" i="4" s="1"/>
  <c r="I1817" i="4"/>
  <c r="H1817" i="4"/>
  <c r="J1816" i="4"/>
  <c r="I1816" i="4"/>
  <c r="H1816" i="4"/>
  <c r="K1815" i="4"/>
  <c r="J1815" i="4"/>
  <c r="I1815" i="4"/>
  <c r="H1815" i="4"/>
  <c r="L1815" i="4" s="1"/>
  <c r="M1815" i="4" s="1"/>
  <c r="J1814" i="4"/>
  <c r="I1814" i="4"/>
  <c r="L1814" i="4" s="1"/>
  <c r="M1814" i="4" s="1"/>
  <c r="H1814" i="4"/>
  <c r="K1813" i="4"/>
  <c r="J1813" i="4"/>
  <c r="L1813" i="4" s="1"/>
  <c r="M1813" i="4" s="1"/>
  <c r="I1813" i="4"/>
  <c r="H1813" i="4"/>
  <c r="J1812" i="4"/>
  <c r="I1812" i="4"/>
  <c r="H1812" i="4"/>
  <c r="K1811" i="4"/>
  <c r="J1811" i="4"/>
  <c r="I1811" i="4"/>
  <c r="H1811" i="4"/>
  <c r="L1811" i="4" s="1"/>
  <c r="M1811" i="4" s="1"/>
  <c r="J1810" i="4"/>
  <c r="I1810" i="4"/>
  <c r="L1810" i="4" s="1"/>
  <c r="M1810" i="4" s="1"/>
  <c r="H1810" i="4"/>
  <c r="J1809" i="4"/>
  <c r="L1809" i="4" s="1"/>
  <c r="M1809" i="4" s="1"/>
  <c r="I1809" i="4"/>
  <c r="H1809" i="4"/>
  <c r="J1808" i="4"/>
  <c r="I1808" i="4"/>
  <c r="H1808" i="4"/>
  <c r="K1807" i="4"/>
  <c r="J1807" i="4"/>
  <c r="I1807" i="4"/>
  <c r="H1807" i="4"/>
  <c r="L1807" i="4" s="1"/>
  <c r="M1807" i="4" s="1"/>
  <c r="L1806" i="4"/>
  <c r="M1806" i="4" s="1"/>
  <c r="J1806" i="4"/>
  <c r="I1806" i="4"/>
  <c r="H1806" i="4"/>
  <c r="J1805" i="4"/>
  <c r="L1805" i="4" s="1"/>
  <c r="M1805" i="4" s="1"/>
  <c r="I1805" i="4"/>
  <c r="H1805" i="4"/>
  <c r="J1804" i="4"/>
  <c r="I1804" i="4"/>
  <c r="H1804" i="4"/>
  <c r="K1803" i="4"/>
  <c r="J1803" i="4"/>
  <c r="I1803" i="4"/>
  <c r="H1803" i="4"/>
  <c r="L1803" i="4" s="1"/>
  <c r="M1803" i="4" s="1"/>
  <c r="M1802" i="4"/>
  <c r="L1802" i="4"/>
  <c r="J1802" i="4"/>
  <c r="I1802" i="4"/>
  <c r="H1802" i="4"/>
  <c r="K1802" i="4" s="1"/>
  <c r="K1801" i="4"/>
  <c r="J1801" i="4"/>
  <c r="L1801" i="4" s="1"/>
  <c r="M1801" i="4" s="1"/>
  <c r="I1801" i="4"/>
  <c r="H1801" i="4"/>
  <c r="J1800" i="4"/>
  <c r="I1800" i="4"/>
  <c r="H1800" i="4"/>
  <c r="K1799" i="4"/>
  <c r="J1799" i="4"/>
  <c r="I1799" i="4"/>
  <c r="H1799" i="4"/>
  <c r="L1799" i="4" s="1"/>
  <c r="M1799" i="4" s="1"/>
  <c r="M1798" i="4"/>
  <c r="L1798" i="4"/>
  <c r="J1798" i="4"/>
  <c r="I1798" i="4"/>
  <c r="H1798" i="4"/>
  <c r="K1798" i="4" s="1"/>
  <c r="J1797" i="4"/>
  <c r="L1797" i="4" s="1"/>
  <c r="M1797" i="4" s="1"/>
  <c r="I1797" i="4"/>
  <c r="H1797" i="4"/>
  <c r="J1796" i="4"/>
  <c r="I1796" i="4"/>
  <c r="H1796" i="4"/>
  <c r="K1795" i="4"/>
  <c r="J1795" i="4"/>
  <c r="I1795" i="4"/>
  <c r="H1795" i="4"/>
  <c r="L1795" i="4" s="1"/>
  <c r="M1795" i="4" s="1"/>
  <c r="J1794" i="4"/>
  <c r="I1794" i="4"/>
  <c r="L1794" i="4" s="1"/>
  <c r="M1794" i="4" s="1"/>
  <c r="H1794" i="4"/>
  <c r="J1793" i="4"/>
  <c r="L1793" i="4" s="1"/>
  <c r="M1793" i="4" s="1"/>
  <c r="I1793" i="4"/>
  <c r="H1793" i="4"/>
  <c r="J1792" i="4"/>
  <c r="I1792" i="4"/>
  <c r="H1792" i="4"/>
  <c r="K1791" i="4"/>
  <c r="J1791" i="4"/>
  <c r="I1791" i="4"/>
  <c r="H1791" i="4"/>
  <c r="L1791" i="4" s="1"/>
  <c r="M1791" i="4" s="1"/>
  <c r="L1790" i="4"/>
  <c r="M1790" i="4" s="1"/>
  <c r="J1790" i="4"/>
  <c r="I1790" i="4"/>
  <c r="H1790" i="4"/>
  <c r="K1790" i="4" s="1"/>
  <c r="K1789" i="4"/>
  <c r="J1789" i="4"/>
  <c r="L1789" i="4" s="1"/>
  <c r="M1789" i="4" s="1"/>
  <c r="I1789" i="4"/>
  <c r="H1789" i="4"/>
  <c r="J1788" i="4"/>
  <c r="I1788" i="4"/>
  <c r="H1788" i="4"/>
  <c r="K1787" i="4"/>
  <c r="J1787" i="4"/>
  <c r="I1787" i="4"/>
  <c r="H1787" i="4"/>
  <c r="L1787" i="4" s="1"/>
  <c r="M1787" i="4" s="1"/>
  <c r="L1786" i="4"/>
  <c r="M1786" i="4" s="1"/>
  <c r="J1786" i="4"/>
  <c r="I1786" i="4"/>
  <c r="H1786" i="4"/>
  <c r="K1786" i="4" s="1"/>
  <c r="K1785" i="4"/>
  <c r="J1785" i="4"/>
  <c r="L1785" i="4" s="1"/>
  <c r="M1785" i="4" s="1"/>
  <c r="I1785" i="4"/>
  <c r="H1785" i="4"/>
  <c r="J1784" i="4"/>
  <c r="I1784" i="4"/>
  <c r="H1784" i="4"/>
  <c r="K1783" i="4"/>
  <c r="J1783" i="4"/>
  <c r="I1783" i="4"/>
  <c r="H1783" i="4"/>
  <c r="L1783" i="4" s="1"/>
  <c r="M1783" i="4" s="1"/>
  <c r="J1782" i="4"/>
  <c r="I1782" i="4"/>
  <c r="L1782" i="4" s="1"/>
  <c r="M1782" i="4" s="1"/>
  <c r="H1782" i="4"/>
  <c r="K1781" i="4"/>
  <c r="J1781" i="4"/>
  <c r="L1781" i="4" s="1"/>
  <c r="M1781" i="4" s="1"/>
  <c r="I1781" i="4"/>
  <c r="H1781" i="4"/>
  <c r="J1780" i="4"/>
  <c r="I1780" i="4"/>
  <c r="H1780" i="4"/>
  <c r="K1779" i="4"/>
  <c r="J1779" i="4"/>
  <c r="I1779" i="4"/>
  <c r="H1779" i="4"/>
  <c r="L1779" i="4" s="1"/>
  <c r="M1779" i="4" s="1"/>
  <c r="J1778" i="4"/>
  <c r="I1778" i="4"/>
  <c r="L1778" i="4" s="1"/>
  <c r="M1778" i="4" s="1"/>
  <c r="H1778" i="4"/>
  <c r="J1777" i="4"/>
  <c r="L1777" i="4" s="1"/>
  <c r="M1777" i="4" s="1"/>
  <c r="I1777" i="4"/>
  <c r="H1777" i="4"/>
  <c r="J1776" i="4"/>
  <c r="I1776" i="4"/>
  <c r="H1776" i="4"/>
  <c r="K1775" i="4"/>
  <c r="J1775" i="4"/>
  <c r="I1775" i="4"/>
  <c r="H1775" i="4"/>
  <c r="L1775" i="4" s="1"/>
  <c r="M1775" i="4" s="1"/>
  <c r="L1774" i="4"/>
  <c r="M1774" i="4" s="1"/>
  <c r="J1774" i="4"/>
  <c r="I1774" i="4"/>
  <c r="H1774" i="4"/>
  <c r="J1773" i="4"/>
  <c r="L1773" i="4" s="1"/>
  <c r="M1773" i="4" s="1"/>
  <c r="I1773" i="4"/>
  <c r="H1773" i="4"/>
  <c r="J1772" i="4"/>
  <c r="I1772" i="4"/>
  <c r="H1772" i="4"/>
  <c r="K1771" i="4"/>
  <c r="J1771" i="4"/>
  <c r="I1771" i="4"/>
  <c r="H1771" i="4"/>
  <c r="L1771" i="4" s="1"/>
  <c r="M1771" i="4" s="1"/>
  <c r="M1770" i="4"/>
  <c r="L1770" i="4"/>
  <c r="J1770" i="4"/>
  <c r="I1770" i="4"/>
  <c r="H1770" i="4"/>
  <c r="K1770" i="4" s="1"/>
  <c r="K1769" i="4"/>
  <c r="J1769" i="4"/>
  <c r="L1769" i="4" s="1"/>
  <c r="M1769" i="4" s="1"/>
  <c r="I1769" i="4"/>
  <c r="H1769" i="4"/>
  <c r="J1768" i="4"/>
  <c r="I1768" i="4"/>
  <c r="H1768" i="4"/>
  <c r="K1767" i="4"/>
  <c r="J1767" i="4"/>
  <c r="I1767" i="4"/>
  <c r="H1767" i="4"/>
  <c r="L1767" i="4" s="1"/>
  <c r="M1767" i="4" s="1"/>
  <c r="J1766" i="4"/>
  <c r="I1766" i="4"/>
  <c r="L1766" i="4" s="1"/>
  <c r="M1766" i="4" s="1"/>
  <c r="H1766" i="4"/>
  <c r="K1766" i="4" s="1"/>
  <c r="J1765" i="4"/>
  <c r="L1765" i="4" s="1"/>
  <c r="M1765" i="4" s="1"/>
  <c r="I1765" i="4"/>
  <c r="H1765" i="4"/>
  <c r="J1764" i="4"/>
  <c r="I1764" i="4"/>
  <c r="H1764" i="4"/>
  <c r="K1763" i="4"/>
  <c r="J1763" i="4"/>
  <c r="I1763" i="4"/>
  <c r="H1763" i="4"/>
  <c r="L1763" i="4" s="1"/>
  <c r="M1763" i="4" s="1"/>
  <c r="J1762" i="4"/>
  <c r="I1762" i="4"/>
  <c r="L1762" i="4" s="1"/>
  <c r="M1762" i="4" s="1"/>
  <c r="H1762" i="4"/>
  <c r="J1761" i="4"/>
  <c r="L1761" i="4" s="1"/>
  <c r="M1761" i="4" s="1"/>
  <c r="I1761" i="4"/>
  <c r="H1761" i="4"/>
  <c r="J1760" i="4"/>
  <c r="I1760" i="4"/>
  <c r="H1760" i="4"/>
  <c r="J1759" i="4"/>
  <c r="I1759" i="4"/>
  <c r="H1759" i="4"/>
  <c r="L1759" i="4" s="1"/>
  <c r="M1759" i="4" s="1"/>
  <c r="L1758" i="4"/>
  <c r="M1758" i="4" s="1"/>
  <c r="J1758" i="4"/>
  <c r="I1758" i="4"/>
  <c r="H1758" i="4"/>
  <c r="K1758" i="4" s="1"/>
  <c r="L1757" i="4"/>
  <c r="M1757" i="4" s="1"/>
  <c r="K1757" i="4"/>
  <c r="J1757" i="4"/>
  <c r="I1757" i="4"/>
  <c r="H1757" i="4"/>
  <c r="J1756" i="4"/>
  <c r="I1756" i="4"/>
  <c r="H1756" i="4"/>
  <c r="K1755" i="4"/>
  <c r="J1755" i="4"/>
  <c r="I1755" i="4"/>
  <c r="H1755" i="4"/>
  <c r="L1755" i="4" s="1"/>
  <c r="M1755" i="4" s="1"/>
  <c r="J1754" i="4"/>
  <c r="I1754" i="4"/>
  <c r="L1754" i="4" s="1"/>
  <c r="M1754" i="4" s="1"/>
  <c r="H1754" i="4"/>
  <c r="J1753" i="4"/>
  <c r="L1753" i="4" s="1"/>
  <c r="M1753" i="4" s="1"/>
  <c r="I1753" i="4"/>
  <c r="H1753" i="4"/>
  <c r="J1752" i="4"/>
  <c r="I1752" i="4"/>
  <c r="H1752" i="4"/>
  <c r="J1751" i="4"/>
  <c r="I1751" i="4"/>
  <c r="H1751" i="4"/>
  <c r="L1751" i="4" s="1"/>
  <c r="M1751" i="4" s="1"/>
  <c r="L1750" i="4"/>
  <c r="M1750" i="4" s="1"/>
  <c r="J1750" i="4"/>
  <c r="I1750" i="4"/>
  <c r="H1750" i="4"/>
  <c r="L1749" i="4"/>
  <c r="M1749" i="4" s="1"/>
  <c r="K1749" i="4"/>
  <c r="J1749" i="4"/>
  <c r="I1749" i="4"/>
  <c r="H1749" i="4"/>
  <c r="J1748" i="4"/>
  <c r="I1748" i="4"/>
  <c r="H1748" i="4"/>
  <c r="J1747" i="4"/>
  <c r="I1747" i="4"/>
  <c r="H1747" i="4"/>
  <c r="L1747" i="4" s="1"/>
  <c r="M1747" i="4" s="1"/>
  <c r="J1746" i="4"/>
  <c r="I1746" i="4"/>
  <c r="L1746" i="4" s="1"/>
  <c r="M1746" i="4" s="1"/>
  <c r="H1746" i="4"/>
  <c r="K1746" i="4" s="1"/>
  <c r="J1745" i="4"/>
  <c r="L1745" i="4" s="1"/>
  <c r="M1745" i="4" s="1"/>
  <c r="I1745" i="4"/>
  <c r="H1745" i="4"/>
  <c r="J1744" i="4"/>
  <c r="I1744" i="4"/>
  <c r="H1744" i="4"/>
  <c r="J1743" i="4"/>
  <c r="I1743" i="4"/>
  <c r="H1743" i="4"/>
  <c r="L1743" i="4" s="1"/>
  <c r="M1743" i="4" s="1"/>
  <c r="L1742" i="4"/>
  <c r="M1742" i="4" s="1"/>
  <c r="J1742" i="4"/>
  <c r="I1742" i="4"/>
  <c r="H1742" i="4"/>
  <c r="L1741" i="4"/>
  <c r="M1741" i="4" s="1"/>
  <c r="K1741" i="4"/>
  <c r="J1741" i="4"/>
  <c r="I1741" i="4"/>
  <c r="H1741" i="4"/>
  <c r="J1740" i="4"/>
  <c r="I1740" i="4"/>
  <c r="H1740" i="4"/>
  <c r="K1739" i="4"/>
  <c r="J1739" i="4"/>
  <c r="I1739" i="4"/>
  <c r="H1739" i="4"/>
  <c r="L1739" i="4" s="1"/>
  <c r="M1739" i="4" s="1"/>
  <c r="J1738" i="4"/>
  <c r="I1738" i="4"/>
  <c r="L1738" i="4" s="1"/>
  <c r="M1738" i="4" s="1"/>
  <c r="H1738" i="4"/>
  <c r="J1737" i="4"/>
  <c r="L1737" i="4" s="1"/>
  <c r="M1737" i="4" s="1"/>
  <c r="I1737" i="4"/>
  <c r="H1737" i="4"/>
  <c r="J1736" i="4"/>
  <c r="I1736" i="4"/>
  <c r="H1736" i="4"/>
  <c r="J1735" i="4"/>
  <c r="I1735" i="4"/>
  <c r="H1735" i="4"/>
  <c r="L1735" i="4" s="1"/>
  <c r="M1735" i="4" s="1"/>
  <c r="L1734" i="4"/>
  <c r="M1734" i="4" s="1"/>
  <c r="J1734" i="4"/>
  <c r="I1734" i="4"/>
  <c r="H1734" i="4"/>
  <c r="L1733" i="4"/>
  <c r="M1733" i="4" s="1"/>
  <c r="K1733" i="4"/>
  <c r="J1733" i="4"/>
  <c r="I1733" i="4"/>
  <c r="H1733" i="4"/>
  <c r="J1732" i="4"/>
  <c r="I1732" i="4"/>
  <c r="H1732" i="4"/>
  <c r="J1731" i="4"/>
  <c r="I1731" i="4"/>
  <c r="H1731" i="4"/>
  <c r="L1731" i="4" s="1"/>
  <c r="M1731" i="4" s="1"/>
  <c r="J1730" i="4"/>
  <c r="I1730" i="4"/>
  <c r="L1730" i="4" s="1"/>
  <c r="M1730" i="4" s="1"/>
  <c r="H1730" i="4"/>
  <c r="K1730" i="4" s="1"/>
  <c r="J1729" i="4"/>
  <c r="L1729" i="4" s="1"/>
  <c r="M1729" i="4" s="1"/>
  <c r="I1729" i="4"/>
  <c r="H1729" i="4"/>
  <c r="J1728" i="4"/>
  <c r="I1728" i="4"/>
  <c r="H1728" i="4"/>
  <c r="J1727" i="4"/>
  <c r="I1727" i="4"/>
  <c r="H1727" i="4"/>
  <c r="L1727" i="4" s="1"/>
  <c r="M1727" i="4" s="1"/>
  <c r="L1726" i="4"/>
  <c r="M1726" i="4" s="1"/>
  <c r="J1726" i="4"/>
  <c r="I1726" i="4"/>
  <c r="H1726" i="4"/>
  <c r="L1725" i="4"/>
  <c r="M1725" i="4" s="1"/>
  <c r="K1725" i="4"/>
  <c r="J1725" i="4"/>
  <c r="I1725" i="4"/>
  <c r="H1725" i="4"/>
  <c r="J1724" i="4"/>
  <c r="I1724" i="4"/>
  <c r="H1724" i="4"/>
  <c r="K1723" i="4"/>
  <c r="J1723" i="4"/>
  <c r="I1723" i="4"/>
  <c r="H1723" i="4"/>
  <c r="L1723" i="4" s="1"/>
  <c r="M1723" i="4" s="1"/>
  <c r="J1722" i="4"/>
  <c r="I1722" i="4"/>
  <c r="L1722" i="4" s="1"/>
  <c r="M1722" i="4" s="1"/>
  <c r="H1722" i="4"/>
  <c r="J1721" i="4"/>
  <c r="L1721" i="4" s="1"/>
  <c r="M1721" i="4" s="1"/>
  <c r="I1721" i="4"/>
  <c r="H1721" i="4"/>
  <c r="J1720" i="4"/>
  <c r="I1720" i="4"/>
  <c r="H1720" i="4"/>
  <c r="J1719" i="4"/>
  <c r="I1719" i="4"/>
  <c r="H1719" i="4"/>
  <c r="L1719" i="4" s="1"/>
  <c r="M1719" i="4" s="1"/>
  <c r="L1718" i="4"/>
  <c r="M1718" i="4" s="1"/>
  <c r="J1718" i="4"/>
  <c r="I1718" i="4"/>
  <c r="H1718" i="4"/>
  <c r="L1717" i="4"/>
  <c r="M1717" i="4" s="1"/>
  <c r="K1717" i="4"/>
  <c r="J1717" i="4"/>
  <c r="I1717" i="4"/>
  <c r="H1717" i="4"/>
  <c r="J1716" i="4"/>
  <c r="I1716" i="4"/>
  <c r="H1716" i="4"/>
  <c r="J1715" i="4"/>
  <c r="I1715" i="4"/>
  <c r="H1715" i="4"/>
  <c r="L1715" i="4" s="1"/>
  <c r="M1715" i="4" s="1"/>
  <c r="J1714" i="4"/>
  <c r="I1714" i="4"/>
  <c r="L1714" i="4" s="1"/>
  <c r="M1714" i="4" s="1"/>
  <c r="H1714" i="4"/>
  <c r="J1713" i="4"/>
  <c r="I1713" i="4"/>
  <c r="H1713" i="4"/>
  <c r="L1713" i="4" s="1"/>
  <c r="M1713" i="4" s="1"/>
  <c r="J1712" i="4"/>
  <c r="I1712" i="4"/>
  <c r="H1712" i="4"/>
  <c r="L1711" i="4"/>
  <c r="M1711" i="4" s="1"/>
  <c r="K1711" i="4"/>
  <c r="J1711" i="4"/>
  <c r="I1711" i="4"/>
  <c r="H1711" i="4"/>
  <c r="M1710" i="4"/>
  <c r="L1710" i="4"/>
  <c r="J1710" i="4"/>
  <c r="I1710" i="4"/>
  <c r="H1710" i="4"/>
  <c r="K1710" i="4" s="1"/>
  <c r="L1709" i="4"/>
  <c r="M1709" i="4" s="1"/>
  <c r="J1709" i="4"/>
  <c r="I1709" i="4"/>
  <c r="H1709" i="4"/>
  <c r="K1709" i="4" s="1"/>
  <c r="J1708" i="4"/>
  <c r="I1708" i="4"/>
  <c r="H1708" i="4"/>
  <c r="J1707" i="4"/>
  <c r="I1707" i="4"/>
  <c r="H1707" i="4"/>
  <c r="L1707" i="4" s="1"/>
  <c r="M1707" i="4" s="1"/>
  <c r="L1706" i="4"/>
  <c r="M1706" i="4" s="1"/>
  <c r="J1706" i="4"/>
  <c r="I1706" i="4"/>
  <c r="H1706" i="4"/>
  <c r="J1705" i="4"/>
  <c r="I1705" i="4"/>
  <c r="H1705" i="4"/>
  <c r="L1705" i="4" s="1"/>
  <c r="M1705" i="4" s="1"/>
  <c r="J1704" i="4"/>
  <c r="I1704" i="4"/>
  <c r="H1704" i="4"/>
  <c r="J1703" i="4"/>
  <c r="I1703" i="4"/>
  <c r="H1703" i="4"/>
  <c r="L1703" i="4" s="1"/>
  <c r="M1703" i="4" s="1"/>
  <c r="J1702" i="4"/>
  <c r="I1702" i="4"/>
  <c r="L1702" i="4" s="1"/>
  <c r="M1702" i="4" s="1"/>
  <c r="H1702" i="4"/>
  <c r="K1701" i="4"/>
  <c r="J1701" i="4"/>
  <c r="I1701" i="4"/>
  <c r="H1701" i="4"/>
  <c r="L1701" i="4" s="1"/>
  <c r="M1701" i="4" s="1"/>
  <c r="J1700" i="4"/>
  <c r="I1700" i="4"/>
  <c r="H1700" i="4"/>
  <c r="L1699" i="4"/>
  <c r="M1699" i="4" s="1"/>
  <c r="K1699" i="4"/>
  <c r="J1699" i="4"/>
  <c r="I1699" i="4"/>
  <c r="H1699" i="4"/>
  <c r="J1698" i="4"/>
  <c r="I1698" i="4"/>
  <c r="L1698" i="4" s="1"/>
  <c r="M1698" i="4" s="1"/>
  <c r="H1698" i="4"/>
  <c r="J1697" i="4"/>
  <c r="I1697" i="4"/>
  <c r="H1697" i="4"/>
  <c r="L1697" i="4" s="1"/>
  <c r="M1697" i="4" s="1"/>
  <c r="L1696" i="4"/>
  <c r="M1696" i="4" s="1"/>
  <c r="J1696" i="4"/>
  <c r="I1696" i="4"/>
  <c r="H1696" i="4"/>
  <c r="J1695" i="4"/>
  <c r="I1695" i="4"/>
  <c r="H1695" i="4"/>
  <c r="L1695" i="4" s="1"/>
  <c r="M1695" i="4" s="1"/>
  <c r="J1694" i="4"/>
  <c r="I1694" i="4"/>
  <c r="H1694" i="4"/>
  <c r="L1694" i="4" s="1"/>
  <c r="M1694" i="4" s="1"/>
  <c r="J1693" i="4"/>
  <c r="L1693" i="4" s="1"/>
  <c r="M1693" i="4" s="1"/>
  <c r="I1693" i="4"/>
  <c r="H1693" i="4"/>
  <c r="K1693" i="4" s="1"/>
  <c r="L1692" i="4"/>
  <c r="M1692" i="4" s="1"/>
  <c r="J1692" i="4"/>
  <c r="I1692" i="4"/>
  <c r="H1692" i="4"/>
  <c r="L1691" i="4"/>
  <c r="M1691" i="4" s="1"/>
  <c r="K1691" i="4"/>
  <c r="J1691" i="4"/>
  <c r="I1691" i="4"/>
  <c r="H1691" i="4"/>
  <c r="J1690" i="4"/>
  <c r="I1690" i="4"/>
  <c r="H1690" i="4"/>
  <c r="J1689" i="4"/>
  <c r="I1689" i="4"/>
  <c r="H1689" i="4"/>
  <c r="L1689" i="4" s="1"/>
  <c r="M1689" i="4" s="1"/>
  <c r="L1688" i="4"/>
  <c r="M1688" i="4" s="1"/>
  <c r="J1688" i="4"/>
  <c r="I1688" i="4"/>
  <c r="H1688" i="4"/>
  <c r="J1687" i="4"/>
  <c r="I1687" i="4"/>
  <c r="H1687" i="4"/>
  <c r="L1687" i="4" s="1"/>
  <c r="M1687" i="4" s="1"/>
  <c r="J1686" i="4"/>
  <c r="I1686" i="4"/>
  <c r="H1686" i="4"/>
  <c r="L1686" i="4" s="1"/>
  <c r="M1686" i="4" s="1"/>
  <c r="J1685" i="4"/>
  <c r="L1685" i="4" s="1"/>
  <c r="M1685" i="4" s="1"/>
  <c r="I1685" i="4"/>
  <c r="H1685" i="4"/>
  <c r="K1685" i="4" s="1"/>
  <c r="L1684" i="4"/>
  <c r="M1684" i="4" s="1"/>
  <c r="J1684" i="4"/>
  <c r="I1684" i="4"/>
  <c r="H1684" i="4"/>
  <c r="L1683" i="4"/>
  <c r="M1683" i="4" s="1"/>
  <c r="K1683" i="4"/>
  <c r="J1683" i="4"/>
  <c r="I1683" i="4"/>
  <c r="H1683" i="4"/>
  <c r="J1682" i="4"/>
  <c r="I1682" i="4"/>
  <c r="H1682" i="4"/>
  <c r="J1681" i="4"/>
  <c r="I1681" i="4"/>
  <c r="H1681" i="4"/>
  <c r="L1681" i="4" s="1"/>
  <c r="M1681" i="4" s="1"/>
  <c r="L1680" i="4"/>
  <c r="M1680" i="4" s="1"/>
  <c r="J1680" i="4"/>
  <c r="I1680" i="4"/>
  <c r="H1680" i="4"/>
  <c r="J1679" i="4"/>
  <c r="I1679" i="4"/>
  <c r="H1679" i="4"/>
  <c r="L1679" i="4" s="1"/>
  <c r="M1679" i="4" s="1"/>
  <c r="J1678" i="4"/>
  <c r="I1678" i="4"/>
  <c r="H1678" i="4"/>
  <c r="L1678" i="4" s="1"/>
  <c r="M1678" i="4" s="1"/>
  <c r="J1677" i="4"/>
  <c r="L1677" i="4" s="1"/>
  <c r="M1677" i="4" s="1"/>
  <c r="I1677" i="4"/>
  <c r="H1677" i="4"/>
  <c r="K1677" i="4" s="1"/>
  <c r="L1676" i="4"/>
  <c r="M1676" i="4" s="1"/>
  <c r="J1676" i="4"/>
  <c r="I1676" i="4"/>
  <c r="H1676" i="4"/>
  <c r="L1675" i="4"/>
  <c r="M1675" i="4" s="1"/>
  <c r="J1675" i="4"/>
  <c r="I1675" i="4"/>
  <c r="H1675" i="4"/>
  <c r="K1675" i="4" s="1"/>
  <c r="J1674" i="4"/>
  <c r="I1674" i="4"/>
  <c r="H1674" i="4"/>
  <c r="J1673" i="4"/>
  <c r="I1673" i="4"/>
  <c r="H1673" i="4"/>
  <c r="L1673" i="4" s="1"/>
  <c r="M1673" i="4" s="1"/>
  <c r="L1672" i="4"/>
  <c r="M1672" i="4" s="1"/>
  <c r="J1672" i="4"/>
  <c r="I1672" i="4"/>
  <c r="H1672" i="4"/>
  <c r="J1671" i="4"/>
  <c r="I1671" i="4"/>
  <c r="H1671" i="4"/>
  <c r="L1671" i="4" s="1"/>
  <c r="M1671" i="4" s="1"/>
  <c r="J1670" i="4"/>
  <c r="I1670" i="4"/>
  <c r="H1670" i="4"/>
  <c r="L1670" i="4" s="1"/>
  <c r="M1670" i="4" s="1"/>
  <c r="J1669" i="4"/>
  <c r="L1669" i="4" s="1"/>
  <c r="M1669" i="4" s="1"/>
  <c r="I1669" i="4"/>
  <c r="H1669" i="4"/>
  <c r="K1669" i="4" s="1"/>
  <c r="L1668" i="4"/>
  <c r="M1668" i="4" s="1"/>
  <c r="J1668" i="4"/>
  <c r="I1668" i="4"/>
  <c r="H1668" i="4"/>
  <c r="L1667" i="4"/>
  <c r="M1667" i="4" s="1"/>
  <c r="J1667" i="4"/>
  <c r="I1667" i="4"/>
  <c r="H1667" i="4"/>
  <c r="K1667" i="4" s="1"/>
  <c r="J1666" i="4"/>
  <c r="I1666" i="4"/>
  <c r="H1666" i="4"/>
  <c r="J1665" i="4"/>
  <c r="I1665" i="4"/>
  <c r="H1665" i="4"/>
  <c r="L1665" i="4" s="1"/>
  <c r="M1665" i="4" s="1"/>
  <c r="L1664" i="4"/>
  <c r="M1664" i="4" s="1"/>
  <c r="J1664" i="4"/>
  <c r="I1664" i="4"/>
  <c r="H1664" i="4"/>
  <c r="J1663" i="4"/>
  <c r="I1663" i="4"/>
  <c r="H1663" i="4"/>
  <c r="L1663" i="4" s="1"/>
  <c r="M1663" i="4" s="1"/>
  <c r="J1662" i="4"/>
  <c r="I1662" i="4"/>
  <c r="H1662" i="4"/>
  <c r="L1662" i="4" s="1"/>
  <c r="M1662" i="4" s="1"/>
  <c r="J1661" i="4"/>
  <c r="L1661" i="4" s="1"/>
  <c r="M1661" i="4" s="1"/>
  <c r="I1661" i="4"/>
  <c r="H1661" i="4"/>
  <c r="K1661" i="4" s="1"/>
  <c r="L1660" i="4"/>
  <c r="M1660" i="4" s="1"/>
  <c r="J1660" i="4"/>
  <c r="I1660" i="4"/>
  <c r="H1660" i="4"/>
  <c r="L1659" i="4"/>
  <c r="M1659" i="4" s="1"/>
  <c r="J1659" i="4"/>
  <c r="I1659" i="4"/>
  <c r="H1659" i="4"/>
  <c r="K1659" i="4" s="1"/>
  <c r="J1658" i="4"/>
  <c r="I1658" i="4"/>
  <c r="H1658" i="4"/>
  <c r="J1657" i="4"/>
  <c r="I1657" i="4"/>
  <c r="H1657" i="4"/>
  <c r="L1657" i="4" s="1"/>
  <c r="M1657" i="4" s="1"/>
  <c r="L1656" i="4"/>
  <c r="M1656" i="4" s="1"/>
  <c r="J1656" i="4"/>
  <c r="I1656" i="4"/>
  <c r="H1656" i="4"/>
  <c r="J1655" i="4"/>
  <c r="I1655" i="4"/>
  <c r="H1655" i="4"/>
  <c r="L1655" i="4" s="1"/>
  <c r="M1655" i="4" s="1"/>
  <c r="J1654" i="4"/>
  <c r="I1654" i="4"/>
  <c r="H1654" i="4"/>
  <c r="L1654" i="4" s="1"/>
  <c r="M1654" i="4" s="1"/>
  <c r="J1653" i="4"/>
  <c r="L1653" i="4" s="1"/>
  <c r="M1653" i="4" s="1"/>
  <c r="I1653" i="4"/>
  <c r="H1653" i="4"/>
  <c r="K1653" i="4" s="1"/>
  <c r="L1652" i="4"/>
  <c r="M1652" i="4" s="1"/>
  <c r="J1652" i="4"/>
  <c r="I1652" i="4"/>
  <c r="H1652" i="4"/>
  <c r="L1651" i="4"/>
  <c r="M1651" i="4" s="1"/>
  <c r="J1651" i="4"/>
  <c r="I1651" i="4"/>
  <c r="H1651" i="4"/>
  <c r="K1651" i="4" s="1"/>
  <c r="J1650" i="4"/>
  <c r="I1650" i="4"/>
  <c r="H1650" i="4"/>
  <c r="J1649" i="4"/>
  <c r="I1649" i="4"/>
  <c r="H1649" i="4"/>
  <c r="L1649" i="4" s="1"/>
  <c r="M1649" i="4" s="1"/>
  <c r="L1648" i="4"/>
  <c r="M1648" i="4" s="1"/>
  <c r="J1648" i="4"/>
  <c r="I1648" i="4"/>
  <c r="H1648" i="4"/>
  <c r="J1647" i="4"/>
  <c r="I1647" i="4"/>
  <c r="H1647" i="4"/>
  <c r="L1647" i="4" s="1"/>
  <c r="M1647" i="4" s="1"/>
  <c r="J1646" i="4"/>
  <c r="I1646" i="4"/>
  <c r="H1646" i="4"/>
  <c r="L1646" i="4" s="1"/>
  <c r="M1646" i="4" s="1"/>
  <c r="J1645" i="4"/>
  <c r="L1645" i="4" s="1"/>
  <c r="M1645" i="4" s="1"/>
  <c r="I1645" i="4"/>
  <c r="H1645" i="4"/>
  <c r="K1645" i="4" s="1"/>
  <c r="L1644" i="4"/>
  <c r="M1644" i="4" s="1"/>
  <c r="J1644" i="4"/>
  <c r="I1644" i="4"/>
  <c r="H1644" i="4"/>
  <c r="L1643" i="4"/>
  <c r="M1643" i="4" s="1"/>
  <c r="J1643" i="4"/>
  <c r="I1643" i="4"/>
  <c r="H1643" i="4"/>
  <c r="K1643" i="4" s="1"/>
  <c r="J1642" i="4"/>
  <c r="I1642" i="4"/>
  <c r="H1642" i="4"/>
  <c r="J1641" i="4"/>
  <c r="I1641" i="4"/>
  <c r="H1641" i="4"/>
  <c r="L1641" i="4" s="1"/>
  <c r="M1641" i="4" s="1"/>
  <c r="L1640" i="4"/>
  <c r="M1640" i="4" s="1"/>
  <c r="J1640" i="4"/>
  <c r="I1640" i="4"/>
  <c r="H1640" i="4"/>
  <c r="J1639" i="4"/>
  <c r="I1639" i="4"/>
  <c r="H1639" i="4"/>
  <c r="L1639" i="4" s="1"/>
  <c r="M1639" i="4" s="1"/>
  <c r="J1638" i="4"/>
  <c r="I1638" i="4"/>
  <c r="H1638" i="4"/>
  <c r="L1638" i="4" s="1"/>
  <c r="M1638" i="4" s="1"/>
  <c r="J1637" i="4"/>
  <c r="L1637" i="4" s="1"/>
  <c r="M1637" i="4" s="1"/>
  <c r="I1637" i="4"/>
  <c r="H1637" i="4"/>
  <c r="K1637" i="4" s="1"/>
  <c r="L1636" i="4"/>
  <c r="M1636" i="4" s="1"/>
  <c r="J1636" i="4"/>
  <c r="I1636" i="4"/>
  <c r="H1636" i="4"/>
  <c r="L1635" i="4"/>
  <c r="M1635" i="4" s="1"/>
  <c r="J1635" i="4"/>
  <c r="I1635" i="4"/>
  <c r="H1635" i="4"/>
  <c r="K1635" i="4" s="1"/>
  <c r="J1634" i="4"/>
  <c r="I1634" i="4"/>
  <c r="L1634" i="4" s="1"/>
  <c r="M1634" i="4" s="1"/>
  <c r="H1634" i="4"/>
  <c r="J1633" i="4"/>
  <c r="I1633" i="4"/>
  <c r="H1633" i="4"/>
  <c r="L1633" i="4" s="1"/>
  <c r="M1633" i="4" s="1"/>
  <c r="L1632" i="4"/>
  <c r="M1632" i="4" s="1"/>
  <c r="J1632" i="4"/>
  <c r="I1632" i="4"/>
  <c r="H1632" i="4"/>
  <c r="J1631" i="4"/>
  <c r="I1631" i="4"/>
  <c r="H1631" i="4"/>
  <c r="L1631" i="4" s="1"/>
  <c r="M1631" i="4" s="1"/>
  <c r="J1630" i="4"/>
  <c r="I1630" i="4"/>
  <c r="H1630" i="4"/>
  <c r="L1630" i="4" s="1"/>
  <c r="M1630" i="4" s="1"/>
  <c r="J1629" i="4"/>
  <c r="L1629" i="4" s="1"/>
  <c r="M1629" i="4" s="1"/>
  <c r="I1629" i="4"/>
  <c r="H1629" i="4"/>
  <c r="K1629" i="4" s="1"/>
  <c r="L1628" i="4"/>
  <c r="M1628" i="4" s="1"/>
  <c r="J1628" i="4"/>
  <c r="I1628" i="4"/>
  <c r="H1628" i="4"/>
  <c r="L1627" i="4"/>
  <c r="M1627" i="4" s="1"/>
  <c r="J1627" i="4"/>
  <c r="I1627" i="4"/>
  <c r="H1627" i="4"/>
  <c r="K1627" i="4" s="1"/>
  <c r="J1626" i="4"/>
  <c r="I1626" i="4"/>
  <c r="L1626" i="4" s="1"/>
  <c r="M1626" i="4" s="1"/>
  <c r="H1626" i="4"/>
  <c r="J1625" i="4"/>
  <c r="I1625" i="4"/>
  <c r="H1625" i="4"/>
  <c r="L1625" i="4" s="1"/>
  <c r="M1625" i="4" s="1"/>
  <c r="L1624" i="4"/>
  <c r="M1624" i="4" s="1"/>
  <c r="J1624" i="4"/>
  <c r="I1624" i="4"/>
  <c r="H1624" i="4"/>
  <c r="J1623" i="4"/>
  <c r="I1623" i="4"/>
  <c r="H1623" i="4"/>
  <c r="L1623" i="4" s="1"/>
  <c r="M1623" i="4" s="1"/>
  <c r="J1622" i="4"/>
  <c r="I1622" i="4"/>
  <c r="H1622" i="4"/>
  <c r="L1622" i="4" s="1"/>
  <c r="M1622" i="4" s="1"/>
  <c r="J1621" i="4"/>
  <c r="L1621" i="4" s="1"/>
  <c r="M1621" i="4" s="1"/>
  <c r="I1621" i="4"/>
  <c r="H1621" i="4"/>
  <c r="K1621" i="4" s="1"/>
  <c r="L1620" i="4"/>
  <c r="M1620" i="4" s="1"/>
  <c r="J1620" i="4"/>
  <c r="I1620" i="4"/>
  <c r="H1620" i="4"/>
  <c r="L1619" i="4"/>
  <c r="M1619" i="4" s="1"/>
  <c r="J1619" i="4"/>
  <c r="I1619" i="4"/>
  <c r="H1619" i="4"/>
  <c r="K1619" i="4" s="1"/>
  <c r="J1618" i="4"/>
  <c r="I1618" i="4"/>
  <c r="L1618" i="4" s="1"/>
  <c r="M1618" i="4" s="1"/>
  <c r="H1618" i="4"/>
  <c r="J1617" i="4"/>
  <c r="I1617" i="4"/>
  <c r="H1617" i="4"/>
  <c r="L1617" i="4" s="1"/>
  <c r="M1617" i="4" s="1"/>
  <c r="L1616" i="4"/>
  <c r="M1616" i="4" s="1"/>
  <c r="J1616" i="4"/>
  <c r="I1616" i="4"/>
  <c r="H1616" i="4"/>
  <c r="K1615" i="4"/>
  <c r="J1615" i="4"/>
  <c r="I1615" i="4"/>
  <c r="H1615" i="4"/>
  <c r="L1615" i="4" s="1"/>
  <c r="M1615" i="4" s="1"/>
  <c r="K1614" i="4"/>
  <c r="J1614" i="4"/>
  <c r="I1614" i="4"/>
  <c r="L1614" i="4" s="1"/>
  <c r="M1614" i="4" s="1"/>
  <c r="H1614" i="4"/>
  <c r="L1613" i="4"/>
  <c r="M1613" i="4" s="1"/>
  <c r="J1613" i="4"/>
  <c r="I1613" i="4"/>
  <c r="H1613" i="4"/>
  <c r="K1613" i="4" s="1"/>
  <c r="J1612" i="4"/>
  <c r="I1612" i="4"/>
  <c r="L1612" i="4" s="1"/>
  <c r="M1612" i="4" s="1"/>
  <c r="H1612" i="4"/>
  <c r="K1611" i="4"/>
  <c r="J1611" i="4"/>
  <c r="L1611" i="4" s="1"/>
  <c r="M1611" i="4" s="1"/>
  <c r="I1611" i="4"/>
  <c r="H1611" i="4"/>
  <c r="J1610" i="4"/>
  <c r="I1610" i="4"/>
  <c r="H1610" i="4"/>
  <c r="L1610" i="4" s="1"/>
  <c r="M1610" i="4" s="1"/>
  <c r="J1609" i="4"/>
  <c r="L1609" i="4" s="1"/>
  <c r="M1609" i="4" s="1"/>
  <c r="I1609" i="4"/>
  <c r="H1609" i="4"/>
  <c r="K1609" i="4" s="1"/>
  <c r="L1608" i="4"/>
  <c r="M1608" i="4" s="1"/>
  <c r="J1608" i="4"/>
  <c r="I1608" i="4"/>
  <c r="H1608" i="4"/>
  <c r="J1607" i="4"/>
  <c r="I1607" i="4"/>
  <c r="H1607" i="4"/>
  <c r="L1607" i="4" s="1"/>
  <c r="M1607" i="4" s="1"/>
  <c r="K1606" i="4"/>
  <c r="J1606" i="4"/>
  <c r="I1606" i="4"/>
  <c r="H1606" i="4"/>
  <c r="L1606" i="4" s="1"/>
  <c r="M1606" i="4" s="1"/>
  <c r="J1605" i="4"/>
  <c r="I1605" i="4"/>
  <c r="H1605" i="4"/>
  <c r="L1605" i="4" s="1"/>
  <c r="M1605" i="4" s="1"/>
  <c r="J1604" i="4"/>
  <c r="I1604" i="4"/>
  <c r="H1604" i="4"/>
  <c r="L1604" i="4" s="1"/>
  <c r="M1604" i="4" s="1"/>
  <c r="K1603" i="4"/>
  <c r="J1603" i="4"/>
  <c r="I1603" i="4"/>
  <c r="H1603" i="4"/>
  <c r="L1603" i="4" s="1"/>
  <c r="M1603" i="4" s="1"/>
  <c r="J1602" i="4"/>
  <c r="I1602" i="4"/>
  <c r="L1602" i="4" s="1"/>
  <c r="M1602" i="4" s="1"/>
  <c r="H1602" i="4"/>
  <c r="J1601" i="4"/>
  <c r="I1601" i="4"/>
  <c r="H1601" i="4"/>
  <c r="L1601" i="4" s="1"/>
  <c r="M1601" i="4" s="1"/>
  <c r="L1600" i="4"/>
  <c r="M1600" i="4" s="1"/>
  <c r="J1600" i="4"/>
  <c r="I1600" i="4"/>
  <c r="H1600" i="4"/>
  <c r="M1599" i="4"/>
  <c r="L1599" i="4"/>
  <c r="K1599" i="4"/>
  <c r="J1599" i="4"/>
  <c r="I1599" i="4"/>
  <c r="H1599" i="4"/>
  <c r="K1598" i="4"/>
  <c r="J1598" i="4"/>
  <c r="I1598" i="4"/>
  <c r="L1598" i="4" s="1"/>
  <c r="M1598" i="4" s="1"/>
  <c r="H1598" i="4"/>
  <c r="J1597" i="4"/>
  <c r="I1597" i="4"/>
  <c r="H1597" i="4"/>
  <c r="L1597" i="4" s="1"/>
  <c r="M1597" i="4" s="1"/>
  <c r="K1596" i="4"/>
  <c r="J1596" i="4"/>
  <c r="I1596" i="4"/>
  <c r="H1596" i="4"/>
  <c r="L1596" i="4" s="1"/>
  <c r="M1596" i="4" s="1"/>
  <c r="J1595" i="4"/>
  <c r="I1595" i="4"/>
  <c r="L1595" i="4" s="1"/>
  <c r="M1595" i="4" s="1"/>
  <c r="H1595" i="4"/>
  <c r="K1594" i="4"/>
  <c r="J1594" i="4"/>
  <c r="I1594" i="4"/>
  <c r="L1594" i="4" s="1"/>
  <c r="M1594" i="4" s="1"/>
  <c r="H1594" i="4"/>
  <c r="J1593" i="4"/>
  <c r="I1593" i="4"/>
  <c r="H1593" i="4"/>
  <c r="L1593" i="4" s="1"/>
  <c r="M1593" i="4" s="1"/>
  <c r="K1592" i="4"/>
  <c r="J1592" i="4"/>
  <c r="I1592" i="4"/>
  <c r="H1592" i="4"/>
  <c r="L1592" i="4" s="1"/>
  <c r="M1592" i="4" s="1"/>
  <c r="J1591" i="4"/>
  <c r="I1591" i="4"/>
  <c r="L1591" i="4" s="1"/>
  <c r="M1591" i="4" s="1"/>
  <c r="H1591" i="4"/>
  <c r="K1590" i="4"/>
  <c r="J1590" i="4"/>
  <c r="I1590" i="4"/>
  <c r="L1590" i="4" s="1"/>
  <c r="M1590" i="4" s="1"/>
  <c r="H1590" i="4"/>
  <c r="J1589" i="4"/>
  <c r="I1589" i="4"/>
  <c r="H1589" i="4"/>
  <c r="L1589" i="4" s="1"/>
  <c r="M1589" i="4" s="1"/>
  <c r="K1588" i="4"/>
  <c r="J1588" i="4"/>
  <c r="I1588" i="4"/>
  <c r="H1588" i="4"/>
  <c r="L1588" i="4" s="1"/>
  <c r="M1588" i="4" s="1"/>
  <c r="J1587" i="4"/>
  <c r="I1587" i="4"/>
  <c r="L1587" i="4" s="1"/>
  <c r="M1587" i="4" s="1"/>
  <c r="H1587" i="4"/>
  <c r="K1586" i="4"/>
  <c r="J1586" i="4"/>
  <c r="I1586" i="4"/>
  <c r="L1586" i="4" s="1"/>
  <c r="M1586" i="4" s="1"/>
  <c r="H1586" i="4"/>
  <c r="J1585" i="4"/>
  <c r="I1585" i="4"/>
  <c r="H1585" i="4"/>
  <c r="L1585" i="4" s="1"/>
  <c r="M1585" i="4" s="1"/>
  <c r="K1584" i="4"/>
  <c r="J1584" i="4"/>
  <c r="I1584" i="4"/>
  <c r="H1584" i="4"/>
  <c r="L1584" i="4" s="1"/>
  <c r="M1584" i="4" s="1"/>
  <c r="J1583" i="4"/>
  <c r="I1583" i="4"/>
  <c r="L1583" i="4" s="1"/>
  <c r="M1583" i="4" s="1"/>
  <c r="H1583" i="4"/>
  <c r="K1582" i="4"/>
  <c r="J1582" i="4"/>
  <c r="I1582" i="4"/>
  <c r="L1582" i="4" s="1"/>
  <c r="M1582" i="4" s="1"/>
  <c r="H1582" i="4"/>
  <c r="J1581" i="4"/>
  <c r="I1581" i="4"/>
  <c r="H1581" i="4"/>
  <c r="L1581" i="4" s="1"/>
  <c r="M1581" i="4" s="1"/>
  <c r="K1580" i="4"/>
  <c r="J1580" i="4"/>
  <c r="I1580" i="4"/>
  <c r="H1580" i="4"/>
  <c r="L1580" i="4" s="1"/>
  <c r="M1580" i="4" s="1"/>
  <c r="J1579" i="4"/>
  <c r="I1579" i="4"/>
  <c r="L1579" i="4" s="1"/>
  <c r="M1579" i="4" s="1"/>
  <c r="H1579" i="4"/>
  <c r="K1578" i="4"/>
  <c r="J1578" i="4"/>
  <c r="I1578" i="4"/>
  <c r="L1578" i="4" s="1"/>
  <c r="M1578" i="4" s="1"/>
  <c r="H1578" i="4"/>
  <c r="J1577" i="4"/>
  <c r="I1577" i="4"/>
  <c r="H1577" i="4"/>
  <c r="L1577" i="4" s="1"/>
  <c r="M1577" i="4" s="1"/>
  <c r="K1576" i="4"/>
  <c r="J1576" i="4"/>
  <c r="I1576" i="4"/>
  <c r="H1576" i="4"/>
  <c r="L1576" i="4" s="1"/>
  <c r="M1576" i="4" s="1"/>
  <c r="J1575" i="4"/>
  <c r="I1575" i="4"/>
  <c r="L1575" i="4" s="1"/>
  <c r="M1575" i="4" s="1"/>
  <c r="H1575" i="4"/>
  <c r="K1574" i="4"/>
  <c r="J1574" i="4"/>
  <c r="I1574" i="4"/>
  <c r="L1574" i="4" s="1"/>
  <c r="M1574" i="4" s="1"/>
  <c r="H1574" i="4"/>
  <c r="J1573" i="4"/>
  <c r="I1573" i="4"/>
  <c r="H1573" i="4"/>
  <c r="L1573" i="4" s="1"/>
  <c r="M1573" i="4" s="1"/>
  <c r="K1572" i="4"/>
  <c r="J1572" i="4"/>
  <c r="I1572" i="4"/>
  <c r="H1572" i="4"/>
  <c r="L1572" i="4" s="1"/>
  <c r="M1572" i="4" s="1"/>
  <c r="J1571" i="4"/>
  <c r="I1571" i="4"/>
  <c r="L1571" i="4" s="1"/>
  <c r="M1571" i="4" s="1"/>
  <c r="H1571" i="4"/>
  <c r="K1570" i="4"/>
  <c r="J1570" i="4"/>
  <c r="I1570" i="4"/>
  <c r="L1570" i="4" s="1"/>
  <c r="M1570" i="4" s="1"/>
  <c r="H1570" i="4"/>
  <c r="J1569" i="4"/>
  <c r="I1569" i="4"/>
  <c r="H1569" i="4"/>
  <c r="L1569" i="4" s="1"/>
  <c r="M1569" i="4" s="1"/>
  <c r="K1568" i="4"/>
  <c r="J1568" i="4"/>
  <c r="I1568" i="4"/>
  <c r="H1568" i="4"/>
  <c r="L1568" i="4" s="1"/>
  <c r="M1568" i="4" s="1"/>
  <c r="J1567" i="4"/>
  <c r="I1567" i="4"/>
  <c r="L1567" i="4" s="1"/>
  <c r="M1567" i="4" s="1"/>
  <c r="H1567" i="4"/>
  <c r="K1566" i="4"/>
  <c r="J1566" i="4"/>
  <c r="I1566" i="4"/>
  <c r="L1566" i="4" s="1"/>
  <c r="M1566" i="4" s="1"/>
  <c r="H1566" i="4"/>
  <c r="J1565" i="4"/>
  <c r="I1565" i="4"/>
  <c r="H1565" i="4"/>
  <c r="L1565" i="4" s="1"/>
  <c r="M1565" i="4" s="1"/>
  <c r="K1564" i="4"/>
  <c r="J1564" i="4"/>
  <c r="I1564" i="4"/>
  <c r="H1564" i="4"/>
  <c r="L1564" i="4" s="1"/>
  <c r="M1564" i="4" s="1"/>
  <c r="J1563" i="4"/>
  <c r="I1563" i="4"/>
  <c r="L1563" i="4" s="1"/>
  <c r="M1563" i="4" s="1"/>
  <c r="H1563" i="4"/>
  <c r="J1562" i="4"/>
  <c r="K1562" i="4" s="1"/>
  <c r="I1562" i="4"/>
  <c r="L1562" i="4" s="1"/>
  <c r="M1562" i="4" s="1"/>
  <c r="H1562" i="4"/>
  <c r="J1561" i="4"/>
  <c r="I1561" i="4"/>
  <c r="H1561" i="4"/>
  <c r="L1561" i="4" s="1"/>
  <c r="M1561" i="4" s="1"/>
  <c r="K1560" i="4"/>
  <c r="J1560" i="4"/>
  <c r="I1560" i="4"/>
  <c r="H1560" i="4"/>
  <c r="L1560" i="4" s="1"/>
  <c r="M1560" i="4" s="1"/>
  <c r="L1559" i="4"/>
  <c r="M1559" i="4" s="1"/>
  <c r="J1559" i="4"/>
  <c r="I1559" i="4"/>
  <c r="K1559" i="4" s="1"/>
  <c r="H1559" i="4"/>
  <c r="J1558" i="4"/>
  <c r="K1558" i="4" s="1"/>
  <c r="I1558" i="4"/>
  <c r="L1558" i="4" s="1"/>
  <c r="M1558" i="4" s="1"/>
  <c r="H1558" i="4"/>
  <c r="J1557" i="4"/>
  <c r="I1557" i="4"/>
  <c r="H1557" i="4"/>
  <c r="L1557" i="4" s="1"/>
  <c r="M1557" i="4" s="1"/>
  <c r="K1556" i="4"/>
  <c r="J1556" i="4"/>
  <c r="I1556" i="4"/>
  <c r="H1556" i="4"/>
  <c r="L1556" i="4" s="1"/>
  <c r="M1556" i="4" s="1"/>
  <c r="L1555" i="4"/>
  <c r="M1555" i="4" s="1"/>
  <c r="J1555" i="4"/>
  <c r="I1555" i="4"/>
  <c r="K1555" i="4" s="1"/>
  <c r="H1555" i="4"/>
  <c r="J1554" i="4"/>
  <c r="K1554" i="4" s="1"/>
  <c r="I1554" i="4"/>
  <c r="L1554" i="4" s="1"/>
  <c r="M1554" i="4" s="1"/>
  <c r="H1554" i="4"/>
  <c r="J1553" i="4"/>
  <c r="I1553" i="4"/>
  <c r="H1553" i="4"/>
  <c r="L1553" i="4" s="1"/>
  <c r="M1553" i="4" s="1"/>
  <c r="K1552" i="4"/>
  <c r="J1552" i="4"/>
  <c r="I1552" i="4"/>
  <c r="H1552" i="4"/>
  <c r="L1552" i="4" s="1"/>
  <c r="M1552" i="4" s="1"/>
  <c r="L1551" i="4"/>
  <c r="M1551" i="4" s="1"/>
  <c r="J1551" i="4"/>
  <c r="I1551" i="4"/>
  <c r="K1551" i="4" s="1"/>
  <c r="H1551" i="4"/>
  <c r="J1550" i="4"/>
  <c r="K1550" i="4" s="1"/>
  <c r="I1550" i="4"/>
  <c r="L1550" i="4" s="1"/>
  <c r="M1550" i="4" s="1"/>
  <c r="H1550" i="4"/>
  <c r="J1549" i="4"/>
  <c r="I1549" i="4"/>
  <c r="H1549" i="4"/>
  <c r="L1549" i="4" s="1"/>
  <c r="M1549" i="4" s="1"/>
  <c r="K1548" i="4"/>
  <c r="J1548" i="4"/>
  <c r="I1548" i="4"/>
  <c r="H1548" i="4"/>
  <c r="L1548" i="4" s="1"/>
  <c r="M1548" i="4" s="1"/>
  <c r="L1547" i="4"/>
  <c r="M1547" i="4" s="1"/>
  <c r="J1547" i="4"/>
  <c r="I1547" i="4"/>
  <c r="K1547" i="4" s="1"/>
  <c r="H1547" i="4"/>
  <c r="J1546" i="4"/>
  <c r="K1546" i="4" s="1"/>
  <c r="I1546" i="4"/>
  <c r="L1546" i="4" s="1"/>
  <c r="M1546" i="4" s="1"/>
  <c r="H1546" i="4"/>
  <c r="J1545" i="4"/>
  <c r="I1545" i="4"/>
  <c r="H1545" i="4"/>
  <c r="L1545" i="4" s="1"/>
  <c r="M1545" i="4" s="1"/>
  <c r="K1544" i="4"/>
  <c r="J1544" i="4"/>
  <c r="I1544" i="4"/>
  <c r="H1544" i="4"/>
  <c r="L1544" i="4" s="1"/>
  <c r="M1544" i="4" s="1"/>
  <c r="L1543" i="4"/>
  <c r="M1543" i="4" s="1"/>
  <c r="J1543" i="4"/>
  <c r="I1543" i="4"/>
  <c r="K1543" i="4" s="1"/>
  <c r="H1543" i="4"/>
  <c r="J1542" i="4"/>
  <c r="K1542" i="4" s="1"/>
  <c r="I1542" i="4"/>
  <c r="L1542" i="4" s="1"/>
  <c r="M1542" i="4" s="1"/>
  <c r="H1542" i="4"/>
  <c r="J1541" i="4"/>
  <c r="I1541" i="4"/>
  <c r="H1541" i="4"/>
  <c r="L1541" i="4" s="1"/>
  <c r="M1541" i="4" s="1"/>
  <c r="K1540" i="4"/>
  <c r="J1540" i="4"/>
  <c r="I1540" i="4"/>
  <c r="H1540" i="4"/>
  <c r="L1540" i="4" s="1"/>
  <c r="M1540" i="4" s="1"/>
  <c r="L1539" i="4"/>
  <c r="M1539" i="4" s="1"/>
  <c r="J1539" i="4"/>
  <c r="I1539" i="4"/>
  <c r="K1539" i="4" s="1"/>
  <c r="H1539" i="4"/>
  <c r="J1538" i="4"/>
  <c r="K1538" i="4" s="1"/>
  <c r="I1538" i="4"/>
  <c r="L1538" i="4" s="1"/>
  <c r="M1538" i="4" s="1"/>
  <c r="H1538" i="4"/>
  <c r="J1537" i="4"/>
  <c r="I1537" i="4"/>
  <c r="H1537" i="4"/>
  <c r="L1537" i="4" s="1"/>
  <c r="M1537" i="4" s="1"/>
  <c r="K1536" i="4"/>
  <c r="J1536" i="4"/>
  <c r="I1536" i="4"/>
  <c r="H1536" i="4"/>
  <c r="L1536" i="4" s="1"/>
  <c r="M1536" i="4" s="1"/>
  <c r="L1535" i="4"/>
  <c r="M1535" i="4" s="1"/>
  <c r="J1535" i="4"/>
  <c r="I1535" i="4"/>
  <c r="H1535" i="4"/>
  <c r="K1535" i="4" s="1"/>
  <c r="J1534" i="4"/>
  <c r="K1534" i="4" s="1"/>
  <c r="I1534" i="4"/>
  <c r="L1534" i="4" s="1"/>
  <c r="M1534" i="4" s="1"/>
  <c r="H1534" i="4"/>
  <c r="J1533" i="4"/>
  <c r="I1533" i="4"/>
  <c r="H1533" i="4"/>
  <c r="L1533" i="4" s="1"/>
  <c r="M1533" i="4" s="1"/>
  <c r="K1532" i="4"/>
  <c r="J1532" i="4"/>
  <c r="I1532" i="4"/>
  <c r="H1532" i="4"/>
  <c r="L1532" i="4" s="1"/>
  <c r="M1532" i="4" s="1"/>
  <c r="L1531" i="4"/>
  <c r="M1531" i="4" s="1"/>
  <c r="J1531" i="4"/>
  <c r="I1531" i="4"/>
  <c r="H1531" i="4"/>
  <c r="K1531" i="4" s="1"/>
  <c r="J1530" i="4"/>
  <c r="K1530" i="4" s="1"/>
  <c r="I1530" i="4"/>
  <c r="L1530" i="4" s="1"/>
  <c r="M1530" i="4" s="1"/>
  <c r="H1530" i="4"/>
  <c r="J1529" i="4"/>
  <c r="I1529" i="4"/>
  <c r="H1529" i="4"/>
  <c r="L1529" i="4" s="1"/>
  <c r="M1529" i="4" s="1"/>
  <c r="K1528" i="4"/>
  <c r="J1528" i="4"/>
  <c r="I1528" i="4"/>
  <c r="H1528" i="4"/>
  <c r="L1528" i="4" s="1"/>
  <c r="M1528" i="4" s="1"/>
  <c r="L1527" i="4"/>
  <c r="M1527" i="4" s="1"/>
  <c r="J1527" i="4"/>
  <c r="I1527" i="4"/>
  <c r="H1527" i="4"/>
  <c r="K1527" i="4" s="1"/>
  <c r="J1526" i="4"/>
  <c r="K1526" i="4" s="1"/>
  <c r="I1526" i="4"/>
  <c r="H1526" i="4"/>
  <c r="J1525" i="4"/>
  <c r="I1525" i="4"/>
  <c r="H1525" i="4"/>
  <c r="L1525" i="4" s="1"/>
  <c r="M1525" i="4" s="1"/>
  <c r="K1524" i="4"/>
  <c r="J1524" i="4"/>
  <c r="I1524" i="4"/>
  <c r="H1524" i="4"/>
  <c r="L1524" i="4" s="1"/>
  <c r="M1524" i="4" s="1"/>
  <c r="L1523" i="4"/>
  <c r="M1523" i="4" s="1"/>
  <c r="J1523" i="4"/>
  <c r="I1523" i="4"/>
  <c r="H1523" i="4"/>
  <c r="K1523" i="4" s="1"/>
  <c r="J1522" i="4"/>
  <c r="K1522" i="4" s="1"/>
  <c r="I1522" i="4"/>
  <c r="H1522" i="4"/>
  <c r="J1521" i="4"/>
  <c r="I1521" i="4"/>
  <c r="H1521" i="4"/>
  <c r="L1521" i="4" s="1"/>
  <c r="M1521" i="4" s="1"/>
  <c r="K1520" i="4"/>
  <c r="J1520" i="4"/>
  <c r="I1520" i="4"/>
  <c r="H1520" i="4"/>
  <c r="L1520" i="4" s="1"/>
  <c r="M1520" i="4" s="1"/>
  <c r="L1519" i="4"/>
  <c r="M1519" i="4" s="1"/>
  <c r="J1519" i="4"/>
  <c r="I1519" i="4"/>
  <c r="H1519" i="4"/>
  <c r="K1519" i="4" s="1"/>
  <c r="J1518" i="4"/>
  <c r="K1518" i="4" s="1"/>
  <c r="I1518" i="4"/>
  <c r="H1518" i="4"/>
  <c r="J1517" i="4"/>
  <c r="I1517" i="4"/>
  <c r="H1517" i="4"/>
  <c r="L1517" i="4" s="1"/>
  <c r="M1517" i="4" s="1"/>
  <c r="J1516" i="4"/>
  <c r="I1516" i="4"/>
  <c r="H1516" i="4"/>
  <c r="L1516" i="4" s="1"/>
  <c r="M1516" i="4" s="1"/>
  <c r="L1515" i="4"/>
  <c r="M1515" i="4" s="1"/>
  <c r="J1515" i="4"/>
  <c r="I1515" i="4"/>
  <c r="H1515" i="4"/>
  <c r="K1515" i="4" s="1"/>
  <c r="J1514" i="4"/>
  <c r="K1514" i="4" s="1"/>
  <c r="I1514" i="4"/>
  <c r="H1514" i="4"/>
  <c r="J1513" i="4"/>
  <c r="I1513" i="4"/>
  <c r="H1513" i="4"/>
  <c r="L1513" i="4" s="1"/>
  <c r="M1513" i="4" s="1"/>
  <c r="J1512" i="4"/>
  <c r="I1512" i="4"/>
  <c r="H1512" i="4"/>
  <c r="L1512" i="4" s="1"/>
  <c r="M1512" i="4" s="1"/>
  <c r="L1511" i="4"/>
  <c r="M1511" i="4" s="1"/>
  <c r="J1511" i="4"/>
  <c r="I1511" i="4"/>
  <c r="H1511" i="4"/>
  <c r="K1511" i="4" s="1"/>
  <c r="J1510" i="4"/>
  <c r="K1510" i="4" s="1"/>
  <c r="I1510" i="4"/>
  <c r="H1510" i="4"/>
  <c r="J1509" i="4"/>
  <c r="I1509" i="4"/>
  <c r="H1509" i="4"/>
  <c r="L1509" i="4" s="1"/>
  <c r="M1509" i="4" s="1"/>
  <c r="J1508" i="4"/>
  <c r="I1508" i="4"/>
  <c r="H1508" i="4"/>
  <c r="L1508" i="4" s="1"/>
  <c r="M1508" i="4" s="1"/>
  <c r="L1507" i="4"/>
  <c r="M1507" i="4" s="1"/>
  <c r="J1507" i="4"/>
  <c r="I1507" i="4"/>
  <c r="H1507" i="4"/>
  <c r="K1507" i="4" s="1"/>
  <c r="J1506" i="4"/>
  <c r="K1506" i="4" s="1"/>
  <c r="I1506" i="4"/>
  <c r="H1506" i="4"/>
  <c r="J1505" i="4"/>
  <c r="I1505" i="4"/>
  <c r="H1505" i="4"/>
  <c r="L1505" i="4" s="1"/>
  <c r="M1505" i="4" s="1"/>
  <c r="J1504" i="4"/>
  <c r="I1504" i="4"/>
  <c r="H1504" i="4"/>
  <c r="L1504" i="4" s="1"/>
  <c r="M1504" i="4" s="1"/>
  <c r="L1503" i="4"/>
  <c r="M1503" i="4" s="1"/>
  <c r="J1503" i="4"/>
  <c r="I1503" i="4"/>
  <c r="H1503" i="4"/>
  <c r="K1503" i="4" s="1"/>
  <c r="J1502" i="4"/>
  <c r="K1502" i="4" s="1"/>
  <c r="I1502" i="4"/>
  <c r="H1502" i="4"/>
  <c r="J1501" i="4"/>
  <c r="I1501" i="4"/>
  <c r="H1501" i="4"/>
  <c r="L1501" i="4" s="1"/>
  <c r="M1501" i="4" s="1"/>
  <c r="J1500" i="4"/>
  <c r="I1500" i="4"/>
  <c r="H1500" i="4"/>
  <c r="L1500" i="4" s="1"/>
  <c r="M1500" i="4" s="1"/>
  <c r="L1499" i="4"/>
  <c r="M1499" i="4" s="1"/>
  <c r="J1499" i="4"/>
  <c r="I1499" i="4"/>
  <c r="H1499" i="4"/>
  <c r="K1499" i="4" s="1"/>
  <c r="J1498" i="4"/>
  <c r="K1498" i="4" s="1"/>
  <c r="I1498" i="4"/>
  <c r="H1498" i="4"/>
  <c r="J1497" i="4"/>
  <c r="I1497" i="4"/>
  <c r="H1497" i="4"/>
  <c r="L1497" i="4" s="1"/>
  <c r="M1497" i="4" s="1"/>
  <c r="J1496" i="4"/>
  <c r="I1496" i="4"/>
  <c r="H1496" i="4"/>
  <c r="L1496" i="4" s="1"/>
  <c r="M1496" i="4" s="1"/>
  <c r="L1495" i="4"/>
  <c r="M1495" i="4" s="1"/>
  <c r="J1495" i="4"/>
  <c r="I1495" i="4"/>
  <c r="H1495" i="4"/>
  <c r="K1495" i="4" s="1"/>
  <c r="J1494" i="4"/>
  <c r="K1494" i="4" s="1"/>
  <c r="I1494" i="4"/>
  <c r="H1494" i="4"/>
  <c r="J1493" i="4"/>
  <c r="I1493" i="4"/>
  <c r="H1493" i="4"/>
  <c r="L1493" i="4" s="1"/>
  <c r="M1493" i="4" s="1"/>
  <c r="J1492" i="4"/>
  <c r="I1492" i="4"/>
  <c r="H1492" i="4"/>
  <c r="L1492" i="4" s="1"/>
  <c r="M1492" i="4" s="1"/>
  <c r="L1491" i="4"/>
  <c r="M1491" i="4" s="1"/>
  <c r="J1491" i="4"/>
  <c r="I1491" i="4"/>
  <c r="H1491" i="4"/>
  <c r="K1491" i="4" s="1"/>
  <c r="J1490" i="4"/>
  <c r="K1490" i="4" s="1"/>
  <c r="I1490" i="4"/>
  <c r="H1490" i="4"/>
  <c r="J1489" i="4"/>
  <c r="I1489" i="4"/>
  <c r="H1489" i="4"/>
  <c r="L1489" i="4" s="1"/>
  <c r="M1489" i="4" s="1"/>
  <c r="J1488" i="4"/>
  <c r="I1488" i="4"/>
  <c r="H1488" i="4"/>
  <c r="L1488" i="4" s="1"/>
  <c r="M1488" i="4" s="1"/>
  <c r="L1487" i="4"/>
  <c r="M1487" i="4" s="1"/>
  <c r="J1487" i="4"/>
  <c r="I1487" i="4"/>
  <c r="H1487" i="4"/>
  <c r="K1487" i="4" s="1"/>
  <c r="J1486" i="4"/>
  <c r="K1486" i="4" s="1"/>
  <c r="I1486" i="4"/>
  <c r="H1486" i="4"/>
  <c r="J1485" i="4"/>
  <c r="I1485" i="4"/>
  <c r="H1485" i="4"/>
  <c r="L1485" i="4" s="1"/>
  <c r="M1485" i="4" s="1"/>
  <c r="J1484" i="4"/>
  <c r="I1484" i="4"/>
  <c r="H1484" i="4"/>
  <c r="L1484" i="4" s="1"/>
  <c r="M1484" i="4" s="1"/>
  <c r="L1483" i="4"/>
  <c r="M1483" i="4" s="1"/>
  <c r="J1483" i="4"/>
  <c r="I1483" i="4"/>
  <c r="H1483" i="4"/>
  <c r="K1483" i="4" s="1"/>
  <c r="J1482" i="4"/>
  <c r="K1482" i="4" s="1"/>
  <c r="I1482" i="4"/>
  <c r="H1482" i="4"/>
  <c r="J1481" i="4"/>
  <c r="I1481" i="4"/>
  <c r="H1481" i="4"/>
  <c r="L1481" i="4" s="1"/>
  <c r="M1481" i="4" s="1"/>
  <c r="J1480" i="4"/>
  <c r="I1480" i="4"/>
  <c r="H1480" i="4"/>
  <c r="L1480" i="4" s="1"/>
  <c r="M1480" i="4" s="1"/>
  <c r="L1479" i="4"/>
  <c r="M1479" i="4" s="1"/>
  <c r="J1479" i="4"/>
  <c r="I1479" i="4"/>
  <c r="H1479" i="4"/>
  <c r="K1479" i="4" s="1"/>
  <c r="J1478" i="4"/>
  <c r="K1478" i="4" s="1"/>
  <c r="I1478" i="4"/>
  <c r="H1478" i="4"/>
  <c r="J1477" i="4"/>
  <c r="I1477" i="4"/>
  <c r="H1477" i="4"/>
  <c r="L1477" i="4" s="1"/>
  <c r="M1477" i="4" s="1"/>
  <c r="J1476" i="4"/>
  <c r="I1476" i="4"/>
  <c r="H1476" i="4"/>
  <c r="L1476" i="4" s="1"/>
  <c r="M1476" i="4" s="1"/>
  <c r="L1475" i="4"/>
  <c r="M1475" i="4" s="1"/>
  <c r="J1475" i="4"/>
  <c r="I1475" i="4"/>
  <c r="H1475" i="4"/>
  <c r="K1475" i="4" s="1"/>
  <c r="J1474" i="4"/>
  <c r="K1474" i="4" s="1"/>
  <c r="I1474" i="4"/>
  <c r="H1474" i="4"/>
  <c r="J1473" i="4"/>
  <c r="I1473" i="4"/>
  <c r="H1473" i="4"/>
  <c r="L1473" i="4" s="1"/>
  <c r="M1473" i="4" s="1"/>
  <c r="J1472" i="4"/>
  <c r="I1472" i="4"/>
  <c r="H1472" i="4"/>
  <c r="L1472" i="4" s="1"/>
  <c r="M1472" i="4" s="1"/>
  <c r="L1471" i="4"/>
  <c r="M1471" i="4" s="1"/>
  <c r="J1471" i="4"/>
  <c r="I1471" i="4"/>
  <c r="H1471" i="4"/>
  <c r="K1471" i="4" s="1"/>
  <c r="J1470" i="4"/>
  <c r="K1470" i="4" s="1"/>
  <c r="I1470" i="4"/>
  <c r="H1470" i="4"/>
  <c r="J1469" i="4"/>
  <c r="I1469" i="4"/>
  <c r="H1469" i="4"/>
  <c r="L1469" i="4" s="1"/>
  <c r="M1469" i="4" s="1"/>
  <c r="J1468" i="4"/>
  <c r="I1468" i="4"/>
  <c r="H1468" i="4"/>
  <c r="L1468" i="4" s="1"/>
  <c r="M1468" i="4" s="1"/>
  <c r="L1467" i="4"/>
  <c r="M1467" i="4" s="1"/>
  <c r="J1467" i="4"/>
  <c r="I1467" i="4"/>
  <c r="H1467" i="4"/>
  <c r="K1467" i="4" s="1"/>
  <c r="J1466" i="4"/>
  <c r="K1466" i="4" s="1"/>
  <c r="I1466" i="4"/>
  <c r="H1466" i="4"/>
  <c r="J1465" i="4"/>
  <c r="I1465" i="4"/>
  <c r="H1465" i="4"/>
  <c r="L1465" i="4" s="1"/>
  <c r="M1465" i="4" s="1"/>
  <c r="J1464" i="4"/>
  <c r="I1464" i="4"/>
  <c r="H1464" i="4"/>
  <c r="L1464" i="4" s="1"/>
  <c r="M1464" i="4" s="1"/>
  <c r="L1463" i="4"/>
  <c r="M1463" i="4" s="1"/>
  <c r="J1463" i="4"/>
  <c r="I1463" i="4"/>
  <c r="H1463" i="4"/>
  <c r="K1463" i="4" s="1"/>
  <c r="J1462" i="4"/>
  <c r="K1462" i="4" s="1"/>
  <c r="I1462" i="4"/>
  <c r="H1462" i="4"/>
  <c r="J1461" i="4"/>
  <c r="I1461" i="4"/>
  <c r="H1461" i="4"/>
  <c r="L1461" i="4" s="1"/>
  <c r="M1461" i="4" s="1"/>
  <c r="J1460" i="4"/>
  <c r="I1460" i="4"/>
  <c r="H1460" i="4"/>
  <c r="L1460" i="4" s="1"/>
  <c r="M1460" i="4" s="1"/>
  <c r="L1459" i="4"/>
  <c r="M1459" i="4" s="1"/>
  <c r="J1459" i="4"/>
  <c r="I1459" i="4"/>
  <c r="H1459" i="4"/>
  <c r="K1459" i="4" s="1"/>
  <c r="J1458" i="4"/>
  <c r="K1458" i="4" s="1"/>
  <c r="I1458" i="4"/>
  <c r="H1458" i="4"/>
  <c r="J1457" i="4"/>
  <c r="I1457" i="4"/>
  <c r="H1457" i="4"/>
  <c r="L1457" i="4" s="1"/>
  <c r="M1457" i="4" s="1"/>
  <c r="J1456" i="4"/>
  <c r="I1456" i="4"/>
  <c r="H1456" i="4"/>
  <c r="L1456" i="4" s="1"/>
  <c r="M1456" i="4" s="1"/>
  <c r="L1455" i="4"/>
  <c r="M1455" i="4" s="1"/>
  <c r="J1455" i="4"/>
  <c r="I1455" i="4"/>
  <c r="H1455" i="4"/>
  <c r="K1455" i="4" s="1"/>
  <c r="J1454" i="4"/>
  <c r="K1454" i="4" s="1"/>
  <c r="I1454" i="4"/>
  <c r="H1454" i="4"/>
  <c r="J1453" i="4"/>
  <c r="I1453" i="4"/>
  <c r="H1453" i="4"/>
  <c r="L1453" i="4" s="1"/>
  <c r="M1453" i="4" s="1"/>
  <c r="J1452" i="4"/>
  <c r="I1452" i="4"/>
  <c r="H1452" i="4"/>
  <c r="L1452" i="4" s="1"/>
  <c r="M1452" i="4" s="1"/>
  <c r="L1451" i="4"/>
  <c r="M1451" i="4" s="1"/>
  <c r="J1451" i="4"/>
  <c r="I1451" i="4"/>
  <c r="H1451" i="4"/>
  <c r="K1451" i="4" s="1"/>
  <c r="J1450" i="4"/>
  <c r="K1450" i="4" s="1"/>
  <c r="I1450" i="4"/>
  <c r="H1450" i="4"/>
  <c r="J1449" i="4"/>
  <c r="I1449" i="4"/>
  <c r="H1449" i="4"/>
  <c r="L1449" i="4" s="1"/>
  <c r="M1449" i="4" s="1"/>
  <c r="J1448" i="4"/>
  <c r="I1448" i="4"/>
  <c r="H1448" i="4"/>
  <c r="L1448" i="4" s="1"/>
  <c r="M1448" i="4" s="1"/>
  <c r="L1447" i="4"/>
  <c r="M1447" i="4" s="1"/>
  <c r="J1447" i="4"/>
  <c r="I1447" i="4"/>
  <c r="H1447" i="4"/>
  <c r="K1447" i="4" s="1"/>
  <c r="J1446" i="4"/>
  <c r="K1446" i="4" s="1"/>
  <c r="I1446" i="4"/>
  <c r="H1446" i="4"/>
  <c r="J1445" i="4"/>
  <c r="I1445" i="4"/>
  <c r="H1445" i="4"/>
  <c r="L1445" i="4" s="1"/>
  <c r="M1445" i="4" s="1"/>
  <c r="J1444" i="4"/>
  <c r="I1444" i="4"/>
  <c r="H1444" i="4"/>
  <c r="L1444" i="4" s="1"/>
  <c r="M1444" i="4" s="1"/>
  <c r="L1443" i="4"/>
  <c r="M1443" i="4" s="1"/>
  <c r="J1443" i="4"/>
  <c r="I1443" i="4"/>
  <c r="H1443" i="4"/>
  <c r="K1443" i="4" s="1"/>
  <c r="J1442" i="4"/>
  <c r="K1442" i="4" s="1"/>
  <c r="I1442" i="4"/>
  <c r="H1442" i="4"/>
  <c r="J1441" i="4"/>
  <c r="I1441" i="4"/>
  <c r="H1441" i="4"/>
  <c r="L1441" i="4" s="1"/>
  <c r="M1441" i="4" s="1"/>
  <c r="J1440" i="4"/>
  <c r="I1440" i="4"/>
  <c r="H1440" i="4"/>
  <c r="L1440" i="4" s="1"/>
  <c r="M1440" i="4" s="1"/>
  <c r="L1439" i="4"/>
  <c r="M1439" i="4" s="1"/>
  <c r="J1439" i="4"/>
  <c r="I1439" i="4"/>
  <c r="H1439" i="4"/>
  <c r="K1439" i="4" s="1"/>
  <c r="J1438" i="4"/>
  <c r="K1438" i="4" s="1"/>
  <c r="I1438" i="4"/>
  <c r="H1438" i="4"/>
  <c r="J1437" i="4"/>
  <c r="I1437" i="4"/>
  <c r="H1437" i="4"/>
  <c r="L1437" i="4" s="1"/>
  <c r="M1437" i="4" s="1"/>
  <c r="J1436" i="4"/>
  <c r="I1436" i="4"/>
  <c r="H1436" i="4"/>
  <c r="L1436" i="4" s="1"/>
  <c r="M1436" i="4" s="1"/>
  <c r="L1435" i="4"/>
  <c r="M1435" i="4" s="1"/>
  <c r="J1435" i="4"/>
  <c r="I1435" i="4"/>
  <c r="H1435" i="4"/>
  <c r="K1435" i="4" s="1"/>
  <c r="J1434" i="4"/>
  <c r="K1434" i="4" s="1"/>
  <c r="I1434" i="4"/>
  <c r="H1434" i="4"/>
  <c r="J1433" i="4"/>
  <c r="I1433" i="4"/>
  <c r="H1433" i="4"/>
  <c r="L1433" i="4" s="1"/>
  <c r="M1433" i="4" s="1"/>
  <c r="J1432" i="4"/>
  <c r="I1432" i="4"/>
  <c r="H1432" i="4"/>
  <c r="L1432" i="4" s="1"/>
  <c r="M1432" i="4" s="1"/>
  <c r="L1431" i="4"/>
  <c r="M1431" i="4" s="1"/>
  <c r="J1431" i="4"/>
  <c r="I1431" i="4"/>
  <c r="H1431" i="4"/>
  <c r="K1431" i="4" s="1"/>
  <c r="J1430" i="4"/>
  <c r="K1430" i="4" s="1"/>
  <c r="I1430" i="4"/>
  <c r="H1430" i="4"/>
  <c r="J1429" i="4"/>
  <c r="I1429" i="4"/>
  <c r="H1429" i="4"/>
  <c r="L1429" i="4" s="1"/>
  <c r="M1429" i="4" s="1"/>
  <c r="J1428" i="4"/>
  <c r="I1428" i="4"/>
  <c r="H1428" i="4"/>
  <c r="L1428" i="4" s="1"/>
  <c r="M1428" i="4" s="1"/>
  <c r="L1427" i="4"/>
  <c r="M1427" i="4" s="1"/>
  <c r="J1427" i="4"/>
  <c r="I1427" i="4"/>
  <c r="H1427" i="4"/>
  <c r="K1427" i="4" s="1"/>
  <c r="J1426" i="4"/>
  <c r="K1426" i="4" s="1"/>
  <c r="I1426" i="4"/>
  <c r="H1426" i="4"/>
  <c r="J1425" i="4"/>
  <c r="I1425" i="4"/>
  <c r="H1425" i="4"/>
  <c r="L1425" i="4" s="1"/>
  <c r="M1425" i="4" s="1"/>
  <c r="J1424" i="4"/>
  <c r="I1424" i="4"/>
  <c r="H1424" i="4"/>
  <c r="L1424" i="4" s="1"/>
  <c r="M1424" i="4" s="1"/>
  <c r="L1423" i="4"/>
  <c r="M1423" i="4" s="1"/>
  <c r="J1423" i="4"/>
  <c r="I1423" i="4"/>
  <c r="H1423" i="4"/>
  <c r="K1423" i="4" s="1"/>
  <c r="J1422" i="4"/>
  <c r="K1422" i="4" s="1"/>
  <c r="I1422" i="4"/>
  <c r="H1422" i="4"/>
  <c r="J1421" i="4"/>
  <c r="I1421" i="4"/>
  <c r="H1421" i="4"/>
  <c r="L1421" i="4" s="1"/>
  <c r="M1421" i="4" s="1"/>
  <c r="J1420" i="4"/>
  <c r="I1420" i="4"/>
  <c r="H1420" i="4"/>
  <c r="L1420" i="4" s="1"/>
  <c r="M1420" i="4" s="1"/>
  <c r="L1419" i="4"/>
  <c r="M1419" i="4" s="1"/>
  <c r="J1419" i="4"/>
  <c r="I1419" i="4"/>
  <c r="H1419" i="4"/>
  <c r="K1419" i="4" s="1"/>
  <c r="J1418" i="4"/>
  <c r="K1418" i="4" s="1"/>
  <c r="I1418" i="4"/>
  <c r="H1418" i="4"/>
  <c r="J1417" i="4"/>
  <c r="I1417" i="4"/>
  <c r="H1417" i="4"/>
  <c r="L1417" i="4" s="1"/>
  <c r="M1417" i="4" s="1"/>
  <c r="J1416" i="4"/>
  <c r="I1416" i="4"/>
  <c r="H1416" i="4"/>
  <c r="L1416" i="4" s="1"/>
  <c r="M1416" i="4" s="1"/>
  <c r="L1415" i="4"/>
  <c r="M1415" i="4" s="1"/>
  <c r="J1415" i="4"/>
  <c r="I1415" i="4"/>
  <c r="H1415" i="4"/>
  <c r="K1415" i="4" s="1"/>
  <c r="J1414" i="4"/>
  <c r="K1414" i="4" s="1"/>
  <c r="I1414" i="4"/>
  <c r="H1414" i="4"/>
  <c r="J1413" i="4"/>
  <c r="I1413" i="4"/>
  <c r="H1413" i="4"/>
  <c r="L1413" i="4" s="1"/>
  <c r="M1413" i="4" s="1"/>
  <c r="J1412" i="4"/>
  <c r="I1412" i="4"/>
  <c r="H1412" i="4"/>
  <c r="L1412" i="4" s="1"/>
  <c r="M1412" i="4" s="1"/>
  <c r="L1411" i="4"/>
  <c r="M1411" i="4" s="1"/>
  <c r="J1411" i="4"/>
  <c r="I1411" i="4"/>
  <c r="H1411" i="4"/>
  <c r="K1411" i="4" s="1"/>
  <c r="J1410" i="4"/>
  <c r="K1410" i="4" s="1"/>
  <c r="I1410" i="4"/>
  <c r="H1410" i="4"/>
  <c r="J1409" i="4"/>
  <c r="I1409" i="4"/>
  <c r="H1409" i="4"/>
  <c r="L1409" i="4" s="1"/>
  <c r="M1409" i="4" s="1"/>
  <c r="J1408" i="4"/>
  <c r="I1408" i="4"/>
  <c r="H1408" i="4"/>
  <c r="L1408" i="4" s="1"/>
  <c r="M1408" i="4" s="1"/>
  <c r="L1407" i="4"/>
  <c r="M1407" i="4" s="1"/>
  <c r="J1407" i="4"/>
  <c r="I1407" i="4"/>
  <c r="H1407" i="4"/>
  <c r="K1407" i="4" s="1"/>
  <c r="J1406" i="4"/>
  <c r="K1406" i="4" s="1"/>
  <c r="I1406" i="4"/>
  <c r="H1406" i="4"/>
  <c r="J1405" i="4"/>
  <c r="I1405" i="4"/>
  <c r="H1405" i="4"/>
  <c r="L1405" i="4" s="1"/>
  <c r="M1405" i="4" s="1"/>
  <c r="J1404" i="4"/>
  <c r="I1404" i="4"/>
  <c r="H1404" i="4"/>
  <c r="L1404" i="4" s="1"/>
  <c r="M1404" i="4" s="1"/>
  <c r="L1403" i="4"/>
  <c r="M1403" i="4" s="1"/>
  <c r="J1403" i="4"/>
  <c r="I1403" i="4"/>
  <c r="H1403" i="4"/>
  <c r="K1403" i="4" s="1"/>
  <c r="J1402" i="4"/>
  <c r="K1402" i="4" s="1"/>
  <c r="I1402" i="4"/>
  <c r="H1402" i="4"/>
  <c r="J1401" i="4"/>
  <c r="I1401" i="4"/>
  <c r="H1401" i="4"/>
  <c r="L1401" i="4" s="1"/>
  <c r="M1401" i="4" s="1"/>
  <c r="J1400" i="4"/>
  <c r="I1400" i="4"/>
  <c r="H1400" i="4"/>
  <c r="L1400" i="4" s="1"/>
  <c r="M1400" i="4" s="1"/>
  <c r="L1399" i="4"/>
  <c r="M1399" i="4" s="1"/>
  <c r="J1399" i="4"/>
  <c r="I1399" i="4"/>
  <c r="H1399" i="4"/>
  <c r="K1399" i="4" s="1"/>
  <c r="J1398" i="4"/>
  <c r="K1398" i="4" s="1"/>
  <c r="I1398" i="4"/>
  <c r="H1398" i="4"/>
  <c r="J1397" i="4"/>
  <c r="I1397" i="4"/>
  <c r="H1397" i="4"/>
  <c r="L1397" i="4" s="1"/>
  <c r="M1397" i="4" s="1"/>
  <c r="J1396" i="4"/>
  <c r="I1396" i="4"/>
  <c r="H1396" i="4"/>
  <c r="L1396" i="4" s="1"/>
  <c r="M1396" i="4" s="1"/>
  <c r="L1395" i="4"/>
  <c r="M1395" i="4" s="1"/>
  <c r="J1395" i="4"/>
  <c r="I1395" i="4"/>
  <c r="H1395" i="4"/>
  <c r="K1395" i="4" s="1"/>
  <c r="J1394" i="4"/>
  <c r="K1394" i="4" s="1"/>
  <c r="I1394" i="4"/>
  <c r="H1394" i="4"/>
  <c r="J1393" i="4"/>
  <c r="I1393" i="4"/>
  <c r="H1393" i="4"/>
  <c r="L1393" i="4" s="1"/>
  <c r="M1393" i="4" s="1"/>
  <c r="J1392" i="4"/>
  <c r="I1392" i="4"/>
  <c r="H1392" i="4"/>
  <c r="L1392" i="4" s="1"/>
  <c r="M1392" i="4" s="1"/>
  <c r="L1391" i="4"/>
  <c r="M1391" i="4" s="1"/>
  <c r="J1391" i="4"/>
  <c r="I1391" i="4"/>
  <c r="H1391" i="4"/>
  <c r="K1391" i="4" s="1"/>
  <c r="J1390" i="4"/>
  <c r="L1390" i="4" s="1"/>
  <c r="M1390" i="4" s="1"/>
  <c r="I1390" i="4"/>
  <c r="H1390" i="4"/>
  <c r="K1390" i="4" s="1"/>
  <c r="J1389" i="4"/>
  <c r="I1389" i="4"/>
  <c r="H1389" i="4"/>
  <c r="L1389" i="4" s="1"/>
  <c r="M1389" i="4" s="1"/>
  <c r="J1388" i="4"/>
  <c r="I1388" i="4"/>
  <c r="H1388" i="4"/>
  <c r="L1388" i="4" s="1"/>
  <c r="M1388" i="4" s="1"/>
  <c r="L1387" i="4"/>
  <c r="M1387" i="4" s="1"/>
  <c r="J1387" i="4"/>
  <c r="I1387" i="4"/>
  <c r="H1387" i="4"/>
  <c r="K1387" i="4" s="1"/>
  <c r="J1386" i="4"/>
  <c r="L1386" i="4" s="1"/>
  <c r="M1386" i="4" s="1"/>
  <c r="I1386" i="4"/>
  <c r="H1386" i="4"/>
  <c r="K1386" i="4" s="1"/>
  <c r="J1385" i="4"/>
  <c r="I1385" i="4"/>
  <c r="H1385" i="4"/>
  <c r="L1385" i="4" s="1"/>
  <c r="M1385" i="4" s="1"/>
  <c r="J1384" i="4"/>
  <c r="I1384" i="4"/>
  <c r="H1384" i="4"/>
  <c r="L1384" i="4" s="1"/>
  <c r="M1384" i="4" s="1"/>
  <c r="L1383" i="4"/>
  <c r="M1383" i="4" s="1"/>
  <c r="J1383" i="4"/>
  <c r="I1383" i="4"/>
  <c r="H1383" i="4"/>
  <c r="K1383" i="4" s="1"/>
  <c r="J1382" i="4"/>
  <c r="L1382" i="4" s="1"/>
  <c r="M1382" i="4" s="1"/>
  <c r="I1382" i="4"/>
  <c r="H1382" i="4"/>
  <c r="K1382" i="4" s="1"/>
  <c r="J1381" i="4"/>
  <c r="I1381" i="4"/>
  <c r="H1381" i="4"/>
  <c r="L1381" i="4" s="1"/>
  <c r="M1381" i="4" s="1"/>
  <c r="J1380" i="4"/>
  <c r="I1380" i="4"/>
  <c r="H1380" i="4"/>
  <c r="L1380" i="4" s="1"/>
  <c r="M1380" i="4" s="1"/>
  <c r="L1379" i="4"/>
  <c r="M1379" i="4" s="1"/>
  <c r="J1379" i="4"/>
  <c r="I1379" i="4"/>
  <c r="H1379" i="4"/>
  <c r="K1379" i="4" s="1"/>
  <c r="J1378" i="4"/>
  <c r="L1378" i="4" s="1"/>
  <c r="M1378" i="4" s="1"/>
  <c r="I1378" i="4"/>
  <c r="H1378" i="4"/>
  <c r="K1378" i="4" s="1"/>
  <c r="J1377" i="4"/>
  <c r="I1377" i="4"/>
  <c r="H1377" i="4"/>
  <c r="L1377" i="4" s="1"/>
  <c r="M1377" i="4" s="1"/>
  <c r="J1376" i="4"/>
  <c r="I1376" i="4"/>
  <c r="H1376" i="4"/>
  <c r="L1376" i="4" s="1"/>
  <c r="M1376" i="4" s="1"/>
  <c r="L1375" i="4"/>
  <c r="M1375" i="4" s="1"/>
  <c r="J1375" i="4"/>
  <c r="I1375" i="4"/>
  <c r="H1375" i="4"/>
  <c r="K1375" i="4" s="1"/>
  <c r="J1374" i="4"/>
  <c r="L1374" i="4" s="1"/>
  <c r="M1374" i="4" s="1"/>
  <c r="I1374" i="4"/>
  <c r="H1374" i="4"/>
  <c r="K1374" i="4" s="1"/>
  <c r="J1373" i="4"/>
  <c r="I1373" i="4"/>
  <c r="H1373" i="4"/>
  <c r="L1373" i="4" s="1"/>
  <c r="M1373" i="4" s="1"/>
  <c r="J1372" i="4"/>
  <c r="I1372" i="4"/>
  <c r="H1372" i="4"/>
  <c r="L1372" i="4" s="1"/>
  <c r="M1372" i="4" s="1"/>
  <c r="L1371" i="4"/>
  <c r="M1371" i="4" s="1"/>
  <c r="J1371" i="4"/>
  <c r="I1371" i="4"/>
  <c r="H1371" i="4"/>
  <c r="K1371" i="4" s="1"/>
  <c r="J1370" i="4"/>
  <c r="L1370" i="4" s="1"/>
  <c r="M1370" i="4" s="1"/>
  <c r="I1370" i="4"/>
  <c r="H1370" i="4"/>
  <c r="K1370" i="4" s="1"/>
  <c r="J1369" i="4"/>
  <c r="I1369" i="4"/>
  <c r="H1369" i="4"/>
  <c r="L1369" i="4" s="1"/>
  <c r="M1369" i="4" s="1"/>
  <c r="J1368" i="4"/>
  <c r="I1368" i="4"/>
  <c r="H1368" i="4"/>
  <c r="L1368" i="4" s="1"/>
  <c r="M1368" i="4" s="1"/>
  <c r="L1367" i="4"/>
  <c r="M1367" i="4" s="1"/>
  <c r="J1367" i="4"/>
  <c r="I1367" i="4"/>
  <c r="H1367" i="4"/>
  <c r="K1367" i="4" s="1"/>
  <c r="J1366" i="4"/>
  <c r="L1366" i="4" s="1"/>
  <c r="M1366" i="4" s="1"/>
  <c r="I1366" i="4"/>
  <c r="H1366" i="4"/>
  <c r="K1366" i="4" s="1"/>
  <c r="J1365" i="4"/>
  <c r="I1365" i="4"/>
  <c r="H1365" i="4"/>
  <c r="L1365" i="4" s="1"/>
  <c r="M1365" i="4" s="1"/>
  <c r="J1364" i="4"/>
  <c r="I1364" i="4"/>
  <c r="H1364" i="4"/>
  <c r="L1364" i="4" s="1"/>
  <c r="M1364" i="4" s="1"/>
  <c r="L1363" i="4"/>
  <c r="M1363" i="4" s="1"/>
  <c r="J1363" i="4"/>
  <c r="I1363" i="4"/>
  <c r="H1363" i="4"/>
  <c r="K1363" i="4" s="1"/>
  <c r="J1362" i="4"/>
  <c r="L1362" i="4" s="1"/>
  <c r="M1362" i="4" s="1"/>
  <c r="I1362" i="4"/>
  <c r="H1362" i="4"/>
  <c r="K1362" i="4" s="1"/>
  <c r="J1361" i="4"/>
  <c r="I1361" i="4"/>
  <c r="H1361" i="4"/>
  <c r="L1361" i="4" s="1"/>
  <c r="M1361" i="4" s="1"/>
  <c r="J1360" i="4"/>
  <c r="I1360" i="4"/>
  <c r="H1360" i="4"/>
  <c r="L1360" i="4" s="1"/>
  <c r="M1360" i="4" s="1"/>
  <c r="L1359" i="4"/>
  <c r="M1359" i="4" s="1"/>
  <c r="J1359" i="4"/>
  <c r="I1359" i="4"/>
  <c r="H1359" i="4"/>
  <c r="K1359" i="4" s="1"/>
  <c r="J1358" i="4"/>
  <c r="L1358" i="4" s="1"/>
  <c r="M1358" i="4" s="1"/>
  <c r="I1358" i="4"/>
  <c r="H1358" i="4"/>
  <c r="K1358" i="4" s="1"/>
  <c r="J1357" i="4"/>
  <c r="I1357" i="4"/>
  <c r="H1357" i="4"/>
  <c r="L1357" i="4" s="1"/>
  <c r="M1357" i="4" s="1"/>
  <c r="J1356" i="4"/>
  <c r="I1356" i="4"/>
  <c r="H1356" i="4"/>
  <c r="L1356" i="4" s="1"/>
  <c r="M1356" i="4" s="1"/>
  <c r="L1355" i="4"/>
  <c r="M1355" i="4" s="1"/>
  <c r="J1355" i="4"/>
  <c r="I1355" i="4"/>
  <c r="H1355" i="4"/>
  <c r="K1355" i="4" s="1"/>
  <c r="J1354" i="4"/>
  <c r="L1354" i="4" s="1"/>
  <c r="M1354" i="4" s="1"/>
  <c r="I1354" i="4"/>
  <c r="H1354" i="4"/>
  <c r="K1354" i="4" s="1"/>
  <c r="J1353" i="4"/>
  <c r="I1353" i="4"/>
  <c r="H1353" i="4"/>
  <c r="L1353" i="4" s="1"/>
  <c r="M1353" i="4" s="1"/>
  <c r="J1352" i="4"/>
  <c r="I1352" i="4"/>
  <c r="H1352" i="4"/>
  <c r="L1352" i="4" s="1"/>
  <c r="M1352" i="4" s="1"/>
  <c r="L1351" i="4"/>
  <c r="M1351" i="4" s="1"/>
  <c r="J1351" i="4"/>
  <c r="I1351" i="4"/>
  <c r="H1351" i="4"/>
  <c r="K1351" i="4" s="1"/>
  <c r="J1350" i="4"/>
  <c r="L1350" i="4" s="1"/>
  <c r="M1350" i="4" s="1"/>
  <c r="I1350" i="4"/>
  <c r="H1350" i="4"/>
  <c r="K1350" i="4" s="1"/>
  <c r="J1349" i="4"/>
  <c r="I1349" i="4"/>
  <c r="H1349" i="4"/>
  <c r="L1349" i="4" s="1"/>
  <c r="M1349" i="4" s="1"/>
  <c r="J1348" i="4"/>
  <c r="I1348" i="4"/>
  <c r="H1348" i="4"/>
  <c r="L1348" i="4" s="1"/>
  <c r="M1348" i="4" s="1"/>
  <c r="L1347" i="4"/>
  <c r="M1347" i="4" s="1"/>
  <c r="J1347" i="4"/>
  <c r="I1347" i="4"/>
  <c r="H1347" i="4"/>
  <c r="K1347" i="4" s="1"/>
  <c r="J1346" i="4"/>
  <c r="L1346" i="4" s="1"/>
  <c r="M1346" i="4" s="1"/>
  <c r="I1346" i="4"/>
  <c r="H1346" i="4"/>
  <c r="K1346" i="4" s="1"/>
  <c r="J1345" i="4"/>
  <c r="I1345" i="4"/>
  <c r="H1345" i="4"/>
  <c r="J1344" i="4"/>
  <c r="I1344" i="4"/>
  <c r="H1344" i="4"/>
  <c r="L1344" i="4" s="1"/>
  <c r="M1344" i="4" s="1"/>
  <c r="L1343" i="4"/>
  <c r="M1343" i="4" s="1"/>
  <c r="J1343" i="4"/>
  <c r="I1343" i="4"/>
  <c r="H1343" i="4"/>
  <c r="K1343" i="4" s="1"/>
  <c r="J1342" i="4"/>
  <c r="L1342" i="4" s="1"/>
  <c r="M1342" i="4" s="1"/>
  <c r="I1342" i="4"/>
  <c r="H1342" i="4"/>
  <c r="J1341" i="4"/>
  <c r="I1341" i="4"/>
  <c r="H1341" i="4"/>
  <c r="J1340" i="4"/>
  <c r="I1340" i="4"/>
  <c r="H1340" i="4"/>
  <c r="L1340" i="4" s="1"/>
  <c r="M1340" i="4" s="1"/>
  <c r="L1339" i="4"/>
  <c r="M1339" i="4" s="1"/>
  <c r="J1339" i="4"/>
  <c r="I1339" i="4"/>
  <c r="H1339" i="4"/>
  <c r="K1339" i="4" s="1"/>
  <c r="J1338" i="4"/>
  <c r="L1338" i="4" s="1"/>
  <c r="M1338" i="4" s="1"/>
  <c r="I1338" i="4"/>
  <c r="H1338" i="4"/>
  <c r="J1337" i="4"/>
  <c r="I1337" i="4"/>
  <c r="H1337" i="4"/>
  <c r="J1336" i="4"/>
  <c r="I1336" i="4"/>
  <c r="H1336" i="4"/>
  <c r="L1336" i="4" s="1"/>
  <c r="M1336" i="4" s="1"/>
  <c r="L1335" i="4"/>
  <c r="M1335" i="4" s="1"/>
  <c r="J1335" i="4"/>
  <c r="I1335" i="4"/>
  <c r="H1335" i="4"/>
  <c r="K1335" i="4" s="1"/>
  <c r="J1334" i="4"/>
  <c r="L1334" i="4" s="1"/>
  <c r="M1334" i="4" s="1"/>
  <c r="I1334" i="4"/>
  <c r="H1334" i="4"/>
  <c r="J1333" i="4"/>
  <c r="I1333" i="4"/>
  <c r="H1333" i="4"/>
  <c r="J1332" i="4"/>
  <c r="I1332" i="4"/>
  <c r="H1332" i="4"/>
  <c r="L1332" i="4" s="1"/>
  <c r="M1332" i="4" s="1"/>
  <c r="L1331" i="4"/>
  <c r="M1331" i="4" s="1"/>
  <c r="J1331" i="4"/>
  <c r="I1331" i="4"/>
  <c r="H1331" i="4"/>
  <c r="K1331" i="4" s="1"/>
  <c r="J1330" i="4"/>
  <c r="L1330" i="4" s="1"/>
  <c r="M1330" i="4" s="1"/>
  <c r="I1330" i="4"/>
  <c r="H1330" i="4"/>
  <c r="J1329" i="4"/>
  <c r="I1329" i="4"/>
  <c r="H1329" i="4"/>
  <c r="J1328" i="4"/>
  <c r="I1328" i="4"/>
  <c r="H1328" i="4"/>
  <c r="L1328" i="4" s="1"/>
  <c r="M1328" i="4" s="1"/>
  <c r="L1327" i="4"/>
  <c r="M1327" i="4" s="1"/>
  <c r="J1327" i="4"/>
  <c r="I1327" i="4"/>
  <c r="H1327" i="4"/>
  <c r="K1327" i="4" s="1"/>
  <c r="J1326" i="4"/>
  <c r="L1326" i="4" s="1"/>
  <c r="M1326" i="4" s="1"/>
  <c r="I1326" i="4"/>
  <c r="H1326" i="4"/>
  <c r="K1326" i="4" s="1"/>
  <c r="J1325" i="4"/>
  <c r="I1325" i="4"/>
  <c r="H1325" i="4"/>
  <c r="J1324" i="4"/>
  <c r="I1324" i="4"/>
  <c r="H1324" i="4"/>
  <c r="L1324" i="4" s="1"/>
  <c r="M1324" i="4" s="1"/>
  <c r="L1323" i="4"/>
  <c r="M1323" i="4" s="1"/>
  <c r="J1323" i="4"/>
  <c r="I1323" i="4"/>
  <c r="H1323" i="4"/>
  <c r="K1323" i="4" s="1"/>
  <c r="J1322" i="4"/>
  <c r="L1322" i="4" s="1"/>
  <c r="M1322" i="4" s="1"/>
  <c r="I1322" i="4"/>
  <c r="H1322" i="4"/>
  <c r="J1321" i="4"/>
  <c r="I1321" i="4"/>
  <c r="H1321" i="4"/>
  <c r="J1320" i="4"/>
  <c r="I1320" i="4"/>
  <c r="H1320" i="4"/>
  <c r="L1320" i="4" s="1"/>
  <c r="M1320" i="4" s="1"/>
  <c r="L1319" i="4"/>
  <c r="M1319" i="4" s="1"/>
  <c r="J1319" i="4"/>
  <c r="I1319" i="4"/>
  <c r="H1319" i="4"/>
  <c r="K1319" i="4" s="1"/>
  <c r="J1318" i="4"/>
  <c r="L1318" i="4" s="1"/>
  <c r="M1318" i="4" s="1"/>
  <c r="I1318" i="4"/>
  <c r="H1318" i="4"/>
  <c r="K1318" i="4" s="1"/>
  <c r="J1317" i="4"/>
  <c r="I1317" i="4"/>
  <c r="H1317" i="4"/>
  <c r="J1316" i="4"/>
  <c r="I1316" i="4"/>
  <c r="H1316" i="4"/>
  <c r="L1316" i="4" s="1"/>
  <c r="M1316" i="4" s="1"/>
  <c r="L1315" i="4"/>
  <c r="M1315" i="4" s="1"/>
  <c r="J1315" i="4"/>
  <c r="I1315" i="4"/>
  <c r="H1315" i="4"/>
  <c r="K1315" i="4" s="1"/>
  <c r="J1314" i="4"/>
  <c r="L1314" i="4" s="1"/>
  <c r="M1314" i="4" s="1"/>
  <c r="I1314" i="4"/>
  <c r="H1314" i="4"/>
  <c r="K1314" i="4" s="1"/>
  <c r="J1313" i="4"/>
  <c r="I1313" i="4"/>
  <c r="H1313" i="4"/>
  <c r="J1312" i="4"/>
  <c r="I1312" i="4"/>
  <c r="H1312" i="4"/>
  <c r="L1311" i="4"/>
  <c r="M1311" i="4" s="1"/>
  <c r="J1311" i="4"/>
  <c r="I1311" i="4"/>
  <c r="H1311" i="4"/>
  <c r="K1311" i="4" s="1"/>
  <c r="L1310" i="4"/>
  <c r="M1310" i="4" s="1"/>
  <c r="J1310" i="4"/>
  <c r="I1310" i="4"/>
  <c r="H1310" i="4"/>
  <c r="J1309" i="4"/>
  <c r="I1309" i="4"/>
  <c r="H1309" i="4"/>
  <c r="J1308" i="4"/>
  <c r="I1308" i="4"/>
  <c r="H1308" i="4"/>
  <c r="L1307" i="4"/>
  <c r="M1307" i="4" s="1"/>
  <c r="J1307" i="4"/>
  <c r="I1307" i="4"/>
  <c r="H1307" i="4"/>
  <c r="K1307" i="4" s="1"/>
  <c r="L1306" i="4"/>
  <c r="M1306" i="4" s="1"/>
  <c r="J1306" i="4"/>
  <c r="I1306" i="4"/>
  <c r="H1306" i="4"/>
  <c r="J1305" i="4"/>
  <c r="I1305" i="4"/>
  <c r="H1305" i="4"/>
  <c r="J1304" i="4"/>
  <c r="I1304" i="4"/>
  <c r="H1304" i="4"/>
  <c r="L1303" i="4"/>
  <c r="M1303" i="4" s="1"/>
  <c r="J1303" i="4"/>
  <c r="I1303" i="4"/>
  <c r="H1303" i="4"/>
  <c r="K1303" i="4" s="1"/>
  <c r="J1302" i="4"/>
  <c r="L1302" i="4" s="1"/>
  <c r="M1302" i="4" s="1"/>
  <c r="I1302" i="4"/>
  <c r="H1302" i="4"/>
  <c r="J1301" i="4"/>
  <c r="I1301" i="4"/>
  <c r="H1301" i="4"/>
  <c r="J1300" i="4"/>
  <c r="I1300" i="4"/>
  <c r="H1300" i="4"/>
  <c r="L1299" i="4"/>
  <c r="M1299" i="4" s="1"/>
  <c r="J1299" i="4"/>
  <c r="I1299" i="4"/>
  <c r="H1299" i="4"/>
  <c r="K1299" i="4" s="1"/>
  <c r="L1298" i="4"/>
  <c r="M1298" i="4" s="1"/>
  <c r="J1298" i="4"/>
  <c r="I1298" i="4"/>
  <c r="H1298" i="4"/>
  <c r="K1298" i="4" s="1"/>
  <c r="J1297" i="4"/>
  <c r="I1297" i="4"/>
  <c r="H1297" i="4"/>
  <c r="J1296" i="4"/>
  <c r="I1296" i="4"/>
  <c r="H1296" i="4"/>
  <c r="L1295" i="4"/>
  <c r="M1295" i="4" s="1"/>
  <c r="J1295" i="4"/>
  <c r="I1295" i="4"/>
  <c r="H1295" i="4"/>
  <c r="K1295" i="4" s="1"/>
  <c r="L1294" i="4"/>
  <c r="M1294" i="4" s="1"/>
  <c r="J1294" i="4"/>
  <c r="I1294" i="4"/>
  <c r="H1294" i="4"/>
  <c r="J1293" i="4"/>
  <c r="I1293" i="4"/>
  <c r="H1293" i="4"/>
  <c r="J1292" i="4"/>
  <c r="I1292" i="4"/>
  <c r="H1292" i="4"/>
  <c r="L1291" i="4"/>
  <c r="M1291" i="4" s="1"/>
  <c r="J1291" i="4"/>
  <c r="I1291" i="4"/>
  <c r="H1291" i="4"/>
  <c r="K1291" i="4" s="1"/>
  <c r="L1290" i="4"/>
  <c r="M1290" i="4" s="1"/>
  <c r="J1290" i="4"/>
  <c r="I1290" i="4"/>
  <c r="H1290" i="4"/>
  <c r="J1289" i="4"/>
  <c r="I1289" i="4"/>
  <c r="H1289" i="4"/>
  <c r="J1288" i="4"/>
  <c r="I1288" i="4"/>
  <c r="H1288" i="4"/>
  <c r="L1287" i="4"/>
  <c r="M1287" i="4" s="1"/>
  <c r="J1287" i="4"/>
  <c r="I1287" i="4"/>
  <c r="H1287" i="4"/>
  <c r="K1287" i="4" s="1"/>
  <c r="J1286" i="4"/>
  <c r="L1286" i="4" s="1"/>
  <c r="M1286" i="4" s="1"/>
  <c r="I1286" i="4"/>
  <c r="H1286" i="4"/>
  <c r="J1285" i="4"/>
  <c r="I1285" i="4"/>
  <c r="H1285" i="4"/>
  <c r="J1284" i="4"/>
  <c r="I1284" i="4"/>
  <c r="H1284" i="4"/>
  <c r="L1283" i="4"/>
  <c r="M1283" i="4" s="1"/>
  <c r="J1283" i="4"/>
  <c r="I1283" i="4"/>
  <c r="H1283" i="4"/>
  <c r="K1283" i="4" s="1"/>
  <c r="L1282" i="4"/>
  <c r="M1282" i="4" s="1"/>
  <c r="J1282" i="4"/>
  <c r="I1282" i="4"/>
  <c r="H1282" i="4"/>
  <c r="K1282" i="4" s="1"/>
  <c r="J1281" i="4"/>
  <c r="I1281" i="4"/>
  <c r="H1281" i="4"/>
  <c r="J1280" i="4"/>
  <c r="I1280" i="4"/>
  <c r="H1280" i="4"/>
  <c r="L1279" i="4"/>
  <c r="M1279" i="4" s="1"/>
  <c r="J1279" i="4"/>
  <c r="I1279" i="4"/>
  <c r="H1279" i="4"/>
  <c r="K1279" i="4" s="1"/>
  <c r="L1278" i="4"/>
  <c r="M1278" i="4" s="1"/>
  <c r="J1278" i="4"/>
  <c r="I1278" i="4"/>
  <c r="H1278" i="4"/>
  <c r="J1277" i="4"/>
  <c r="I1277" i="4"/>
  <c r="H1277" i="4"/>
  <c r="J1276" i="4"/>
  <c r="I1276" i="4"/>
  <c r="H1276" i="4"/>
  <c r="L1275" i="4"/>
  <c r="M1275" i="4" s="1"/>
  <c r="J1275" i="4"/>
  <c r="I1275" i="4"/>
  <c r="H1275" i="4"/>
  <c r="K1275" i="4" s="1"/>
  <c r="L1274" i="4"/>
  <c r="M1274" i="4" s="1"/>
  <c r="J1274" i="4"/>
  <c r="I1274" i="4"/>
  <c r="H1274" i="4"/>
  <c r="J1273" i="4"/>
  <c r="I1273" i="4"/>
  <c r="H1273" i="4"/>
  <c r="J1272" i="4"/>
  <c r="I1272" i="4"/>
  <c r="H1272" i="4"/>
  <c r="L1271" i="4"/>
  <c r="M1271" i="4" s="1"/>
  <c r="J1271" i="4"/>
  <c r="I1271" i="4"/>
  <c r="H1271" i="4"/>
  <c r="K1271" i="4" s="1"/>
  <c r="J1270" i="4"/>
  <c r="L1270" i="4" s="1"/>
  <c r="M1270" i="4" s="1"/>
  <c r="I1270" i="4"/>
  <c r="H1270" i="4"/>
  <c r="J1269" i="4"/>
  <c r="I1269" i="4"/>
  <c r="H1269" i="4"/>
  <c r="J1268" i="4"/>
  <c r="I1268" i="4"/>
  <c r="H1268" i="4"/>
  <c r="L1267" i="4"/>
  <c r="M1267" i="4" s="1"/>
  <c r="J1267" i="4"/>
  <c r="I1267" i="4"/>
  <c r="H1267" i="4"/>
  <c r="K1267" i="4" s="1"/>
  <c r="L1266" i="4"/>
  <c r="M1266" i="4" s="1"/>
  <c r="J1266" i="4"/>
  <c r="I1266" i="4"/>
  <c r="H1266" i="4"/>
  <c r="K1266" i="4" s="1"/>
  <c r="J1265" i="4"/>
  <c r="I1265" i="4"/>
  <c r="H1265" i="4"/>
  <c r="J1264" i="4"/>
  <c r="I1264" i="4"/>
  <c r="H1264" i="4"/>
  <c r="L1263" i="4"/>
  <c r="M1263" i="4" s="1"/>
  <c r="J1263" i="4"/>
  <c r="I1263" i="4"/>
  <c r="H1263" i="4"/>
  <c r="K1263" i="4" s="1"/>
  <c r="L1262" i="4"/>
  <c r="M1262" i="4" s="1"/>
  <c r="J1262" i="4"/>
  <c r="I1262" i="4"/>
  <c r="H1262" i="4"/>
  <c r="J1261" i="4"/>
  <c r="I1261" i="4"/>
  <c r="H1261" i="4"/>
  <c r="J1260" i="4"/>
  <c r="I1260" i="4"/>
  <c r="H1260" i="4"/>
  <c r="L1259" i="4"/>
  <c r="M1259" i="4" s="1"/>
  <c r="J1259" i="4"/>
  <c r="I1259" i="4"/>
  <c r="H1259" i="4"/>
  <c r="K1259" i="4" s="1"/>
  <c r="L1258" i="4"/>
  <c r="M1258" i="4" s="1"/>
  <c r="J1258" i="4"/>
  <c r="I1258" i="4"/>
  <c r="H1258" i="4"/>
  <c r="J1257" i="4"/>
  <c r="I1257" i="4"/>
  <c r="H1257" i="4"/>
  <c r="J1256" i="4"/>
  <c r="I1256" i="4"/>
  <c r="H1256" i="4"/>
  <c r="L1255" i="4"/>
  <c r="M1255" i="4" s="1"/>
  <c r="J1255" i="4"/>
  <c r="I1255" i="4"/>
  <c r="H1255" i="4"/>
  <c r="K1255" i="4" s="1"/>
  <c r="J1254" i="4"/>
  <c r="L1254" i="4" s="1"/>
  <c r="M1254" i="4" s="1"/>
  <c r="I1254" i="4"/>
  <c r="H1254" i="4"/>
  <c r="J1253" i="4"/>
  <c r="I1253" i="4"/>
  <c r="H1253" i="4"/>
  <c r="J1252" i="4"/>
  <c r="I1252" i="4"/>
  <c r="H1252" i="4"/>
  <c r="K1252" i="4" s="1"/>
  <c r="J1251" i="4"/>
  <c r="L1251" i="4" s="1"/>
  <c r="M1251" i="4" s="1"/>
  <c r="I1251" i="4"/>
  <c r="H1251" i="4"/>
  <c r="J1250" i="4"/>
  <c r="I1250" i="4"/>
  <c r="H1250" i="4"/>
  <c r="K1250" i="4" s="1"/>
  <c r="J1249" i="4"/>
  <c r="I1249" i="4"/>
  <c r="H1249" i="4"/>
  <c r="J1248" i="4"/>
  <c r="I1248" i="4"/>
  <c r="H1248" i="4"/>
  <c r="K1248" i="4" s="1"/>
  <c r="L1247" i="4"/>
  <c r="M1247" i="4" s="1"/>
  <c r="J1247" i="4"/>
  <c r="I1247" i="4"/>
  <c r="H1247" i="4"/>
  <c r="J1246" i="4"/>
  <c r="I1246" i="4"/>
  <c r="H1246" i="4"/>
  <c r="K1246" i="4" s="1"/>
  <c r="J1245" i="4"/>
  <c r="I1245" i="4"/>
  <c r="H1245" i="4"/>
  <c r="L1244" i="4"/>
  <c r="M1244" i="4" s="1"/>
  <c r="J1244" i="4"/>
  <c r="I1244" i="4"/>
  <c r="H1244" i="4"/>
  <c r="K1244" i="4" s="1"/>
  <c r="J1243" i="4"/>
  <c r="L1243" i="4" s="1"/>
  <c r="M1243" i="4" s="1"/>
  <c r="I1243" i="4"/>
  <c r="H1243" i="4"/>
  <c r="J1242" i="4"/>
  <c r="L1242" i="4" s="1"/>
  <c r="M1242" i="4" s="1"/>
  <c r="I1242" i="4"/>
  <c r="H1242" i="4"/>
  <c r="J1241" i="4"/>
  <c r="I1241" i="4"/>
  <c r="H1241" i="4"/>
  <c r="L1240" i="4"/>
  <c r="M1240" i="4" s="1"/>
  <c r="J1240" i="4"/>
  <c r="I1240" i="4"/>
  <c r="H1240" i="4"/>
  <c r="K1240" i="4" s="1"/>
  <c r="J1239" i="4"/>
  <c r="I1239" i="4"/>
  <c r="H1239" i="4"/>
  <c r="L1238" i="4"/>
  <c r="M1238" i="4" s="1"/>
  <c r="J1238" i="4"/>
  <c r="I1238" i="4"/>
  <c r="H1238" i="4"/>
  <c r="J1237" i="4"/>
  <c r="I1237" i="4"/>
  <c r="H1237" i="4"/>
  <c r="L1236" i="4"/>
  <c r="M1236" i="4" s="1"/>
  <c r="J1236" i="4"/>
  <c r="I1236" i="4"/>
  <c r="H1236" i="4"/>
  <c r="J1235" i="4"/>
  <c r="I1235" i="4"/>
  <c r="H1235" i="4"/>
  <c r="K1235" i="4" s="1"/>
  <c r="L1234" i="4"/>
  <c r="M1234" i="4" s="1"/>
  <c r="J1234" i="4"/>
  <c r="I1234" i="4"/>
  <c r="H1234" i="4"/>
  <c r="J1233" i="4"/>
  <c r="I1233" i="4"/>
  <c r="H1233" i="4"/>
  <c r="K1233" i="4" s="1"/>
  <c r="L1232" i="4"/>
  <c r="M1232" i="4" s="1"/>
  <c r="J1232" i="4"/>
  <c r="I1232" i="4"/>
  <c r="H1232" i="4"/>
  <c r="J1231" i="4"/>
  <c r="I1231" i="4"/>
  <c r="H1231" i="4"/>
  <c r="K1231" i="4" s="1"/>
  <c r="L1230" i="4"/>
  <c r="M1230" i="4" s="1"/>
  <c r="J1230" i="4"/>
  <c r="I1230" i="4"/>
  <c r="H1230" i="4"/>
  <c r="J1229" i="4"/>
  <c r="I1229" i="4"/>
  <c r="H1229" i="4"/>
  <c r="K1229" i="4" s="1"/>
  <c r="L1228" i="4"/>
  <c r="M1228" i="4" s="1"/>
  <c r="J1228" i="4"/>
  <c r="I1228" i="4"/>
  <c r="H1228" i="4"/>
  <c r="J1227" i="4"/>
  <c r="I1227" i="4"/>
  <c r="H1227" i="4"/>
  <c r="K1227" i="4" s="1"/>
  <c r="L1226" i="4"/>
  <c r="M1226" i="4" s="1"/>
  <c r="J1226" i="4"/>
  <c r="I1226" i="4"/>
  <c r="H1226" i="4"/>
  <c r="J1225" i="4"/>
  <c r="I1225" i="4"/>
  <c r="H1225" i="4"/>
  <c r="K1225" i="4" s="1"/>
  <c r="L1224" i="4"/>
  <c r="M1224" i="4" s="1"/>
  <c r="J1224" i="4"/>
  <c r="I1224" i="4"/>
  <c r="H1224" i="4"/>
  <c r="J1223" i="4"/>
  <c r="I1223" i="4"/>
  <c r="H1223" i="4"/>
  <c r="K1223" i="4" s="1"/>
  <c r="L1222" i="4"/>
  <c r="M1222" i="4" s="1"/>
  <c r="J1222" i="4"/>
  <c r="I1222" i="4"/>
  <c r="H1222" i="4"/>
  <c r="J1221" i="4"/>
  <c r="I1221" i="4"/>
  <c r="H1221" i="4"/>
  <c r="K1221" i="4" s="1"/>
  <c r="L1220" i="4"/>
  <c r="M1220" i="4" s="1"/>
  <c r="J1220" i="4"/>
  <c r="I1220" i="4"/>
  <c r="H1220" i="4"/>
  <c r="J1219" i="4"/>
  <c r="I1219" i="4"/>
  <c r="H1219" i="4"/>
  <c r="K1219" i="4" s="1"/>
  <c r="L1218" i="4"/>
  <c r="M1218" i="4" s="1"/>
  <c r="J1218" i="4"/>
  <c r="I1218" i="4"/>
  <c r="H1218" i="4"/>
  <c r="J1217" i="4"/>
  <c r="I1217" i="4"/>
  <c r="H1217" i="4"/>
  <c r="K1217" i="4" s="1"/>
  <c r="L1216" i="4"/>
  <c r="M1216" i="4" s="1"/>
  <c r="J1216" i="4"/>
  <c r="I1216" i="4"/>
  <c r="H1216" i="4"/>
  <c r="J1215" i="4"/>
  <c r="I1215" i="4"/>
  <c r="H1215" i="4"/>
  <c r="K1215" i="4" s="1"/>
  <c r="L1214" i="4"/>
  <c r="M1214" i="4" s="1"/>
  <c r="J1214" i="4"/>
  <c r="I1214" i="4"/>
  <c r="H1214" i="4"/>
  <c r="J1213" i="4"/>
  <c r="I1213" i="4"/>
  <c r="H1213" i="4"/>
  <c r="K1213" i="4" s="1"/>
  <c r="L1212" i="4"/>
  <c r="M1212" i="4" s="1"/>
  <c r="J1212" i="4"/>
  <c r="I1212" i="4"/>
  <c r="H1212" i="4"/>
  <c r="J1211" i="4"/>
  <c r="I1211" i="4"/>
  <c r="H1211" i="4"/>
  <c r="K1211" i="4" s="1"/>
  <c r="L1210" i="4"/>
  <c r="M1210" i="4" s="1"/>
  <c r="J1210" i="4"/>
  <c r="I1210" i="4"/>
  <c r="H1210" i="4"/>
  <c r="J1209" i="4"/>
  <c r="I1209" i="4"/>
  <c r="H1209" i="4"/>
  <c r="K1209" i="4" s="1"/>
  <c r="L1208" i="4"/>
  <c r="M1208" i="4" s="1"/>
  <c r="J1208" i="4"/>
  <c r="I1208" i="4"/>
  <c r="H1208" i="4"/>
  <c r="J1207" i="4"/>
  <c r="I1207" i="4"/>
  <c r="H1207" i="4"/>
  <c r="K1207" i="4" s="1"/>
  <c r="L1206" i="4"/>
  <c r="M1206" i="4" s="1"/>
  <c r="J1206" i="4"/>
  <c r="I1206" i="4"/>
  <c r="H1206" i="4"/>
  <c r="J1205" i="4"/>
  <c r="I1205" i="4"/>
  <c r="H1205" i="4"/>
  <c r="K1205" i="4" s="1"/>
  <c r="J1204" i="4"/>
  <c r="L1204" i="4" s="1"/>
  <c r="M1204" i="4" s="1"/>
  <c r="I1204" i="4"/>
  <c r="H1204" i="4"/>
  <c r="J1203" i="4"/>
  <c r="I1203" i="4"/>
  <c r="H1203" i="4"/>
  <c r="K1203" i="4" s="1"/>
  <c r="J1202" i="4"/>
  <c r="L1202" i="4" s="1"/>
  <c r="M1202" i="4" s="1"/>
  <c r="I1202" i="4"/>
  <c r="H1202" i="4"/>
  <c r="J1201" i="4"/>
  <c r="I1201" i="4"/>
  <c r="H1201" i="4"/>
  <c r="K1201" i="4" s="1"/>
  <c r="J1200" i="4"/>
  <c r="L1200" i="4" s="1"/>
  <c r="M1200" i="4" s="1"/>
  <c r="I1200" i="4"/>
  <c r="H1200" i="4"/>
  <c r="J1199" i="4"/>
  <c r="I1199" i="4"/>
  <c r="H1199" i="4"/>
  <c r="K1199" i="4" s="1"/>
  <c r="J1198" i="4"/>
  <c r="L1198" i="4" s="1"/>
  <c r="M1198" i="4" s="1"/>
  <c r="I1198" i="4"/>
  <c r="H1198" i="4"/>
  <c r="J1197" i="4"/>
  <c r="I1197" i="4"/>
  <c r="H1197" i="4"/>
  <c r="K1197" i="4" s="1"/>
  <c r="J1196" i="4"/>
  <c r="L1196" i="4" s="1"/>
  <c r="M1196" i="4" s="1"/>
  <c r="I1196" i="4"/>
  <c r="H1196" i="4"/>
  <c r="J1195" i="4"/>
  <c r="I1195" i="4"/>
  <c r="H1195" i="4"/>
  <c r="K1195" i="4" s="1"/>
  <c r="J1194" i="4"/>
  <c r="L1194" i="4" s="1"/>
  <c r="M1194" i="4" s="1"/>
  <c r="I1194" i="4"/>
  <c r="H1194" i="4"/>
  <c r="J1193" i="4"/>
  <c r="I1193" i="4"/>
  <c r="H1193" i="4"/>
  <c r="K1193" i="4" s="1"/>
  <c r="J1192" i="4"/>
  <c r="L1192" i="4" s="1"/>
  <c r="M1192" i="4" s="1"/>
  <c r="I1192" i="4"/>
  <c r="H1192" i="4"/>
  <c r="J1191" i="4"/>
  <c r="I1191" i="4"/>
  <c r="H1191" i="4"/>
  <c r="K1191" i="4" s="1"/>
  <c r="J1190" i="4"/>
  <c r="L1190" i="4" s="1"/>
  <c r="M1190" i="4" s="1"/>
  <c r="I1190" i="4"/>
  <c r="H1190" i="4"/>
  <c r="J1189" i="4"/>
  <c r="I1189" i="4"/>
  <c r="H1189" i="4"/>
  <c r="K1189" i="4" s="1"/>
  <c r="J1188" i="4"/>
  <c r="I1188" i="4"/>
  <c r="H1188" i="4"/>
  <c r="L1188" i="4" s="1"/>
  <c r="M1188" i="4" s="1"/>
  <c r="J1187" i="4"/>
  <c r="I1187" i="4"/>
  <c r="H1187" i="4"/>
  <c r="K1187" i="4" s="1"/>
  <c r="J1186" i="4"/>
  <c r="I1186" i="4"/>
  <c r="H1186" i="4"/>
  <c r="L1186" i="4" s="1"/>
  <c r="M1186" i="4" s="1"/>
  <c r="J1185" i="4"/>
  <c r="I1185" i="4"/>
  <c r="H1185" i="4"/>
  <c r="K1185" i="4" s="1"/>
  <c r="J1184" i="4"/>
  <c r="I1184" i="4"/>
  <c r="H1184" i="4"/>
  <c r="L1184" i="4" s="1"/>
  <c r="M1184" i="4" s="1"/>
  <c r="L1183" i="4"/>
  <c r="M1183" i="4" s="1"/>
  <c r="J1183" i="4"/>
  <c r="I1183" i="4"/>
  <c r="H1183" i="4"/>
  <c r="K1183" i="4" s="1"/>
  <c r="L1182" i="4"/>
  <c r="M1182" i="4" s="1"/>
  <c r="J1182" i="4"/>
  <c r="I1182" i="4"/>
  <c r="H1182" i="4"/>
  <c r="K1182" i="4" s="1"/>
  <c r="J1181" i="4"/>
  <c r="I1181" i="4"/>
  <c r="H1181" i="4"/>
  <c r="J1180" i="4"/>
  <c r="I1180" i="4"/>
  <c r="H1180" i="4"/>
  <c r="K1180" i="4" s="1"/>
  <c r="L1179" i="4"/>
  <c r="M1179" i="4" s="1"/>
  <c r="J1179" i="4"/>
  <c r="I1179" i="4"/>
  <c r="H1179" i="4"/>
  <c r="J1178" i="4"/>
  <c r="I1178" i="4"/>
  <c r="H1178" i="4"/>
  <c r="L1178" i="4" s="1"/>
  <c r="M1178" i="4" s="1"/>
  <c r="J1177" i="4"/>
  <c r="I1177" i="4"/>
  <c r="H1177" i="4"/>
  <c r="L1177" i="4" s="1"/>
  <c r="M1177" i="4" s="1"/>
  <c r="J1176" i="4"/>
  <c r="I1176" i="4"/>
  <c r="H1176" i="4"/>
  <c r="K1176" i="4" s="1"/>
  <c r="L1175" i="4"/>
  <c r="M1175" i="4" s="1"/>
  <c r="J1175" i="4"/>
  <c r="I1175" i="4"/>
  <c r="H1175" i="4"/>
  <c r="J1174" i="4"/>
  <c r="I1174" i="4"/>
  <c r="H1174" i="4"/>
  <c r="L1174" i="4" s="1"/>
  <c r="M1174" i="4" s="1"/>
  <c r="J1173" i="4"/>
  <c r="I1173" i="4"/>
  <c r="H1173" i="4"/>
  <c r="K1173" i="4" s="1"/>
  <c r="J1172" i="4"/>
  <c r="I1172" i="4"/>
  <c r="H1172" i="4"/>
  <c r="L1171" i="4"/>
  <c r="M1171" i="4" s="1"/>
  <c r="J1171" i="4"/>
  <c r="I1171" i="4"/>
  <c r="H1171" i="4"/>
  <c r="K1171" i="4" s="1"/>
  <c r="L1170" i="4"/>
  <c r="M1170" i="4" s="1"/>
  <c r="J1170" i="4"/>
  <c r="I1170" i="4"/>
  <c r="H1170" i="4"/>
  <c r="K1170" i="4" s="1"/>
  <c r="J1169" i="4"/>
  <c r="I1169" i="4"/>
  <c r="H1169" i="4"/>
  <c r="K1169" i="4" s="1"/>
  <c r="J1168" i="4"/>
  <c r="I1168" i="4"/>
  <c r="H1168" i="4"/>
  <c r="L1168" i="4" s="1"/>
  <c r="M1168" i="4" s="1"/>
  <c r="L1167" i="4"/>
  <c r="M1167" i="4" s="1"/>
  <c r="J1167" i="4"/>
  <c r="I1167" i="4"/>
  <c r="H1167" i="4"/>
  <c r="K1167" i="4" s="1"/>
  <c r="L1166" i="4"/>
  <c r="M1166" i="4" s="1"/>
  <c r="J1166" i="4"/>
  <c r="I1166" i="4"/>
  <c r="H1166" i="4"/>
  <c r="K1166" i="4" s="1"/>
  <c r="J1165" i="4"/>
  <c r="I1165" i="4"/>
  <c r="H1165" i="4"/>
  <c r="K1165" i="4" s="1"/>
  <c r="J1164" i="4"/>
  <c r="I1164" i="4"/>
  <c r="H1164" i="4"/>
  <c r="K1164" i="4" s="1"/>
  <c r="L1163" i="4"/>
  <c r="M1163" i="4" s="1"/>
  <c r="J1163" i="4"/>
  <c r="I1163" i="4"/>
  <c r="H1163" i="4"/>
  <c r="J1162" i="4"/>
  <c r="I1162" i="4"/>
  <c r="H1162" i="4"/>
  <c r="L1162" i="4" s="1"/>
  <c r="M1162" i="4" s="1"/>
  <c r="J1161" i="4"/>
  <c r="I1161" i="4"/>
  <c r="H1161" i="4"/>
  <c r="L1161" i="4" s="1"/>
  <c r="M1161" i="4" s="1"/>
  <c r="L1160" i="4"/>
  <c r="M1160" i="4" s="1"/>
  <c r="J1160" i="4"/>
  <c r="I1160" i="4"/>
  <c r="H1160" i="4"/>
  <c r="K1160" i="4" s="1"/>
  <c r="K1159" i="4"/>
  <c r="J1159" i="4"/>
  <c r="I1159" i="4"/>
  <c r="H1159" i="4"/>
  <c r="L1159" i="4" s="1"/>
  <c r="M1159" i="4" s="1"/>
  <c r="J1158" i="4"/>
  <c r="L1158" i="4" s="1"/>
  <c r="M1158" i="4" s="1"/>
  <c r="I1158" i="4"/>
  <c r="H1158" i="4"/>
  <c r="K1158" i="4" s="1"/>
  <c r="J1157" i="4"/>
  <c r="I1157" i="4"/>
  <c r="H1157" i="4"/>
  <c r="K1157" i="4" s="1"/>
  <c r="L1156" i="4"/>
  <c r="M1156" i="4" s="1"/>
  <c r="J1156" i="4"/>
  <c r="I1156" i="4"/>
  <c r="H1156" i="4"/>
  <c r="K1155" i="4"/>
  <c r="J1155" i="4"/>
  <c r="L1155" i="4" s="1"/>
  <c r="M1155" i="4" s="1"/>
  <c r="I1155" i="4"/>
  <c r="H1155" i="4"/>
  <c r="J1154" i="4"/>
  <c r="I1154" i="4"/>
  <c r="H1154" i="4"/>
  <c r="L1154" i="4" s="1"/>
  <c r="M1154" i="4" s="1"/>
  <c r="J1153" i="4"/>
  <c r="I1153" i="4"/>
  <c r="H1153" i="4"/>
  <c r="L1153" i="4" s="1"/>
  <c r="M1153" i="4" s="1"/>
  <c r="L1152" i="4"/>
  <c r="M1152" i="4" s="1"/>
  <c r="J1152" i="4"/>
  <c r="I1152" i="4"/>
  <c r="H1152" i="4"/>
  <c r="K1152" i="4" s="1"/>
  <c r="K1151" i="4"/>
  <c r="J1151" i="4"/>
  <c r="I1151" i="4"/>
  <c r="H1151" i="4"/>
  <c r="L1151" i="4" s="1"/>
  <c r="M1151" i="4" s="1"/>
  <c r="J1150" i="4"/>
  <c r="L1150" i="4" s="1"/>
  <c r="M1150" i="4" s="1"/>
  <c r="I1150" i="4"/>
  <c r="H1150" i="4"/>
  <c r="K1150" i="4" s="1"/>
  <c r="J1149" i="4"/>
  <c r="I1149" i="4"/>
  <c r="H1149" i="4"/>
  <c r="K1149" i="4" s="1"/>
  <c r="L1148" i="4"/>
  <c r="M1148" i="4" s="1"/>
  <c r="J1148" i="4"/>
  <c r="I1148" i="4"/>
  <c r="H1148" i="4"/>
  <c r="K1147" i="4"/>
  <c r="J1147" i="4"/>
  <c r="L1147" i="4" s="1"/>
  <c r="M1147" i="4" s="1"/>
  <c r="I1147" i="4"/>
  <c r="H1147" i="4"/>
  <c r="J1146" i="4"/>
  <c r="I1146" i="4"/>
  <c r="H1146" i="4"/>
  <c r="L1146" i="4" s="1"/>
  <c r="M1146" i="4" s="1"/>
  <c r="J1145" i="4"/>
  <c r="I1145" i="4"/>
  <c r="H1145" i="4"/>
  <c r="L1145" i="4" s="1"/>
  <c r="M1145" i="4" s="1"/>
  <c r="L1144" i="4"/>
  <c r="M1144" i="4" s="1"/>
  <c r="J1144" i="4"/>
  <c r="I1144" i="4"/>
  <c r="H1144" i="4"/>
  <c r="K1144" i="4" s="1"/>
  <c r="K1143" i="4"/>
  <c r="J1143" i="4"/>
  <c r="I1143" i="4"/>
  <c r="H1143" i="4"/>
  <c r="L1143" i="4" s="1"/>
  <c r="M1143" i="4" s="1"/>
  <c r="J1142" i="4"/>
  <c r="L1142" i="4" s="1"/>
  <c r="M1142" i="4" s="1"/>
  <c r="I1142" i="4"/>
  <c r="H1142" i="4"/>
  <c r="K1142" i="4" s="1"/>
  <c r="J1141" i="4"/>
  <c r="I1141" i="4"/>
  <c r="H1141" i="4"/>
  <c r="K1141" i="4" s="1"/>
  <c r="L1140" i="4"/>
  <c r="M1140" i="4" s="1"/>
  <c r="J1140" i="4"/>
  <c r="I1140" i="4"/>
  <c r="H1140" i="4"/>
  <c r="K1139" i="4"/>
  <c r="J1139" i="4"/>
  <c r="L1139" i="4" s="1"/>
  <c r="M1139" i="4" s="1"/>
  <c r="I1139" i="4"/>
  <c r="H1139" i="4"/>
  <c r="J1138" i="4"/>
  <c r="I1138" i="4"/>
  <c r="H1138" i="4"/>
  <c r="L1138" i="4" s="1"/>
  <c r="M1138" i="4" s="1"/>
  <c r="J1137" i="4"/>
  <c r="I1137" i="4"/>
  <c r="H1137" i="4"/>
  <c r="L1137" i="4" s="1"/>
  <c r="M1137" i="4" s="1"/>
  <c r="L1136" i="4"/>
  <c r="M1136" i="4" s="1"/>
  <c r="J1136" i="4"/>
  <c r="I1136" i="4"/>
  <c r="H1136" i="4"/>
  <c r="K1136" i="4" s="1"/>
  <c r="K1135" i="4"/>
  <c r="J1135" i="4"/>
  <c r="I1135" i="4"/>
  <c r="H1135" i="4"/>
  <c r="L1135" i="4" s="1"/>
  <c r="M1135" i="4" s="1"/>
  <c r="J1134" i="4"/>
  <c r="L1134" i="4" s="1"/>
  <c r="M1134" i="4" s="1"/>
  <c r="I1134" i="4"/>
  <c r="H1134" i="4"/>
  <c r="K1134" i="4" s="1"/>
  <c r="J1133" i="4"/>
  <c r="I1133" i="4"/>
  <c r="H1133" i="4"/>
  <c r="K1133" i="4" s="1"/>
  <c r="L1132" i="4"/>
  <c r="M1132" i="4" s="1"/>
  <c r="J1132" i="4"/>
  <c r="I1132" i="4"/>
  <c r="H1132" i="4"/>
  <c r="K1131" i="4"/>
  <c r="J1131" i="4"/>
  <c r="L1131" i="4" s="1"/>
  <c r="M1131" i="4" s="1"/>
  <c r="I1131" i="4"/>
  <c r="H1131" i="4"/>
  <c r="J1130" i="4"/>
  <c r="I1130" i="4"/>
  <c r="H1130" i="4"/>
  <c r="L1130" i="4" s="1"/>
  <c r="M1130" i="4" s="1"/>
  <c r="J1129" i="4"/>
  <c r="I1129" i="4"/>
  <c r="H1129" i="4"/>
  <c r="L1129" i="4" s="1"/>
  <c r="M1129" i="4" s="1"/>
  <c r="L1128" i="4"/>
  <c r="M1128" i="4" s="1"/>
  <c r="J1128" i="4"/>
  <c r="I1128" i="4"/>
  <c r="H1128" i="4"/>
  <c r="K1128" i="4" s="1"/>
  <c r="K1127" i="4"/>
  <c r="J1127" i="4"/>
  <c r="I1127" i="4"/>
  <c r="H1127" i="4"/>
  <c r="L1127" i="4" s="1"/>
  <c r="M1127" i="4" s="1"/>
  <c r="J1126" i="4"/>
  <c r="L1126" i="4" s="1"/>
  <c r="M1126" i="4" s="1"/>
  <c r="I1126" i="4"/>
  <c r="H1126" i="4"/>
  <c r="K1126" i="4" s="1"/>
  <c r="J1125" i="4"/>
  <c r="I1125" i="4"/>
  <c r="H1125" i="4"/>
  <c r="K1125" i="4" s="1"/>
  <c r="L1124" i="4"/>
  <c r="M1124" i="4" s="1"/>
  <c r="J1124" i="4"/>
  <c r="I1124" i="4"/>
  <c r="H1124" i="4"/>
  <c r="K1123" i="4"/>
  <c r="J1123" i="4"/>
  <c r="L1123" i="4" s="1"/>
  <c r="M1123" i="4" s="1"/>
  <c r="I1123" i="4"/>
  <c r="H1123" i="4"/>
  <c r="J1122" i="4"/>
  <c r="I1122" i="4"/>
  <c r="H1122" i="4"/>
  <c r="L1122" i="4" s="1"/>
  <c r="M1122" i="4" s="1"/>
  <c r="J1121" i="4"/>
  <c r="I1121" i="4"/>
  <c r="H1121" i="4"/>
  <c r="L1121" i="4" s="1"/>
  <c r="M1121" i="4" s="1"/>
  <c r="L1120" i="4"/>
  <c r="M1120" i="4" s="1"/>
  <c r="J1120" i="4"/>
  <c r="I1120" i="4"/>
  <c r="H1120" i="4"/>
  <c r="K1120" i="4" s="1"/>
  <c r="K1119" i="4"/>
  <c r="J1119" i="4"/>
  <c r="I1119" i="4"/>
  <c r="H1119" i="4"/>
  <c r="L1119" i="4" s="1"/>
  <c r="M1119" i="4" s="1"/>
  <c r="J1118" i="4"/>
  <c r="I1118" i="4"/>
  <c r="H1118" i="4"/>
  <c r="L1118" i="4" s="1"/>
  <c r="M1118" i="4" s="1"/>
  <c r="J1117" i="4"/>
  <c r="I1117" i="4"/>
  <c r="H1117" i="4"/>
  <c r="K1117" i="4" s="1"/>
  <c r="L1116" i="4"/>
  <c r="M1116" i="4" s="1"/>
  <c r="J1116" i="4"/>
  <c r="I1116" i="4"/>
  <c r="H1116" i="4"/>
  <c r="K1115" i="4"/>
  <c r="J1115" i="4"/>
  <c r="L1115" i="4" s="1"/>
  <c r="M1115" i="4" s="1"/>
  <c r="I1115" i="4"/>
  <c r="H1115" i="4"/>
  <c r="J1114" i="4"/>
  <c r="I1114" i="4"/>
  <c r="H1114" i="4"/>
  <c r="L1114" i="4" s="1"/>
  <c r="M1114" i="4" s="1"/>
  <c r="J1113" i="4"/>
  <c r="I1113" i="4"/>
  <c r="H1113" i="4"/>
  <c r="L1113" i="4" s="1"/>
  <c r="M1113" i="4" s="1"/>
  <c r="L1112" i="4"/>
  <c r="M1112" i="4" s="1"/>
  <c r="J1112" i="4"/>
  <c r="I1112" i="4"/>
  <c r="H1112" i="4"/>
  <c r="K1112" i="4" s="1"/>
  <c r="K1111" i="4"/>
  <c r="J1111" i="4"/>
  <c r="I1111" i="4"/>
  <c r="H1111" i="4"/>
  <c r="L1111" i="4" s="1"/>
  <c r="M1111" i="4" s="1"/>
  <c r="J1110" i="4"/>
  <c r="I1110" i="4"/>
  <c r="H1110" i="4"/>
  <c r="L1110" i="4" s="1"/>
  <c r="M1110" i="4" s="1"/>
  <c r="J1109" i="4"/>
  <c r="I1109" i="4"/>
  <c r="H1109" i="4"/>
  <c r="K1109" i="4" s="1"/>
  <c r="L1108" i="4"/>
  <c r="M1108" i="4" s="1"/>
  <c r="J1108" i="4"/>
  <c r="I1108" i="4"/>
  <c r="H1108" i="4"/>
  <c r="K1107" i="4"/>
  <c r="J1107" i="4"/>
  <c r="L1107" i="4" s="1"/>
  <c r="M1107" i="4" s="1"/>
  <c r="I1107" i="4"/>
  <c r="H1107" i="4"/>
  <c r="J1106" i="4"/>
  <c r="I1106" i="4"/>
  <c r="H1106" i="4"/>
  <c r="L1106" i="4" s="1"/>
  <c r="M1106" i="4" s="1"/>
  <c r="J1105" i="4"/>
  <c r="I1105" i="4"/>
  <c r="H1105" i="4"/>
  <c r="L1105" i="4" s="1"/>
  <c r="M1105" i="4" s="1"/>
  <c r="L1104" i="4"/>
  <c r="M1104" i="4" s="1"/>
  <c r="J1104" i="4"/>
  <c r="I1104" i="4"/>
  <c r="H1104" i="4"/>
  <c r="K1103" i="4"/>
  <c r="J1103" i="4"/>
  <c r="I1103" i="4"/>
  <c r="H1103" i="4"/>
  <c r="L1103" i="4" s="1"/>
  <c r="M1103" i="4" s="1"/>
  <c r="J1102" i="4"/>
  <c r="I1102" i="4"/>
  <c r="H1102" i="4"/>
  <c r="L1102" i="4" s="1"/>
  <c r="M1102" i="4" s="1"/>
  <c r="J1101" i="4"/>
  <c r="I1101" i="4"/>
  <c r="H1101" i="4"/>
  <c r="K1101" i="4" s="1"/>
  <c r="L1100" i="4"/>
  <c r="M1100" i="4" s="1"/>
  <c r="J1100" i="4"/>
  <c r="I1100" i="4"/>
  <c r="H1100" i="4"/>
  <c r="M1099" i="4"/>
  <c r="L1099" i="4"/>
  <c r="K1099" i="4"/>
  <c r="J1099" i="4"/>
  <c r="I1099" i="4"/>
  <c r="H1099" i="4"/>
  <c r="L1098" i="4"/>
  <c r="M1098" i="4" s="1"/>
  <c r="J1098" i="4"/>
  <c r="I1098" i="4"/>
  <c r="H1098" i="4"/>
  <c r="K1098" i="4" s="1"/>
  <c r="J1097" i="4"/>
  <c r="I1097" i="4"/>
  <c r="H1097" i="4"/>
  <c r="L1097" i="4" s="1"/>
  <c r="M1097" i="4" s="1"/>
  <c r="L1096" i="4"/>
  <c r="M1096" i="4" s="1"/>
  <c r="J1096" i="4"/>
  <c r="I1096" i="4"/>
  <c r="H1096" i="4"/>
  <c r="K1095" i="4"/>
  <c r="J1095" i="4"/>
  <c r="I1095" i="4"/>
  <c r="H1095" i="4"/>
  <c r="L1095" i="4" s="1"/>
  <c r="M1095" i="4" s="1"/>
  <c r="J1094" i="4"/>
  <c r="I1094" i="4"/>
  <c r="H1094" i="4"/>
  <c r="L1094" i="4" s="1"/>
  <c r="M1094" i="4" s="1"/>
  <c r="J1093" i="4"/>
  <c r="I1093" i="4"/>
  <c r="L1093" i="4" s="1"/>
  <c r="M1093" i="4" s="1"/>
  <c r="H1093" i="4"/>
  <c r="K1092" i="4"/>
  <c r="J1092" i="4"/>
  <c r="I1092" i="4"/>
  <c r="H1092" i="4"/>
  <c r="L1092" i="4" s="1"/>
  <c r="M1092" i="4" s="1"/>
  <c r="K1091" i="4"/>
  <c r="J1091" i="4"/>
  <c r="I1091" i="4"/>
  <c r="L1091" i="4" s="1"/>
  <c r="M1091" i="4" s="1"/>
  <c r="H1091" i="4"/>
  <c r="J1090" i="4"/>
  <c r="I1090" i="4"/>
  <c r="H1090" i="4"/>
  <c r="L1090" i="4" s="1"/>
  <c r="M1090" i="4" s="1"/>
  <c r="L1089" i="4"/>
  <c r="M1089" i="4" s="1"/>
  <c r="J1089" i="4"/>
  <c r="I1089" i="4"/>
  <c r="H1089" i="4"/>
  <c r="K1088" i="4"/>
  <c r="J1088" i="4"/>
  <c r="L1088" i="4" s="1"/>
  <c r="M1088" i="4" s="1"/>
  <c r="I1088" i="4"/>
  <c r="H1088" i="4"/>
  <c r="J1087" i="4"/>
  <c r="I1087" i="4"/>
  <c r="L1087" i="4" s="1"/>
  <c r="M1087" i="4" s="1"/>
  <c r="H1087" i="4"/>
  <c r="L1086" i="4"/>
  <c r="M1086" i="4" s="1"/>
  <c r="J1086" i="4"/>
  <c r="I1086" i="4"/>
  <c r="H1086" i="4"/>
  <c r="K1086" i="4" s="1"/>
  <c r="L1085" i="4"/>
  <c r="M1085" i="4" s="1"/>
  <c r="J1085" i="4"/>
  <c r="I1085" i="4"/>
  <c r="H1085" i="4"/>
  <c r="K1084" i="4"/>
  <c r="J1084" i="4"/>
  <c r="I1084" i="4"/>
  <c r="H1084" i="4"/>
  <c r="L1084" i="4" s="1"/>
  <c r="M1084" i="4" s="1"/>
  <c r="J1083" i="4"/>
  <c r="I1083" i="4"/>
  <c r="K1083" i="4" s="1"/>
  <c r="H1083" i="4"/>
  <c r="L1083" i="4" s="1"/>
  <c r="M1083" i="4" s="1"/>
  <c r="L1082" i="4"/>
  <c r="M1082" i="4" s="1"/>
  <c r="J1082" i="4"/>
  <c r="I1082" i="4"/>
  <c r="H1082" i="4"/>
  <c r="K1082" i="4" s="1"/>
  <c r="J1081" i="4"/>
  <c r="I1081" i="4"/>
  <c r="L1081" i="4" s="1"/>
  <c r="M1081" i="4" s="1"/>
  <c r="H1081" i="4"/>
  <c r="K1080" i="4"/>
  <c r="J1080" i="4"/>
  <c r="I1080" i="4"/>
  <c r="H1080" i="4"/>
  <c r="L1080" i="4" s="1"/>
  <c r="M1080" i="4" s="1"/>
  <c r="K1079" i="4"/>
  <c r="J1079" i="4"/>
  <c r="I1079" i="4"/>
  <c r="L1079" i="4" s="1"/>
  <c r="M1079" i="4" s="1"/>
  <c r="H1079" i="4"/>
  <c r="J1078" i="4"/>
  <c r="I1078" i="4"/>
  <c r="H1078" i="4"/>
  <c r="L1078" i="4" s="1"/>
  <c r="M1078" i="4" s="1"/>
  <c r="J1077" i="4"/>
  <c r="I1077" i="4"/>
  <c r="L1077" i="4" s="1"/>
  <c r="M1077" i="4" s="1"/>
  <c r="H1077" i="4"/>
  <c r="K1076" i="4"/>
  <c r="J1076" i="4"/>
  <c r="I1076" i="4"/>
  <c r="H1076" i="4"/>
  <c r="L1076" i="4" s="1"/>
  <c r="M1076" i="4" s="1"/>
  <c r="K1075" i="4"/>
  <c r="J1075" i="4"/>
  <c r="I1075" i="4"/>
  <c r="L1075" i="4" s="1"/>
  <c r="M1075" i="4" s="1"/>
  <c r="H1075" i="4"/>
  <c r="J1074" i="4"/>
  <c r="I1074" i="4"/>
  <c r="H1074" i="4"/>
  <c r="L1074" i="4" s="1"/>
  <c r="M1074" i="4" s="1"/>
  <c r="L1073" i="4"/>
  <c r="M1073" i="4" s="1"/>
  <c r="J1073" i="4"/>
  <c r="I1073" i="4"/>
  <c r="H1073" i="4"/>
  <c r="K1073" i="4" s="1"/>
  <c r="K1072" i="4"/>
  <c r="J1072" i="4"/>
  <c r="L1072" i="4" s="1"/>
  <c r="M1072" i="4" s="1"/>
  <c r="I1072" i="4"/>
  <c r="H1072" i="4"/>
  <c r="J1071" i="4"/>
  <c r="I1071" i="4"/>
  <c r="K1071" i="4" s="1"/>
  <c r="H1071" i="4"/>
  <c r="L1071" i="4" s="1"/>
  <c r="M1071" i="4" s="1"/>
  <c r="L1070" i="4"/>
  <c r="M1070" i="4" s="1"/>
  <c r="J1070" i="4"/>
  <c r="I1070" i="4"/>
  <c r="H1070" i="4"/>
  <c r="K1070" i="4" s="1"/>
  <c r="L1069" i="4"/>
  <c r="M1069" i="4" s="1"/>
  <c r="J1069" i="4"/>
  <c r="I1069" i="4"/>
  <c r="H1069" i="4"/>
  <c r="K1068" i="4"/>
  <c r="J1068" i="4"/>
  <c r="I1068" i="4"/>
  <c r="H1068" i="4"/>
  <c r="L1068" i="4" s="1"/>
  <c r="M1068" i="4" s="1"/>
  <c r="J1067" i="4"/>
  <c r="I1067" i="4"/>
  <c r="K1067" i="4" s="1"/>
  <c r="H1067" i="4"/>
  <c r="L1067" i="4" s="1"/>
  <c r="M1067" i="4" s="1"/>
  <c r="L1066" i="4"/>
  <c r="M1066" i="4" s="1"/>
  <c r="J1066" i="4"/>
  <c r="K1066" i="4" s="1"/>
  <c r="I1066" i="4"/>
  <c r="H1066" i="4"/>
  <c r="J1065" i="4"/>
  <c r="I1065" i="4"/>
  <c r="L1065" i="4" s="1"/>
  <c r="M1065" i="4" s="1"/>
  <c r="H1065" i="4"/>
  <c r="J1064" i="4"/>
  <c r="K1064" i="4" s="1"/>
  <c r="I1064" i="4"/>
  <c r="H1064" i="4"/>
  <c r="L1064" i="4" s="1"/>
  <c r="M1064" i="4" s="1"/>
  <c r="M1063" i="4"/>
  <c r="L1063" i="4"/>
  <c r="K1063" i="4"/>
  <c r="J1063" i="4"/>
  <c r="I1063" i="4"/>
  <c r="H1063" i="4"/>
  <c r="J1062" i="4"/>
  <c r="I1062" i="4"/>
  <c r="H1062" i="4"/>
  <c r="L1062" i="4" s="1"/>
  <c r="M1062" i="4" s="1"/>
  <c r="J1061" i="4"/>
  <c r="I1061" i="4"/>
  <c r="L1061" i="4" s="1"/>
  <c r="M1061" i="4" s="1"/>
  <c r="H1061" i="4"/>
  <c r="M1060" i="4"/>
  <c r="L1060" i="4"/>
  <c r="K1060" i="4"/>
  <c r="J1060" i="4"/>
  <c r="I1060" i="4"/>
  <c r="H1060" i="4"/>
  <c r="K1059" i="4"/>
  <c r="J1059" i="4"/>
  <c r="I1059" i="4"/>
  <c r="L1059" i="4" s="1"/>
  <c r="M1059" i="4" s="1"/>
  <c r="H1059" i="4"/>
  <c r="J1058" i="4"/>
  <c r="I1058" i="4"/>
  <c r="H1058" i="4"/>
  <c r="L1058" i="4" s="1"/>
  <c r="M1058" i="4" s="1"/>
  <c r="L1057" i="4"/>
  <c r="M1057" i="4" s="1"/>
  <c r="J1057" i="4"/>
  <c r="I1057" i="4"/>
  <c r="H1057" i="4"/>
  <c r="K1057" i="4" s="1"/>
  <c r="K1056" i="4"/>
  <c r="J1056" i="4"/>
  <c r="L1056" i="4" s="1"/>
  <c r="M1056" i="4" s="1"/>
  <c r="I1056" i="4"/>
  <c r="H1056" i="4"/>
  <c r="J1055" i="4"/>
  <c r="I1055" i="4"/>
  <c r="H1055" i="4"/>
  <c r="L1055" i="4" s="1"/>
  <c r="M1055" i="4" s="1"/>
  <c r="L1054" i="4"/>
  <c r="M1054" i="4" s="1"/>
  <c r="J1054" i="4"/>
  <c r="I1054" i="4"/>
  <c r="H1054" i="4"/>
  <c r="K1054" i="4" s="1"/>
  <c r="L1053" i="4"/>
  <c r="M1053" i="4" s="1"/>
  <c r="J1053" i="4"/>
  <c r="I1053" i="4"/>
  <c r="H1053" i="4"/>
  <c r="J1052" i="4"/>
  <c r="I1052" i="4"/>
  <c r="H1052" i="4"/>
  <c r="L1052" i="4" s="1"/>
  <c r="M1052" i="4" s="1"/>
  <c r="J1051" i="4"/>
  <c r="I1051" i="4"/>
  <c r="H1051" i="4"/>
  <c r="L1051" i="4" s="1"/>
  <c r="M1051" i="4" s="1"/>
  <c r="L1050" i="4"/>
  <c r="M1050" i="4" s="1"/>
  <c r="J1050" i="4"/>
  <c r="K1050" i="4" s="1"/>
  <c r="I1050" i="4"/>
  <c r="H1050" i="4"/>
  <c r="J1049" i="4"/>
  <c r="I1049" i="4"/>
  <c r="H1049" i="4"/>
  <c r="J1048" i="4"/>
  <c r="I1048" i="4"/>
  <c r="H1048" i="4"/>
  <c r="L1048" i="4" s="1"/>
  <c r="M1048" i="4" s="1"/>
  <c r="M1047" i="4"/>
  <c r="L1047" i="4"/>
  <c r="K1047" i="4"/>
  <c r="J1047" i="4"/>
  <c r="I1047" i="4"/>
  <c r="H1047" i="4"/>
  <c r="J1046" i="4"/>
  <c r="I1046" i="4"/>
  <c r="H1046" i="4"/>
  <c r="L1046" i="4" s="1"/>
  <c r="M1046" i="4" s="1"/>
  <c r="J1045" i="4"/>
  <c r="I1045" i="4"/>
  <c r="H1045" i="4"/>
  <c r="M1044" i="4"/>
  <c r="L1044" i="4"/>
  <c r="K1044" i="4"/>
  <c r="J1044" i="4"/>
  <c r="I1044" i="4"/>
  <c r="H1044" i="4"/>
  <c r="K1043" i="4"/>
  <c r="J1043" i="4"/>
  <c r="I1043" i="4"/>
  <c r="L1043" i="4" s="1"/>
  <c r="M1043" i="4" s="1"/>
  <c r="H1043" i="4"/>
  <c r="J1042" i="4"/>
  <c r="I1042" i="4"/>
  <c r="H1042" i="4"/>
  <c r="L1042" i="4" s="1"/>
  <c r="M1042" i="4" s="1"/>
  <c r="L1041" i="4"/>
  <c r="M1041" i="4" s="1"/>
  <c r="J1041" i="4"/>
  <c r="I1041" i="4"/>
  <c r="H1041" i="4"/>
  <c r="K1041" i="4" s="1"/>
  <c r="L1040" i="4"/>
  <c r="M1040" i="4" s="1"/>
  <c r="J1040" i="4"/>
  <c r="K1040" i="4" s="1"/>
  <c r="I1040" i="4"/>
  <c r="H1040" i="4"/>
  <c r="J1039" i="4"/>
  <c r="I1039" i="4"/>
  <c r="H1039" i="4"/>
  <c r="L1039" i="4" s="1"/>
  <c r="M1039" i="4" s="1"/>
  <c r="J1038" i="4"/>
  <c r="I1038" i="4"/>
  <c r="H1038" i="4"/>
  <c r="L1038" i="4" s="1"/>
  <c r="M1038" i="4" s="1"/>
  <c r="L1037" i="4"/>
  <c r="M1037" i="4" s="1"/>
  <c r="J1037" i="4"/>
  <c r="I1037" i="4"/>
  <c r="H1037" i="4"/>
  <c r="K1037" i="4" s="1"/>
  <c r="L1036" i="4"/>
  <c r="M1036" i="4" s="1"/>
  <c r="J1036" i="4"/>
  <c r="K1036" i="4" s="1"/>
  <c r="I1036" i="4"/>
  <c r="H1036" i="4"/>
  <c r="J1035" i="4"/>
  <c r="I1035" i="4"/>
  <c r="H1035" i="4"/>
  <c r="L1035" i="4" s="1"/>
  <c r="M1035" i="4" s="1"/>
  <c r="J1034" i="4"/>
  <c r="I1034" i="4"/>
  <c r="H1034" i="4"/>
  <c r="L1034" i="4" s="1"/>
  <c r="M1034" i="4" s="1"/>
  <c r="L1033" i="4"/>
  <c r="M1033" i="4" s="1"/>
  <c r="J1033" i="4"/>
  <c r="I1033" i="4"/>
  <c r="H1033" i="4"/>
  <c r="K1033" i="4" s="1"/>
  <c r="L1032" i="4"/>
  <c r="M1032" i="4" s="1"/>
  <c r="J1032" i="4"/>
  <c r="K1032" i="4" s="1"/>
  <c r="I1032" i="4"/>
  <c r="H1032" i="4"/>
  <c r="J1031" i="4"/>
  <c r="I1031" i="4"/>
  <c r="H1031" i="4"/>
  <c r="L1031" i="4" s="1"/>
  <c r="M1031" i="4" s="1"/>
  <c r="J1030" i="4"/>
  <c r="I1030" i="4"/>
  <c r="H1030" i="4"/>
  <c r="L1030" i="4" s="1"/>
  <c r="M1030" i="4" s="1"/>
  <c r="L1029" i="4"/>
  <c r="M1029" i="4" s="1"/>
  <c r="J1029" i="4"/>
  <c r="I1029" i="4"/>
  <c r="H1029" i="4"/>
  <c r="K1029" i="4" s="1"/>
  <c r="L1028" i="4"/>
  <c r="M1028" i="4" s="1"/>
  <c r="J1028" i="4"/>
  <c r="K1028" i="4" s="1"/>
  <c r="I1028" i="4"/>
  <c r="H1028" i="4"/>
  <c r="J1027" i="4"/>
  <c r="I1027" i="4"/>
  <c r="H1027" i="4"/>
  <c r="L1027" i="4" s="1"/>
  <c r="M1027" i="4" s="1"/>
  <c r="J1026" i="4"/>
  <c r="I1026" i="4"/>
  <c r="H1026" i="4"/>
  <c r="L1026" i="4" s="1"/>
  <c r="M1026" i="4" s="1"/>
  <c r="L1025" i="4"/>
  <c r="M1025" i="4" s="1"/>
  <c r="J1025" i="4"/>
  <c r="I1025" i="4"/>
  <c r="H1025" i="4"/>
  <c r="K1025" i="4" s="1"/>
  <c r="L1024" i="4"/>
  <c r="M1024" i="4" s="1"/>
  <c r="J1024" i="4"/>
  <c r="K1024" i="4" s="1"/>
  <c r="I1024" i="4"/>
  <c r="H1024" i="4"/>
  <c r="J1023" i="4"/>
  <c r="I1023" i="4"/>
  <c r="H1023" i="4"/>
  <c r="L1023" i="4" s="1"/>
  <c r="M1023" i="4" s="1"/>
  <c r="J1022" i="4"/>
  <c r="I1022" i="4"/>
  <c r="H1022" i="4"/>
  <c r="L1022" i="4" s="1"/>
  <c r="M1022" i="4" s="1"/>
  <c r="L1021" i="4"/>
  <c r="M1021" i="4" s="1"/>
  <c r="J1021" i="4"/>
  <c r="I1021" i="4"/>
  <c r="H1021" i="4"/>
  <c r="K1021" i="4" s="1"/>
  <c r="L1020" i="4"/>
  <c r="M1020" i="4" s="1"/>
  <c r="J1020" i="4"/>
  <c r="K1020" i="4" s="1"/>
  <c r="I1020" i="4"/>
  <c r="H1020" i="4"/>
  <c r="J1019" i="4"/>
  <c r="I1019" i="4"/>
  <c r="H1019" i="4"/>
  <c r="L1019" i="4" s="1"/>
  <c r="M1019" i="4" s="1"/>
  <c r="J1018" i="4"/>
  <c r="I1018" i="4"/>
  <c r="H1018" i="4"/>
  <c r="L1018" i="4" s="1"/>
  <c r="M1018" i="4" s="1"/>
  <c r="L1017" i="4"/>
  <c r="M1017" i="4" s="1"/>
  <c r="J1017" i="4"/>
  <c r="I1017" i="4"/>
  <c r="H1017" i="4"/>
  <c r="K1017" i="4" s="1"/>
  <c r="L1016" i="4"/>
  <c r="M1016" i="4" s="1"/>
  <c r="J1016" i="4"/>
  <c r="K1016" i="4" s="1"/>
  <c r="I1016" i="4"/>
  <c r="H1016" i="4"/>
  <c r="J1015" i="4"/>
  <c r="I1015" i="4"/>
  <c r="H1015" i="4"/>
  <c r="L1015" i="4" s="1"/>
  <c r="M1015" i="4" s="1"/>
  <c r="J1014" i="4"/>
  <c r="I1014" i="4"/>
  <c r="H1014" i="4"/>
  <c r="L1014" i="4" s="1"/>
  <c r="M1014" i="4" s="1"/>
  <c r="L1013" i="4"/>
  <c r="M1013" i="4" s="1"/>
  <c r="J1013" i="4"/>
  <c r="I1013" i="4"/>
  <c r="H1013" i="4"/>
  <c r="K1013" i="4" s="1"/>
  <c r="L1012" i="4"/>
  <c r="M1012" i="4" s="1"/>
  <c r="J1012" i="4"/>
  <c r="K1012" i="4" s="1"/>
  <c r="I1012" i="4"/>
  <c r="H1012" i="4"/>
  <c r="J1011" i="4"/>
  <c r="I1011" i="4"/>
  <c r="H1011" i="4"/>
  <c r="L1011" i="4" s="1"/>
  <c r="M1011" i="4" s="1"/>
  <c r="J1010" i="4"/>
  <c r="I1010" i="4"/>
  <c r="H1010" i="4"/>
  <c r="L1010" i="4" s="1"/>
  <c r="M1010" i="4" s="1"/>
  <c r="L1009" i="4"/>
  <c r="M1009" i="4" s="1"/>
  <c r="J1009" i="4"/>
  <c r="I1009" i="4"/>
  <c r="H1009" i="4"/>
  <c r="K1009" i="4" s="1"/>
  <c r="L1008" i="4"/>
  <c r="M1008" i="4" s="1"/>
  <c r="J1008" i="4"/>
  <c r="K1008" i="4" s="1"/>
  <c r="I1008" i="4"/>
  <c r="H1008" i="4"/>
  <c r="J1007" i="4"/>
  <c r="I1007" i="4"/>
  <c r="H1007" i="4"/>
  <c r="L1007" i="4" s="1"/>
  <c r="M1007" i="4" s="1"/>
  <c r="J1006" i="4"/>
  <c r="I1006" i="4"/>
  <c r="H1006" i="4"/>
  <c r="L1006" i="4" s="1"/>
  <c r="M1006" i="4" s="1"/>
  <c r="L1005" i="4"/>
  <c r="M1005" i="4" s="1"/>
  <c r="J1005" i="4"/>
  <c r="I1005" i="4"/>
  <c r="H1005" i="4"/>
  <c r="K1005" i="4" s="1"/>
  <c r="L1004" i="4"/>
  <c r="M1004" i="4" s="1"/>
  <c r="J1004" i="4"/>
  <c r="K1004" i="4" s="1"/>
  <c r="I1004" i="4"/>
  <c r="H1004" i="4"/>
  <c r="J1003" i="4"/>
  <c r="I1003" i="4"/>
  <c r="H1003" i="4"/>
  <c r="L1003" i="4" s="1"/>
  <c r="M1003" i="4" s="1"/>
  <c r="J1002" i="4"/>
  <c r="I1002" i="4"/>
  <c r="H1002" i="4"/>
  <c r="L1002" i="4" s="1"/>
  <c r="M1002" i="4" s="1"/>
  <c r="L1001" i="4"/>
  <c r="M1001" i="4" s="1"/>
  <c r="J1001" i="4"/>
  <c r="I1001" i="4"/>
  <c r="H1001" i="4"/>
  <c r="K1001" i="4" s="1"/>
  <c r="L1000" i="4"/>
  <c r="M1000" i="4" s="1"/>
  <c r="J1000" i="4"/>
  <c r="K1000" i="4" s="1"/>
  <c r="I1000" i="4"/>
  <c r="H1000" i="4"/>
  <c r="J999" i="4"/>
  <c r="I999" i="4"/>
  <c r="H999" i="4"/>
  <c r="L999" i="4" s="1"/>
  <c r="M999" i="4" s="1"/>
  <c r="J998" i="4"/>
  <c r="I998" i="4"/>
  <c r="H998" i="4"/>
  <c r="L998" i="4" s="1"/>
  <c r="M998" i="4" s="1"/>
  <c r="L997" i="4"/>
  <c r="M997" i="4" s="1"/>
  <c r="J997" i="4"/>
  <c r="I997" i="4"/>
  <c r="H997" i="4"/>
  <c r="K997" i="4" s="1"/>
  <c r="L996" i="4"/>
  <c r="M996" i="4" s="1"/>
  <c r="J996" i="4"/>
  <c r="K996" i="4" s="1"/>
  <c r="I996" i="4"/>
  <c r="H996" i="4"/>
  <c r="J995" i="4"/>
  <c r="I995" i="4"/>
  <c r="H995" i="4"/>
  <c r="L995" i="4" s="1"/>
  <c r="M995" i="4" s="1"/>
  <c r="J994" i="4"/>
  <c r="I994" i="4"/>
  <c r="H994" i="4"/>
  <c r="L994" i="4" s="1"/>
  <c r="M994" i="4" s="1"/>
  <c r="L993" i="4"/>
  <c r="M993" i="4" s="1"/>
  <c r="J993" i="4"/>
  <c r="I993" i="4"/>
  <c r="H993" i="4"/>
  <c r="K993" i="4" s="1"/>
  <c r="L992" i="4"/>
  <c r="M992" i="4" s="1"/>
  <c r="J992" i="4"/>
  <c r="K992" i="4" s="1"/>
  <c r="I992" i="4"/>
  <c r="H992" i="4"/>
  <c r="J991" i="4"/>
  <c r="I991" i="4"/>
  <c r="H991" i="4"/>
  <c r="L991" i="4" s="1"/>
  <c r="M991" i="4" s="1"/>
  <c r="J990" i="4"/>
  <c r="I990" i="4"/>
  <c r="H990" i="4"/>
  <c r="L990" i="4" s="1"/>
  <c r="M990" i="4" s="1"/>
  <c r="L989" i="4"/>
  <c r="M989" i="4" s="1"/>
  <c r="J989" i="4"/>
  <c r="I989" i="4"/>
  <c r="H989" i="4"/>
  <c r="K989" i="4" s="1"/>
  <c r="L988" i="4"/>
  <c r="M988" i="4" s="1"/>
  <c r="J988" i="4"/>
  <c r="K988" i="4" s="1"/>
  <c r="I988" i="4"/>
  <c r="H988" i="4"/>
  <c r="J987" i="4"/>
  <c r="I987" i="4"/>
  <c r="H987" i="4"/>
  <c r="L987" i="4" s="1"/>
  <c r="M987" i="4" s="1"/>
  <c r="J986" i="4"/>
  <c r="I986" i="4"/>
  <c r="H986" i="4"/>
  <c r="L986" i="4" s="1"/>
  <c r="M986" i="4" s="1"/>
  <c r="L985" i="4"/>
  <c r="M985" i="4" s="1"/>
  <c r="J985" i="4"/>
  <c r="I985" i="4"/>
  <c r="H985" i="4"/>
  <c r="K985" i="4" s="1"/>
  <c r="L984" i="4"/>
  <c r="M984" i="4" s="1"/>
  <c r="J984" i="4"/>
  <c r="K984" i="4" s="1"/>
  <c r="I984" i="4"/>
  <c r="H984" i="4"/>
  <c r="J983" i="4"/>
  <c r="I983" i="4"/>
  <c r="H983" i="4"/>
  <c r="L983" i="4" s="1"/>
  <c r="M983" i="4" s="1"/>
  <c r="J982" i="4"/>
  <c r="I982" i="4"/>
  <c r="H982" i="4"/>
  <c r="L982" i="4" s="1"/>
  <c r="M982" i="4" s="1"/>
  <c r="L981" i="4"/>
  <c r="M981" i="4" s="1"/>
  <c r="J981" i="4"/>
  <c r="I981" i="4"/>
  <c r="H981" i="4"/>
  <c r="K981" i="4" s="1"/>
  <c r="L980" i="4"/>
  <c r="M980" i="4" s="1"/>
  <c r="J980" i="4"/>
  <c r="K980" i="4" s="1"/>
  <c r="I980" i="4"/>
  <c r="H980" i="4"/>
  <c r="J979" i="4"/>
  <c r="I979" i="4"/>
  <c r="H979" i="4"/>
  <c r="L979" i="4" s="1"/>
  <c r="M979" i="4" s="1"/>
  <c r="J978" i="4"/>
  <c r="I978" i="4"/>
  <c r="H978" i="4"/>
  <c r="L978" i="4" s="1"/>
  <c r="M978" i="4" s="1"/>
  <c r="L977" i="4"/>
  <c r="M977" i="4" s="1"/>
  <c r="J977" i="4"/>
  <c r="I977" i="4"/>
  <c r="H977" i="4"/>
  <c r="K977" i="4" s="1"/>
  <c r="L976" i="4"/>
  <c r="M976" i="4" s="1"/>
  <c r="J976" i="4"/>
  <c r="K976" i="4" s="1"/>
  <c r="I976" i="4"/>
  <c r="H976" i="4"/>
  <c r="J975" i="4"/>
  <c r="I975" i="4"/>
  <c r="H975" i="4"/>
  <c r="L975" i="4" s="1"/>
  <c r="M975" i="4" s="1"/>
  <c r="J974" i="4"/>
  <c r="I974" i="4"/>
  <c r="H974" i="4"/>
  <c r="L974" i="4" s="1"/>
  <c r="M974" i="4" s="1"/>
  <c r="L973" i="4"/>
  <c r="M973" i="4" s="1"/>
  <c r="J973" i="4"/>
  <c r="I973" i="4"/>
  <c r="H973" i="4"/>
  <c r="K973" i="4" s="1"/>
  <c r="L972" i="4"/>
  <c r="M972" i="4" s="1"/>
  <c r="J972" i="4"/>
  <c r="K972" i="4" s="1"/>
  <c r="I972" i="4"/>
  <c r="H972" i="4"/>
  <c r="J971" i="4"/>
  <c r="I971" i="4"/>
  <c r="H971" i="4"/>
  <c r="L971" i="4" s="1"/>
  <c r="M971" i="4" s="1"/>
  <c r="J970" i="4"/>
  <c r="I970" i="4"/>
  <c r="H970" i="4"/>
  <c r="L970" i="4" s="1"/>
  <c r="M970" i="4" s="1"/>
  <c r="L969" i="4"/>
  <c r="M969" i="4" s="1"/>
  <c r="J969" i="4"/>
  <c r="I969" i="4"/>
  <c r="H969" i="4"/>
  <c r="K969" i="4" s="1"/>
  <c r="L968" i="4"/>
  <c r="M968" i="4" s="1"/>
  <c r="J968" i="4"/>
  <c r="K968" i="4" s="1"/>
  <c r="I968" i="4"/>
  <c r="H968" i="4"/>
  <c r="J967" i="4"/>
  <c r="I967" i="4"/>
  <c r="H967" i="4"/>
  <c r="L967" i="4" s="1"/>
  <c r="M967" i="4" s="1"/>
  <c r="J966" i="4"/>
  <c r="I966" i="4"/>
  <c r="H966" i="4"/>
  <c r="L966" i="4" s="1"/>
  <c r="M966" i="4" s="1"/>
  <c r="L965" i="4"/>
  <c r="M965" i="4" s="1"/>
  <c r="J965" i="4"/>
  <c r="I965" i="4"/>
  <c r="H965" i="4"/>
  <c r="K965" i="4" s="1"/>
  <c r="L964" i="4"/>
  <c r="M964" i="4" s="1"/>
  <c r="J964" i="4"/>
  <c r="K964" i="4" s="1"/>
  <c r="I964" i="4"/>
  <c r="H964" i="4"/>
  <c r="J963" i="4"/>
  <c r="I963" i="4"/>
  <c r="H963" i="4"/>
  <c r="L963" i="4" s="1"/>
  <c r="M963" i="4" s="1"/>
  <c r="J962" i="4"/>
  <c r="I962" i="4"/>
  <c r="H962" i="4"/>
  <c r="L962" i="4" s="1"/>
  <c r="M962" i="4" s="1"/>
  <c r="L961" i="4"/>
  <c r="M961" i="4" s="1"/>
  <c r="J961" i="4"/>
  <c r="I961" i="4"/>
  <c r="H961" i="4"/>
  <c r="K961" i="4" s="1"/>
  <c r="L960" i="4"/>
  <c r="M960" i="4" s="1"/>
  <c r="J960" i="4"/>
  <c r="K960" i="4" s="1"/>
  <c r="I960" i="4"/>
  <c r="H960" i="4"/>
  <c r="J959" i="4"/>
  <c r="I959" i="4"/>
  <c r="H959" i="4"/>
  <c r="L959" i="4" s="1"/>
  <c r="M959" i="4" s="1"/>
  <c r="J958" i="4"/>
  <c r="I958" i="4"/>
  <c r="H958" i="4"/>
  <c r="L958" i="4" s="1"/>
  <c r="M958" i="4" s="1"/>
  <c r="L957" i="4"/>
  <c r="M957" i="4" s="1"/>
  <c r="J957" i="4"/>
  <c r="I957" i="4"/>
  <c r="H957" i="4"/>
  <c r="K957" i="4" s="1"/>
  <c r="L956" i="4"/>
  <c r="M956" i="4" s="1"/>
  <c r="J956" i="4"/>
  <c r="K956" i="4" s="1"/>
  <c r="I956" i="4"/>
  <c r="H956" i="4"/>
  <c r="J955" i="4"/>
  <c r="I955" i="4"/>
  <c r="H955" i="4"/>
  <c r="L955" i="4" s="1"/>
  <c r="M955" i="4" s="1"/>
  <c r="J954" i="4"/>
  <c r="I954" i="4"/>
  <c r="H954" i="4"/>
  <c r="L954" i="4" s="1"/>
  <c r="M954" i="4" s="1"/>
  <c r="L953" i="4"/>
  <c r="M953" i="4" s="1"/>
  <c r="J953" i="4"/>
  <c r="I953" i="4"/>
  <c r="H953" i="4"/>
  <c r="K953" i="4" s="1"/>
  <c r="L952" i="4"/>
  <c r="M952" i="4" s="1"/>
  <c r="J952" i="4"/>
  <c r="K952" i="4" s="1"/>
  <c r="I952" i="4"/>
  <c r="H952" i="4"/>
  <c r="J951" i="4"/>
  <c r="I951" i="4"/>
  <c r="H951" i="4"/>
  <c r="L951" i="4" s="1"/>
  <c r="M951" i="4" s="1"/>
  <c r="J950" i="4"/>
  <c r="I950" i="4"/>
  <c r="H950" i="4"/>
  <c r="L950" i="4" s="1"/>
  <c r="M950" i="4" s="1"/>
  <c r="L949" i="4"/>
  <c r="M949" i="4" s="1"/>
  <c r="J949" i="4"/>
  <c r="I949" i="4"/>
  <c r="H949" i="4"/>
  <c r="K949" i="4" s="1"/>
  <c r="L948" i="4"/>
  <c r="M948" i="4" s="1"/>
  <c r="J948" i="4"/>
  <c r="K948" i="4" s="1"/>
  <c r="I948" i="4"/>
  <c r="H948" i="4"/>
  <c r="J947" i="4"/>
  <c r="I947" i="4"/>
  <c r="H947" i="4"/>
  <c r="L947" i="4" s="1"/>
  <c r="M947" i="4" s="1"/>
  <c r="J946" i="4"/>
  <c r="I946" i="4"/>
  <c r="H946" i="4"/>
  <c r="L946" i="4" s="1"/>
  <c r="M946" i="4" s="1"/>
  <c r="L945" i="4"/>
  <c r="M945" i="4" s="1"/>
  <c r="J945" i="4"/>
  <c r="I945" i="4"/>
  <c r="H945" i="4"/>
  <c r="K945" i="4" s="1"/>
  <c r="L944" i="4"/>
  <c r="M944" i="4" s="1"/>
  <c r="J944" i="4"/>
  <c r="K944" i="4" s="1"/>
  <c r="I944" i="4"/>
  <c r="H944" i="4"/>
  <c r="J943" i="4"/>
  <c r="I943" i="4"/>
  <c r="H943" i="4"/>
  <c r="L943" i="4" s="1"/>
  <c r="M943" i="4" s="1"/>
  <c r="J942" i="4"/>
  <c r="I942" i="4"/>
  <c r="H942" i="4"/>
  <c r="L942" i="4" s="1"/>
  <c r="M942" i="4" s="1"/>
  <c r="L941" i="4"/>
  <c r="M941" i="4" s="1"/>
  <c r="J941" i="4"/>
  <c r="I941" i="4"/>
  <c r="H941" i="4"/>
  <c r="K941" i="4" s="1"/>
  <c r="L940" i="4"/>
  <c r="M940" i="4" s="1"/>
  <c r="J940" i="4"/>
  <c r="K940" i="4" s="1"/>
  <c r="I940" i="4"/>
  <c r="H940" i="4"/>
  <c r="J939" i="4"/>
  <c r="I939" i="4"/>
  <c r="H939" i="4"/>
  <c r="L939" i="4" s="1"/>
  <c r="M939" i="4" s="1"/>
  <c r="J938" i="4"/>
  <c r="I938" i="4"/>
  <c r="H938" i="4"/>
  <c r="L938" i="4" s="1"/>
  <c r="M938" i="4" s="1"/>
  <c r="L937" i="4"/>
  <c r="M937" i="4" s="1"/>
  <c r="J937" i="4"/>
  <c r="I937" i="4"/>
  <c r="H937" i="4"/>
  <c r="K937" i="4" s="1"/>
  <c r="L936" i="4"/>
  <c r="M936" i="4" s="1"/>
  <c r="J936" i="4"/>
  <c r="K936" i="4" s="1"/>
  <c r="I936" i="4"/>
  <c r="H936" i="4"/>
  <c r="J935" i="4"/>
  <c r="I935" i="4"/>
  <c r="H935" i="4"/>
  <c r="L935" i="4" s="1"/>
  <c r="M935" i="4" s="1"/>
  <c r="J934" i="4"/>
  <c r="I934" i="4"/>
  <c r="H934" i="4"/>
  <c r="L934" i="4" s="1"/>
  <c r="M934" i="4" s="1"/>
  <c r="L933" i="4"/>
  <c r="M933" i="4" s="1"/>
  <c r="J933" i="4"/>
  <c r="I933" i="4"/>
  <c r="H933" i="4"/>
  <c r="K933" i="4" s="1"/>
  <c r="L932" i="4"/>
  <c r="M932" i="4" s="1"/>
  <c r="J932" i="4"/>
  <c r="K932" i="4" s="1"/>
  <c r="I932" i="4"/>
  <c r="H932" i="4"/>
  <c r="J931" i="4"/>
  <c r="I931" i="4"/>
  <c r="H931" i="4"/>
  <c r="L931" i="4" s="1"/>
  <c r="M931" i="4" s="1"/>
  <c r="J930" i="4"/>
  <c r="I930" i="4"/>
  <c r="H930" i="4"/>
  <c r="L930" i="4" s="1"/>
  <c r="M930" i="4" s="1"/>
  <c r="L929" i="4"/>
  <c r="M929" i="4" s="1"/>
  <c r="J929" i="4"/>
  <c r="I929" i="4"/>
  <c r="H929" i="4"/>
  <c r="K929" i="4" s="1"/>
  <c r="L928" i="4"/>
  <c r="M928" i="4" s="1"/>
  <c r="J928" i="4"/>
  <c r="K928" i="4" s="1"/>
  <c r="I928" i="4"/>
  <c r="H928" i="4"/>
  <c r="J927" i="4"/>
  <c r="I927" i="4"/>
  <c r="H927" i="4"/>
  <c r="L927" i="4" s="1"/>
  <c r="M927" i="4" s="1"/>
  <c r="J926" i="4"/>
  <c r="I926" i="4"/>
  <c r="H926" i="4"/>
  <c r="L926" i="4" s="1"/>
  <c r="M926" i="4" s="1"/>
  <c r="L925" i="4"/>
  <c r="M925" i="4" s="1"/>
  <c r="J925" i="4"/>
  <c r="I925" i="4"/>
  <c r="H925" i="4"/>
  <c r="K925" i="4" s="1"/>
  <c r="L924" i="4"/>
  <c r="M924" i="4" s="1"/>
  <c r="J924" i="4"/>
  <c r="K924" i="4" s="1"/>
  <c r="I924" i="4"/>
  <c r="H924" i="4"/>
  <c r="J923" i="4"/>
  <c r="I923" i="4"/>
  <c r="H923" i="4"/>
  <c r="L923" i="4" s="1"/>
  <c r="M923" i="4" s="1"/>
  <c r="J922" i="4"/>
  <c r="I922" i="4"/>
  <c r="H922" i="4"/>
  <c r="L922" i="4" s="1"/>
  <c r="M922" i="4" s="1"/>
  <c r="L921" i="4"/>
  <c r="M921" i="4" s="1"/>
  <c r="J921" i="4"/>
  <c r="I921" i="4"/>
  <c r="H921" i="4"/>
  <c r="K921" i="4" s="1"/>
  <c r="L920" i="4"/>
  <c r="M920" i="4" s="1"/>
  <c r="J920" i="4"/>
  <c r="K920" i="4" s="1"/>
  <c r="I920" i="4"/>
  <c r="H920" i="4"/>
  <c r="J919" i="4"/>
  <c r="I919" i="4"/>
  <c r="H919" i="4"/>
  <c r="L919" i="4" s="1"/>
  <c r="M919" i="4" s="1"/>
  <c r="J918" i="4"/>
  <c r="I918" i="4"/>
  <c r="H918" i="4"/>
  <c r="L918" i="4" s="1"/>
  <c r="M918" i="4" s="1"/>
  <c r="L917" i="4"/>
  <c r="M917" i="4" s="1"/>
  <c r="J917" i="4"/>
  <c r="I917" i="4"/>
  <c r="H917" i="4"/>
  <c r="K917" i="4" s="1"/>
  <c r="L916" i="4"/>
  <c r="M916" i="4" s="1"/>
  <c r="J916" i="4"/>
  <c r="K916" i="4" s="1"/>
  <c r="I916" i="4"/>
  <c r="H916" i="4"/>
  <c r="J915" i="4"/>
  <c r="I915" i="4"/>
  <c r="H915" i="4"/>
  <c r="L915" i="4" s="1"/>
  <c r="M915" i="4" s="1"/>
  <c r="J914" i="4"/>
  <c r="I914" i="4"/>
  <c r="H914" i="4"/>
  <c r="L914" i="4" s="1"/>
  <c r="M914" i="4" s="1"/>
  <c r="L913" i="4"/>
  <c r="M913" i="4" s="1"/>
  <c r="J913" i="4"/>
  <c r="I913" i="4"/>
  <c r="H913" i="4"/>
  <c r="K913" i="4" s="1"/>
  <c r="L912" i="4"/>
  <c r="M912" i="4" s="1"/>
  <c r="J912" i="4"/>
  <c r="K912" i="4" s="1"/>
  <c r="I912" i="4"/>
  <c r="H912" i="4"/>
  <c r="J911" i="4"/>
  <c r="I911" i="4"/>
  <c r="H911" i="4"/>
  <c r="L911" i="4" s="1"/>
  <c r="M911" i="4" s="1"/>
  <c r="J910" i="4"/>
  <c r="I910" i="4"/>
  <c r="H910" i="4"/>
  <c r="L910" i="4" s="1"/>
  <c r="M910" i="4" s="1"/>
  <c r="L909" i="4"/>
  <c r="M909" i="4" s="1"/>
  <c r="J909" i="4"/>
  <c r="I909" i="4"/>
  <c r="H909" i="4"/>
  <c r="K909" i="4" s="1"/>
  <c r="L908" i="4"/>
  <c r="M908" i="4" s="1"/>
  <c r="J908" i="4"/>
  <c r="K908" i="4" s="1"/>
  <c r="I908" i="4"/>
  <c r="H908" i="4"/>
  <c r="J907" i="4"/>
  <c r="I907" i="4"/>
  <c r="H907" i="4"/>
  <c r="L907" i="4" s="1"/>
  <c r="M907" i="4" s="1"/>
  <c r="J906" i="4"/>
  <c r="I906" i="4"/>
  <c r="H906" i="4"/>
  <c r="L906" i="4" s="1"/>
  <c r="M906" i="4" s="1"/>
  <c r="L905" i="4"/>
  <c r="M905" i="4" s="1"/>
  <c r="J905" i="4"/>
  <c r="I905" i="4"/>
  <c r="H905" i="4"/>
  <c r="K905" i="4" s="1"/>
  <c r="L904" i="4"/>
  <c r="M904" i="4" s="1"/>
  <c r="J904" i="4"/>
  <c r="K904" i="4" s="1"/>
  <c r="I904" i="4"/>
  <c r="H904" i="4"/>
  <c r="J903" i="4"/>
  <c r="I903" i="4"/>
  <c r="H903" i="4"/>
  <c r="L903" i="4" s="1"/>
  <c r="M903" i="4" s="1"/>
  <c r="J902" i="4"/>
  <c r="I902" i="4"/>
  <c r="H902" i="4"/>
  <c r="L902" i="4" s="1"/>
  <c r="M902" i="4" s="1"/>
  <c r="L901" i="4"/>
  <c r="M901" i="4" s="1"/>
  <c r="J901" i="4"/>
  <c r="I901" i="4"/>
  <c r="H901" i="4"/>
  <c r="K901" i="4" s="1"/>
  <c r="L900" i="4"/>
  <c r="M900" i="4" s="1"/>
  <c r="J900" i="4"/>
  <c r="K900" i="4" s="1"/>
  <c r="I900" i="4"/>
  <c r="H900" i="4"/>
  <c r="J899" i="4"/>
  <c r="I899" i="4"/>
  <c r="H899" i="4"/>
  <c r="L899" i="4" s="1"/>
  <c r="M899" i="4" s="1"/>
  <c r="J898" i="4"/>
  <c r="I898" i="4"/>
  <c r="H898" i="4"/>
  <c r="L898" i="4" s="1"/>
  <c r="M898" i="4" s="1"/>
  <c r="L897" i="4"/>
  <c r="M897" i="4" s="1"/>
  <c r="J897" i="4"/>
  <c r="I897" i="4"/>
  <c r="H897" i="4"/>
  <c r="K897" i="4" s="1"/>
  <c r="L896" i="4"/>
  <c r="M896" i="4" s="1"/>
  <c r="J896" i="4"/>
  <c r="K896" i="4" s="1"/>
  <c r="I896" i="4"/>
  <c r="H896" i="4"/>
  <c r="J895" i="4"/>
  <c r="I895" i="4"/>
  <c r="H895" i="4"/>
  <c r="L895" i="4" s="1"/>
  <c r="M895" i="4" s="1"/>
  <c r="J894" i="4"/>
  <c r="I894" i="4"/>
  <c r="H894" i="4"/>
  <c r="L894" i="4" s="1"/>
  <c r="M894" i="4" s="1"/>
  <c r="L893" i="4"/>
  <c r="M893" i="4" s="1"/>
  <c r="J893" i="4"/>
  <c r="I893" i="4"/>
  <c r="H893" i="4"/>
  <c r="K893" i="4" s="1"/>
  <c r="L892" i="4"/>
  <c r="M892" i="4" s="1"/>
  <c r="J892" i="4"/>
  <c r="K892" i="4" s="1"/>
  <c r="I892" i="4"/>
  <c r="H892" i="4"/>
  <c r="J891" i="4"/>
  <c r="I891" i="4"/>
  <c r="H891" i="4"/>
  <c r="L891" i="4" s="1"/>
  <c r="M891" i="4" s="1"/>
  <c r="J890" i="4"/>
  <c r="I890" i="4"/>
  <c r="H890" i="4"/>
  <c r="L889" i="4"/>
  <c r="M889" i="4" s="1"/>
  <c r="J889" i="4"/>
  <c r="I889" i="4"/>
  <c r="H889" i="4"/>
  <c r="K889" i="4" s="1"/>
  <c r="J888" i="4"/>
  <c r="K888" i="4" s="1"/>
  <c r="I888" i="4"/>
  <c r="H888" i="4"/>
  <c r="J887" i="4"/>
  <c r="I887" i="4"/>
  <c r="H887" i="4"/>
  <c r="J886" i="4"/>
  <c r="I886" i="4"/>
  <c r="H886" i="4"/>
  <c r="L885" i="4"/>
  <c r="M885" i="4" s="1"/>
  <c r="J885" i="4"/>
  <c r="I885" i="4"/>
  <c r="H885" i="4"/>
  <c r="K885" i="4" s="1"/>
  <c r="J884" i="4"/>
  <c r="K884" i="4" s="1"/>
  <c r="I884" i="4"/>
  <c r="H884" i="4"/>
  <c r="J883" i="4"/>
  <c r="I883" i="4"/>
  <c r="H883" i="4"/>
  <c r="J882" i="4"/>
  <c r="I882" i="4"/>
  <c r="H882" i="4"/>
  <c r="L881" i="4"/>
  <c r="M881" i="4" s="1"/>
  <c r="J881" i="4"/>
  <c r="I881" i="4"/>
  <c r="H881" i="4"/>
  <c r="K881" i="4" s="1"/>
  <c r="J880" i="4"/>
  <c r="K880" i="4" s="1"/>
  <c r="I880" i="4"/>
  <c r="H880" i="4"/>
  <c r="J879" i="4"/>
  <c r="I879" i="4"/>
  <c r="H879" i="4"/>
  <c r="J878" i="4"/>
  <c r="I878" i="4"/>
  <c r="H878" i="4"/>
  <c r="L877" i="4"/>
  <c r="M877" i="4" s="1"/>
  <c r="J877" i="4"/>
  <c r="I877" i="4"/>
  <c r="H877" i="4"/>
  <c r="K877" i="4" s="1"/>
  <c r="L876" i="4"/>
  <c r="M876" i="4" s="1"/>
  <c r="J876" i="4"/>
  <c r="K876" i="4" s="1"/>
  <c r="I876" i="4"/>
  <c r="H876" i="4"/>
  <c r="J875" i="4"/>
  <c r="I875" i="4"/>
  <c r="H875" i="4"/>
  <c r="J874" i="4"/>
  <c r="I874" i="4"/>
  <c r="H874" i="4"/>
  <c r="L873" i="4"/>
  <c r="M873" i="4" s="1"/>
  <c r="J873" i="4"/>
  <c r="I873" i="4"/>
  <c r="H873" i="4"/>
  <c r="K873" i="4" s="1"/>
  <c r="L872" i="4"/>
  <c r="M872" i="4" s="1"/>
  <c r="J872" i="4"/>
  <c r="K872" i="4" s="1"/>
  <c r="I872" i="4"/>
  <c r="H872" i="4"/>
  <c r="J871" i="4"/>
  <c r="I871" i="4"/>
  <c r="H871" i="4"/>
  <c r="J870" i="4"/>
  <c r="I870" i="4"/>
  <c r="H870" i="4"/>
  <c r="L869" i="4"/>
  <c r="M869" i="4" s="1"/>
  <c r="J869" i="4"/>
  <c r="I869" i="4"/>
  <c r="H869" i="4"/>
  <c r="K869" i="4" s="1"/>
  <c r="J868" i="4"/>
  <c r="K868" i="4" s="1"/>
  <c r="I868" i="4"/>
  <c r="H868" i="4"/>
  <c r="J867" i="4"/>
  <c r="I867" i="4"/>
  <c r="H867" i="4"/>
  <c r="J866" i="4"/>
  <c r="I866" i="4"/>
  <c r="H866" i="4"/>
  <c r="L865" i="4"/>
  <c r="M865" i="4" s="1"/>
  <c r="J865" i="4"/>
  <c r="I865" i="4"/>
  <c r="H865" i="4"/>
  <c r="K865" i="4" s="1"/>
  <c r="J864" i="4"/>
  <c r="K864" i="4" s="1"/>
  <c r="I864" i="4"/>
  <c r="H864" i="4"/>
  <c r="J863" i="4"/>
  <c r="I863" i="4"/>
  <c r="H863" i="4"/>
  <c r="J862" i="4"/>
  <c r="I862" i="4"/>
  <c r="H862" i="4"/>
  <c r="L861" i="4"/>
  <c r="M861" i="4" s="1"/>
  <c r="J861" i="4"/>
  <c r="I861" i="4"/>
  <c r="H861" i="4"/>
  <c r="K861" i="4" s="1"/>
  <c r="L860" i="4"/>
  <c r="M860" i="4" s="1"/>
  <c r="J860" i="4"/>
  <c r="K860" i="4" s="1"/>
  <c r="I860" i="4"/>
  <c r="H860" i="4"/>
  <c r="J859" i="4"/>
  <c r="I859" i="4"/>
  <c r="H859" i="4"/>
  <c r="J858" i="4"/>
  <c r="I858" i="4"/>
  <c r="H858" i="4"/>
  <c r="L857" i="4"/>
  <c r="M857" i="4" s="1"/>
  <c r="J857" i="4"/>
  <c r="I857" i="4"/>
  <c r="H857" i="4"/>
  <c r="K857" i="4" s="1"/>
  <c r="L856" i="4"/>
  <c r="M856" i="4" s="1"/>
  <c r="J856" i="4"/>
  <c r="I856" i="4"/>
  <c r="H856" i="4"/>
  <c r="J855" i="4"/>
  <c r="I855" i="4"/>
  <c r="H855" i="4"/>
  <c r="J854" i="4"/>
  <c r="I854" i="4"/>
  <c r="H854" i="4"/>
  <c r="L853" i="4"/>
  <c r="M853" i="4" s="1"/>
  <c r="J853" i="4"/>
  <c r="I853" i="4"/>
  <c r="H853" i="4"/>
  <c r="K853" i="4" s="1"/>
  <c r="J852" i="4"/>
  <c r="L852" i="4" s="1"/>
  <c r="M852" i="4" s="1"/>
  <c r="I852" i="4"/>
  <c r="H852" i="4"/>
  <c r="J851" i="4"/>
  <c r="I851" i="4"/>
  <c r="H851" i="4"/>
  <c r="J850" i="4"/>
  <c r="I850" i="4"/>
  <c r="H850" i="4"/>
  <c r="L849" i="4"/>
  <c r="M849" i="4" s="1"/>
  <c r="J849" i="4"/>
  <c r="I849" i="4"/>
  <c r="H849" i="4"/>
  <c r="K849" i="4" s="1"/>
  <c r="J848" i="4"/>
  <c r="L848" i="4" s="1"/>
  <c r="M848" i="4" s="1"/>
  <c r="I848" i="4"/>
  <c r="H848" i="4"/>
  <c r="K848" i="4" s="1"/>
  <c r="J847" i="4"/>
  <c r="I847" i="4"/>
  <c r="H847" i="4"/>
  <c r="J846" i="4"/>
  <c r="I846" i="4"/>
  <c r="H846" i="4"/>
  <c r="L845" i="4"/>
  <c r="M845" i="4" s="1"/>
  <c r="J845" i="4"/>
  <c r="I845" i="4"/>
  <c r="H845" i="4"/>
  <c r="K845" i="4" s="1"/>
  <c r="L844" i="4"/>
  <c r="M844" i="4" s="1"/>
  <c r="J844" i="4"/>
  <c r="I844" i="4"/>
  <c r="H844" i="4"/>
  <c r="K844" i="4" s="1"/>
  <c r="J843" i="4"/>
  <c r="I843" i="4"/>
  <c r="H843" i="4"/>
  <c r="J842" i="4"/>
  <c r="I842" i="4"/>
  <c r="H842" i="4"/>
  <c r="L841" i="4"/>
  <c r="M841" i="4" s="1"/>
  <c r="J841" i="4"/>
  <c r="I841" i="4"/>
  <c r="H841" i="4"/>
  <c r="K841" i="4" s="1"/>
  <c r="L840" i="4"/>
  <c r="M840" i="4" s="1"/>
  <c r="J840" i="4"/>
  <c r="I840" i="4"/>
  <c r="H840" i="4"/>
  <c r="J839" i="4"/>
  <c r="I839" i="4"/>
  <c r="H839" i="4"/>
  <c r="J838" i="4"/>
  <c r="I838" i="4"/>
  <c r="H838" i="4"/>
  <c r="L837" i="4"/>
  <c r="M837" i="4" s="1"/>
  <c r="J837" i="4"/>
  <c r="I837" i="4"/>
  <c r="H837" i="4"/>
  <c r="K837" i="4" s="1"/>
  <c r="J836" i="4"/>
  <c r="L836" i="4" s="1"/>
  <c r="M836" i="4" s="1"/>
  <c r="I836" i="4"/>
  <c r="H836" i="4"/>
  <c r="J835" i="4"/>
  <c r="I835" i="4"/>
  <c r="H835" i="4"/>
  <c r="J834" i="4"/>
  <c r="I834" i="4"/>
  <c r="H834" i="4"/>
  <c r="L833" i="4"/>
  <c r="M833" i="4" s="1"/>
  <c r="J833" i="4"/>
  <c r="I833" i="4"/>
  <c r="H833" i="4"/>
  <c r="K833" i="4" s="1"/>
  <c r="J832" i="4"/>
  <c r="L832" i="4" s="1"/>
  <c r="M832" i="4" s="1"/>
  <c r="I832" i="4"/>
  <c r="H832" i="4"/>
  <c r="K832" i="4" s="1"/>
  <c r="J831" i="4"/>
  <c r="I831" i="4"/>
  <c r="H831" i="4"/>
  <c r="J830" i="4"/>
  <c r="I830" i="4"/>
  <c r="H830" i="4"/>
  <c r="L829" i="4"/>
  <c r="M829" i="4" s="1"/>
  <c r="J829" i="4"/>
  <c r="I829" i="4"/>
  <c r="H829" i="4"/>
  <c r="K829" i="4" s="1"/>
  <c r="L828" i="4"/>
  <c r="M828" i="4" s="1"/>
  <c r="J828" i="4"/>
  <c r="I828" i="4"/>
  <c r="H828" i="4"/>
  <c r="K828" i="4" s="1"/>
  <c r="J827" i="4"/>
  <c r="I827" i="4"/>
  <c r="H827" i="4"/>
  <c r="J826" i="4"/>
  <c r="I826" i="4"/>
  <c r="H826" i="4"/>
  <c r="L825" i="4"/>
  <c r="M825" i="4" s="1"/>
  <c r="J825" i="4"/>
  <c r="I825" i="4"/>
  <c r="H825" i="4"/>
  <c r="K825" i="4" s="1"/>
  <c r="L824" i="4"/>
  <c r="M824" i="4" s="1"/>
  <c r="J824" i="4"/>
  <c r="I824" i="4"/>
  <c r="H824" i="4"/>
  <c r="J823" i="4"/>
  <c r="I823" i="4"/>
  <c r="H823" i="4"/>
  <c r="J822" i="4"/>
  <c r="I822" i="4"/>
  <c r="H822" i="4"/>
  <c r="L821" i="4"/>
  <c r="M821" i="4" s="1"/>
  <c r="J821" i="4"/>
  <c r="I821" i="4"/>
  <c r="H821" i="4"/>
  <c r="K821" i="4" s="1"/>
  <c r="L820" i="4"/>
  <c r="M820" i="4" s="1"/>
  <c r="J820" i="4"/>
  <c r="I820" i="4"/>
  <c r="H820" i="4"/>
  <c r="J819" i="4"/>
  <c r="I819" i="4"/>
  <c r="H819" i="4"/>
  <c r="K819" i="4" s="1"/>
  <c r="J818" i="4"/>
  <c r="I818" i="4"/>
  <c r="H818" i="4"/>
  <c r="J817" i="4"/>
  <c r="I817" i="4"/>
  <c r="H817" i="4"/>
  <c r="K817" i="4" s="1"/>
  <c r="J816" i="4"/>
  <c r="L816" i="4" s="1"/>
  <c r="M816" i="4" s="1"/>
  <c r="I816" i="4"/>
  <c r="H816" i="4"/>
  <c r="K816" i="4" s="1"/>
  <c r="J815" i="4"/>
  <c r="I815" i="4"/>
  <c r="H815" i="4"/>
  <c r="K815" i="4" s="1"/>
  <c r="K814" i="4"/>
  <c r="J814" i="4"/>
  <c r="I814" i="4"/>
  <c r="H814" i="4"/>
  <c r="J813" i="4"/>
  <c r="I813" i="4"/>
  <c r="H813" i="4"/>
  <c r="L812" i="4"/>
  <c r="M812" i="4" s="1"/>
  <c r="J812" i="4"/>
  <c r="I812" i="4"/>
  <c r="H812" i="4"/>
  <c r="J811" i="4"/>
  <c r="I811" i="4"/>
  <c r="H811" i="4"/>
  <c r="J810" i="4"/>
  <c r="K810" i="4" s="1"/>
  <c r="I810" i="4"/>
  <c r="H810" i="4"/>
  <c r="J809" i="4"/>
  <c r="I809" i="4"/>
  <c r="H809" i="4"/>
  <c r="K809" i="4" s="1"/>
  <c r="J808" i="4"/>
  <c r="L808" i="4" s="1"/>
  <c r="M808" i="4" s="1"/>
  <c r="I808" i="4"/>
  <c r="H808" i="4"/>
  <c r="L807" i="4"/>
  <c r="M807" i="4" s="1"/>
  <c r="J807" i="4"/>
  <c r="I807" i="4"/>
  <c r="H807" i="4"/>
  <c r="K806" i="4"/>
  <c r="J806" i="4"/>
  <c r="I806" i="4"/>
  <c r="H806" i="4"/>
  <c r="L806" i="4" s="1"/>
  <c r="M806" i="4" s="1"/>
  <c r="L805" i="4"/>
  <c r="M805" i="4" s="1"/>
  <c r="J805" i="4"/>
  <c r="I805" i="4"/>
  <c r="H805" i="4"/>
  <c r="L804" i="4"/>
  <c r="M804" i="4" s="1"/>
  <c r="J804" i="4"/>
  <c r="I804" i="4"/>
  <c r="H804" i="4"/>
  <c r="K804" i="4" s="1"/>
  <c r="J803" i="4"/>
  <c r="I803" i="4"/>
  <c r="H803" i="4"/>
  <c r="J802" i="4"/>
  <c r="I802" i="4"/>
  <c r="H802" i="4"/>
  <c r="L802" i="4" s="1"/>
  <c r="M802" i="4" s="1"/>
  <c r="J801" i="4"/>
  <c r="I801" i="4"/>
  <c r="H801" i="4"/>
  <c r="J800" i="4"/>
  <c r="L800" i="4" s="1"/>
  <c r="M800" i="4" s="1"/>
  <c r="I800" i="4"/>
  <c r="H800" i="4"/>
  <c r="K800" i="4" s="1"/>
  <c r="L799" i="4"/>
  <c r="M799" i="4" s="1"/>
  <c r="J799" i="4"/>
  <c r="I799" i="4"/>
  <c r="H799" i="4"/>
  <c r="J798" i="4"/>
  <c r="I798" i="4"/>
  <c r="H798" i="4"/>
  <c r="L798" i="4" s="1"/>
  <c r="M798" i="4" s="1"/>
  <c r="J797" i="4"/>
  <c r="I797" i="4"/>
  <c r="L797" i="4" s="1"/>
  <c r="M797" i="4" s="1"/>
  <c r="H797" i="4"/>
  <c r="J796" i="4"/>
  <c r="L796" i="4" s="1"/>
  <c r="M796" i="4" s="1"/>
  <c r="I796" i="4"/>
  <c r="H796" i="4"/>
  <c r="K796" i="4" s="1"/>
  <c r="J795" i="4"/>
  <c r="L795" i="4" s="1"/>
  <c r="M795" i="4" s="1"/>
  <c r="I795" i="4"/>
  <c r="H795" i="4"/>
  <c r="J794" i="4"/>
  <c r="I794" i="4"/>
  <c r="H794" i="4"/>
  <c r="L793" i="4"/>
  <c r="M793" i="4" s="1"/>
  <c r="J793" i="4"/>
  <c r="I793" i="4"/>
  <c r="H793" i="4"/>
  <c r="K793" i="4" s="1"/>
  <c r="J792" i="4"/>
  <c r="L792" i="4" s="1"/>
  <c r="M792" i="4" s="1"/>
  <c r="I792" i="4"/>
  <c r="H792" i="4"/>
  <c r="L791" i="4"/>
  <c r="M791" i="4" s="1"/>
  <c r="J791" i="4"/>
  <c r="I791" i="4"/>
  <c r="H791" i="4"/>
  <c r="K791" i="4" s="1"/>
  <c r="K790" i="4"/>
  <c r="J790" i="4"/>
  <c r="I790" i="4"/>
  <c r="H790" i="4"/>
  <c r="L789" i="4"/>
  <c r="M789" i="4" s="1"/>
  <c r="J789" i="4"/>
  <c r="I789" i="4"/>
  <c r="H789" i="4"/>
  <c r="K789" i="4" s="1"/>
  <c r="L788" i="4"/>
  <c r="M788" i="4" s="1"/>
  <c r="J788" i="4"/>
  <c r="I788" i="4"/>
  <c r="H788" i="4"/>
  <c r="J787" i="4"/>
  <c r="I787" i="4"/>
  <c r="H787" i="4"/>
  <c r="K787" i="4" s="1"/>
  <c r="J786" i="4"/>
  <c r="I786" i="4"/>
  <c r="H786" i="4"/>
  <c r="J785" i="4"/>
  <c r="I785" i="4"/>
  <c r="H785" i="4"/>
  <c r="K785" i="4" s="1"/>
  <c r="J784" i="4"/>
  <c r="I784" i="4"/>
  <c r="H784" i="4"/>
  <c r="J783" i="4"/>
  <c r="I783" i="4"/>
  <c r="H783" i="4"/>
  <c r="K783" i="4" s="1"/>
  <c r="J782" i="4"/>
  <c r="I782" i="4"/>
  <c r="H782" i="4"/>
  <c r="J781" i="4"/>
  <c r="I781" i="4"/>
  <c r="H781" i="4"/>
  <c r="J780" i="4"/>
  <c r="L780" i="4" s="1"/>
  <c r="M780" i="4" s="1"/>
  <c r="I780" i="4"/>
  <c r="H780" i="4"/>
  <c r="L779" i="4"/>
  <c r="M779" i="4" s="1"/>
  <c r="J779" i="4"/>
  <c r="I779" i="4"/>
  <c r="H779" i="4"/>
  <c r="L778" i="4"/>
  <c r="M778" i="4" s="1"/>
  <c r="J778" i="4"/>
  <c r="I778" i="4"/>
  <c r="H778" i="4"/>
  <c r="K778" i="4" s="1"/>
  <c r="J777" i="4"/>
  <c r="I777" i="4"/>
  <c r="H777" i="4"/>
  <c r="J776" i="4"/>
  <c r="I776" i="4"/>
  <c r="H776" i="4"/>
  <c r="K776" i="4" s="1"/>
  <c r="L775" i="4"/>
  <c r="M775" i="4" s="1"/>
  <c r="J775" i="4"/>
  <c r="I775" i="4"/>
  <c r="H775" i="4"/>
  <c r="J774" i="4"/>
  <c r="I774" i="4"/>
  <c r="H774" i="4"/>
  <c r="L774" i="4" s="1"/>
  <c r="M774" i="4" s="1"/>
  <c r="J773" i="4"/>
  <c r="L773" i="4" s="1"/>
  <c r="M773" i="4" s="1"/>
  <c r="I773" i="4"/>
  <c r="H773" i="4"/>
  <c r="J772" i="4"/>
  <c r="I772" i="4"/>
  <c r="H772" i="4"/>
  <c r="L771" i="4"/>
  <c r="M771" i="4" s="1"/>
  <c r="J771" i="4"/>
  <c r="I771" i="4"/>
  <c r="H771" i="4"/>
  <c r="K771" i="4" s="1"/>
  <c r="J770" i="4"/>
  <c r="I770" i="4"/>
  <c r="H770" i="4"/>
  <c r="J769" i="4"/>
  <c r="I769" i="4"/>
  <c r="H769" i="4"/>
  <c r="J768" i="4"/>
  <c r="I768" i="4"/>
  <c r="H768" i="4"/>
  <c r="L767" i="4"/>
  <c r="M767" i="4" s="1"/>
  <c r="J767" i="4"/>
  <c r="I767" i="4"/>
  <c r="H767" i="4"/>
  <c r="L766" i="4"/>
  <c r="M766" i="4" s="1"/>
  <c r="J766" i="4"/>
  <c r="I766" i="4"/>
  <c r="H766" i="4"/>
  <c r="K766" i="4" s="1"/>
  <c r="J765" i="4"/>
  <c r="I765" i="4"/>
  <c r="L765" i="4" s="1"/>
  <c r="M765" i="4" s="1"/>
  <c r="H765" i="4"/>
  <c r="J764" i="4"/>
  <c r="I764" i="4"/>
  <c r="H764" i="4"/>
  <c r="L764" i="4" s="1"/>
  <c r="M764" i="4" s="1"/>
  <c r="L763" i="4"/>
  <c r="M763" i="4" s="1"/>
  <c r="J763" i="4"/>
  <c r="I763" i="4"/>
  <c r="H763" i="4"/>
  <c r="K763" i="4" s="1"/>
  <c r="J762" i="4"/>
  <c r="I762" i="4"/>
  <c r="H762" i="4"/>
  <c r="J761" i="4"/>
  <c r="I761" i="4"/>
  <c r="H761" i="4"/>
  <c r="J760" i="4"/>
  <c r="I760" i="4"/>
  <c r="H760" i="4"/>
  <c r="L759" i="4"/>
  <c r="M759" i="4" s="1"/>
  <c r="J759" i="4"/>
  <c r="I759" i="4"/>
  <c r="H759" i="4"/>
  <c r="L758" i="4"/>
  <c r="M758" i="4" s="1"/>
  <c r="J758" i="4"/>
  <c r="I758" i="4"/>
  <c r="H758" i="4"/>
  <c r="K758" i="4" s="1"/>
  <c r="J757" i="4"/>
  <c r="I757" i="4"/>
  <c r="L757" i="4" s="1"/>
  <c r="M757" i="4" s="1"/>
  <c r="H757" i="4"/>
  <c r="J756" i="4"/>
  <c r="I756" i="4"/>
  <c r="H756" i="4"/>
  <c r="L756" i="4" s="1"/>
  <c r="M756" i="4" s="1"/>
  <c r="L755" i="4"/>
  <c r="M755" i="4" s="1"/>
  <c r="J755" i="4"/>
  <c r="I755" i="4"/>
  <c r="H755" i="4"/>
  <c r="K755" i="4" s="1"/>
  <c r="J754" i="4"/>
  <c r="I754" i="4"/>
  <c r="H754" i="4"/>
  <c r="J753" i="4"/>
  <c r="I753" i="4"/>
  <c r="H753" i="4"/>
  <c r="J752" i="4"/>
  <c r="L752" i="4" s="1"/>
  <c r="M752" i="4" s="1"/>
  <c r="I752" i="4"/>
  <c r="H752" i="4"/>
  <c r="L751" i="4"/>
  <c r="M751" i="4" s="1"/>
  <c r="J751" i="4"/>
  <c r="I751" i="4"/>
  <c r="H751" i="4"/>
  <c r="L750" i="4"/>
  <c r="M750" i="4" s="1"/>
  <c r="J750" i="4"/>
  <c r="I750" i="4"/>
  <c r="H750" i="4"/>
  <c r="K750" i="4" s="1"/>
  <c r="J749" i="4"/>
  <c r="I749" i="4"/>
  <c r="L749" i="4" s="1"/>
  <c r="M749" i="4" s="1"/>
  <c r="H749" i="4"/>
  <c r="J748" i="4"/>
  <c r="I748" i="4"/>
  <c r="H748" i="4"/>
  <c r="L748" i="4" s="1"/>
  <c r="M748" i="4" s="1"/>
  <c r="L747" i="4"/>
  <c r="M747" i="4" s="1"/>
  <c r="J747" i="4"/>
  <c r="I747" i="4"/>
  <c r="H747" i="4"/>
  <c r="K747" i="4" s="1"/>
  <c r="J746" i="4"/>
  <c r="I746" i="4"/>
  <c r="H746" i="4"/>
  <c r="J745" i="4"/>
  <c r="I745" i="4"/>
  <c r="H745" i="4"/>
  <c r="J744" i="4"/>
  <c r="L744" i="4" s="1"/>
  <c r="M744" i="4" s="1"/>
  <c r="I744" i="4"/>
  <c r="H744" i="4"/>
  <c r="L743" i="4"/>
  <c r="M743" i="4" s="1"/>
  <c r="J743" i="4"/>
  <c r="I743" i="4"/>
  <c r="H743" i="4"/>
  <c r="L742" i="4"/>
  <c r="M742" i="4" s="1"/>
  <c r="J742" i="4"/>
  <c r="I742" i="4"/>
  <c r="H742" i="4"/>
  <c r="K742" i="4" s="1"/>
  <c r="J741" i="4"/>
  <c r="I741" i="4"/>
  <c r="L741" i="4" s="1"/>
  <c r="M741" i="4" s="1"/>
  <c r="H741" i="4"/>
  <c r="J740" i="4"/>
  <c r="I740" i="4"/>
  <c r="H740" i="4"/>
  <c r="L740" i="4" s="1"/>
  <c r="M740" i="4" s="1"/>
  <c r="L739" i="4"/>
  <c r="M739" i="4" s="1"/>
  <c r="J739" i="4"/>
  <c r="I739" i="4"/>
  <c r="H739" i="4"/>
  <c r="J738" i="4"/>
  <c r="I738" i="4"/>
  <c r="H738" i="4"/>
  <c r="J737" i="4"/>
  <c r="I737" i="4"/>
  <c r="L737" i="4" s="1"/>
  <c r="M737" i="4" s="1"/>
  <c r="H737" i="4"/>
  <c r="J736" i="4"/>
  <c r="L736" i="4" s="1"/>
  <c r="M736" i="4" s="1"/>
  <c r="I736" i="4"/>
  <c r="H736" i="4"/>
  <c r="K736" i="4" s="1"/>
  <c r="L735" i="4"/>
  <c r="M735" i="4" s="1"/>
  <c r="J735" i="4"/>
  <c r="I735" i="4"/>
  <c r="H735" i="4"/>
  <c r="L734" i="4"/>
  <c r="M734" i="4" s="1"/>
  <c r="J734" i="4"/>
  <c r="I734" i="4"/>
  <c r="H734" i="4"/>
  <c r="K734" i="4" s="1"/>
  <c r="J733" i="4"/>
  <c r="I733" i="4"/>
  <c r="L733" i="4" s="1"/>
  <c r="M733" i="4" s="1"/>
  <c r="H733" i="4"/>
  <c r="J732" i="4"/>
  <c r="I732" i="4"/>
  <c r="H732" i="4"/>
  <c r="L732" i="4" s="1"/>
  <c r="M732" i="4" s="1"/>
  <c r="L731" i="4"/>
  <c r="M731" i="4" s="1"/>
  <c r="J731" i="4"/>
  <c r="I731" i="4"/>
  <c r="H731" i="4"/>
  <c r="J730" i="4"/>
  <c r="I730" i="4"/>
  <c r="H730" i="4"/>
  <c r="J729" i="4"/>
  <c r="I729" i="4"/>
  <c r="L729" i="4" s="1"/>
  <c r="M729" i="4" s="1"/>
  <c r="H729" i="4"/>
  <c r="J728" i="4"/>
  <c r="L728" i="4" s="1"/>
  <c r="M728" i="4" s="1"/>
  <c r="I728" i="4"/>
  <c r="H728" i="4"/>
  <c r="L727" i="4"/>
  <c r="M727" i="4" s="1"/>
  <c r="J727" i="4"/>
  <c r="I727" i="4"/>
  <c r="H727" i="4"/>
  <c r="L726" i="4"/>
  <c r="M726" i="4" s="1"/>
  <c r="J726" i="4"/>
  <c r="I726" i="4"/>
  <c r="H726" i="4"/>
  <c r="K726" i="4" s="1"/>
  <c r="J725" i="4"/>
  <c r="I725" i="4"/>
  <c r="L725" i="4" s="1"/>
  <c r="M725" i="4" s="1"/>
  <c r="H725" i="4"/>
  <c r="J724" i="4"/>
  <c r="I724" i="4"/>
  <c r="H724" i="4"/>
  <c r="L724" i="4" s="1"/>
  <c r="M724" i="4" s="1"/>
  <c r="L723" i="4"/>
  <c r="M723" i="4" s="1"/>
  <c r="J723" i="4"/>
  <c r="I723" i="4"/>
  <c r="H723" i="4"/>
  <c r="J722" i="4"/>
  <c r="I722" i="4"/>
  <c r="H722" i="4"/>
  <c r="J721" i="4"/>
  <c r="I721" i="4"/>
  <c r="L721" i="4" s="1"/>
  <c r="M721" i="4" s="1"/>
  <c r="H721" i="4"/>
  <c r="J720" i="4"/>
  <c r="L720" i="4" s="1"/>
  <c r="M720" i="4" s="1"/>
  <c r="I720" i="4"/>
  <c r="H720" i="4"/>
  <c r="L719" i="4"/>
  <c r="M719" i="4" s="1"/>
  <c r="J719" i="4"/>
  <c r="I719" i="4"/>
  <c r="H719" i="4"/>
  <c r="L718" i="4"/>
  <c r="M718" i="4" s="1"/>
  <c r="J718" i="4"/>
  <c r="I718" i="4"/>
  <c r="H718" i="4"/>
  <c r="K718" i="4" s="1"/>
  <c r="J717" i="4"/>
  <c r="I717" i="4"/>
  <c r="L717" i="4" s="1"/>
  <c r="M717" i="4" s="1"/>
  <c r="H717" i="4"/>
  <c r="J716" i="4"/>
  <c r="I716" i="4"/>
  <c r="H716" i="4"/>
  <c r="L716" i="4" s="1"/>
  <c r="M716" i="4" s="1"/>
  <c r="L715" i="4"/>
  <c r="M715" i="4" s="1"/>
  <c r="J715" i="4"/>
  <c r="I715" i="4"/>
  <c r="H715" i="4"/>
  <c r="J714" i="4"/>
  <c r="I714" i="4"/>
  <c r="H714" i="4"/>
  <c r="J713" i="4"/>
  <c r="I713" i="4"/>
  <c r="L713" i="4" s="1"/>
  <c r="M713" i="4" s="1"/>
  <c r="H713" i="4"/>
  <c r="J712" i="4"/>
  <c r="L712" i="4" s="1"/>
  <c r="M712" i="4" s="1"/>
  <c r="I712" i="4"/>
  <c r="H712" i="4"/>
  <c r="K712" i="4" s="1"/>
  <c r="L711" i="4"/>
  <c r="M711" i="4" s="1"/>
  <c r="J711" i="4"/>
  <c r="I711" i="4"/>
  <c r="H711" i="4"/>
  <c r="L710" i="4"/>
  <c r="M710" i="4" s="1"/>
  <c r="J710" i="4"/>
  <c r="I710" i="4"/>
  <c r="H710" i="4"/>
  <c r="K710" i="4" s="1"/>
  <c r="J709" i="4"/>
  <c r="I709" i="4"/>
  <c r="L709" i="4" s="1"/>
  <c r="M709" i="4" s="1"/>
  <c r="H709" i="4"/>
  <c r="J708" i="4"/>
  <c r="I708" i="4"/>
  <c r="H708" i="4"/>
  <c r="L708" i="4" s="1"/>
  <c r="M708" i="4" s="1"/>
  <c r="L707" i="4"/>
  <c r="M707" i="4" s="1"/>
  <c r="J707" i="4"/>
  <c r="I707" i="4"/>
  <c r="H707" i="4"/>
  <c r="J706" i="4"/>
  <c r="I706" i="4"/>
  <c r="H706" i="4"/>
  <c r="J705" i="4"/>
  <c r="I705" i="4"/>
  <c r="L705" i="4" s="1"/>
  <c r="M705" i="4" s="1"/>
  <c r="H705" i="4"/>
  <c r="J704" i="4"/>
  <c r="I704" i="4"/>
  <c r="H704" i="4"/>
  <c r="L704" i="4" s="1"/>
  <c r="M704" i="4" s="1"/>
  <c r="L703" i="4"/>
  <c r="M703" i="4" s="1"/>
  <c r="J703" i="4"/>
  <c r="I703" i="4"/>
  <c r="H703" i="4"/>
  <c r="L702" i="4"/>
  <c r="M702" i="4" s="1"/>
  <c r="J702" i="4"/>
  <c r="I702" i="4"/>
  <c r="H702" i="4"/>
  <c r="K702" i="4" s="1"/>
  <c r="J701" i="4"/>
  <c r="I701" i="4"/>
  <c r="L701" i="4" s="1"/>
  <c r="M701" i="4" s="1"/>
  <c r="H701" i="4"/>
  <c r="J700" i="4"/>
  <c r="L700" i="4" s="1"/>
  <c r="M700" i="4" s="1"/>
  <c r="I700" i="4"/>
  <c r="H700" i="4"/>
  <c r="K700" i="4" s="1"/>
  <c r="L699" i="4"/>
  <c r="M699" i="4" s="1"/>
  <c r="J699" i="4"/>
  <c r="I699" i="4"/>
  <c r="H699" i="4"/>
  <c r="J698" i="4"/>
  <c r="I698" i="4"/>
  <c r="H698" i="4"/>
  <c r="J697" i="4"/>
  <c r="I697" i="4"/>
  <c r="L697" i="4" s="1"/>
  <c r="M697" i="4" s="1"/>
  <c r="H697" i="4"/>
  <c r="J696" i="4"/>
  <c r="I696" i="4"/>
  <c r="H696" i="4"/>
  <c r="L695" i="4"/>
  <c r="M695" i="4" s="1"/>
  <c r="J695" i="4"/>
  <c r="I695" i="4"/>
  <c r="H695" i="4"/>
  <c r="L694" i="4"/>
  <c r="M694" i="4" s="1"/>
  <c r="J694" i="4"/>
  <c r="I694" i="4"/>
  <c r="H694" i="4"/>
  <c r="K694" i="4" s="1"/>
  <c r="J693" i="4"/>
  <c r="I693" i="4"/>
  <c r="L693" i="4" s="1"/>
  <c r="M693" i="4" s="1"/>
  <c r="H693" i="4"/>
  <c r="K692" i="4"/>
  <c r="J692" i="4"/>
  <c r="I692" i="4"/>
  <c r="H692" i="4"/>
  <c r="L692" i="4" s="1"/>
  <c r="M692" i="4" s="1"/>
  <c r="J691" i="4"/>
  <c r="I691" i="4"/>
  <c r="K691" i="4" s="1"/>
  <c r="H691" i="4"/>
  <c r="L691" i="4" s="1"/>
  <c r="M691" i="4" s="1"/>
  <c r="J690" i="4"/>
  <c r="I690" i="4"/>
  <c r="H690" i="4"/>
  <c r="L689" i="4"/>
  <c r="M689" i="4" s="1"/>
  <c r="J689" i="4"/>
  <c r="I689" i="4"/>
  <c r="H689" i="4"/>
  <c r="K688" i="4"/>
  <c r="J688" i="4"/>
  <c r="I688" i="4"/>
  <c r="H688" i="4"/>
  <c r="L688" i="4" s="1"/>
  <c r="M688" i="4" s="1"/>
  <c r="K687" i="4"/>
  <c r="J687" i="4"/>
  <c r="I687" i="4"/>
  <c r="H687" i="4"/>
  <c r="L687" i="4" s="1"/>
  <c r="M687" i="4" s="1"/>
  <c r="J686" i="4"/>
  <c r="I686" i="4"/>
  <c r="H686" i="4"/>
  <c r="K685" i="4"/>
  <c r="J685" i="4"/>
  <c r="I685" i="4"/>
  <c r="H685" i="4"/>
  <c r="L685" i="4" s="1"/>
  <c r="M685" i="4" s="1"/>
  <c r="J684" i="4"/>
  <c r="I684" i="4"/>
  <c r="K684" i="4" s="1"/>
  <c r="H684" i="4"/>
  <c r="L684" i="4" s="1"/>
  <c r="M684" i="4" s="1"/>
  <c r="K683" i="4"/>
  <c r="J683" i="4"/>
  <c r="I683" i="4"/>
  <c r="H683" i="4"/>
  <c r="L683" i="4" s="1"/>
  <c r="M683" i="4" s="1"/>
  <c r="J682" i="4"/>
  <c r="I682" i="4"/>
  <c r="H682" i="4"/>
  <c r="K681" i="4"/>
  <c r="J681" i="4"/>
  <c r="I681" i="4"/>
  <c r="H681" i="4"/>
  <c r="L681" i="4" s="1"/>
  <c r="M681" i="4" s="1"/>
  <c r="M680" i="4"/>
  <c r="J680" i="4"/>
  <c r="I680" i="4"/>
  <c r="K680" i="4" s="1"/>
  <c r="H680" i="4"/>
  <c r="L680" i="4" s="1"/>
  <c r="K679" i="4"/>
  <c r="J679" i="4"/>
  <c r="I679" i="4"/>
  <c r="H679" i="4"/>
  <c r="L679" i="4" s="1"/>
  <c r="M679" i="4" s="1"/>
  <c r="J678" i="4"/>
  <c r="I678" i="4"/>
  <c r="H678" i="4"/>
  <c r="K677" i="4"/>
  <c r="J677" i="4"/>
  <c r="I677" i="4"/>
  <c r="H677" i="4"/>
  <c r="L677" i="4" s="1"/>
  <c r="M677" i="4" s="1"/>
  <c r="J676" i="4"/>
  <c r="I676" i="4"/>
  <c r="K676" i="4" s="1"/>
  <c r="H676" i="4"/>
  <c r="L676" i="4" s="1"/>
  <c r="M676" i="4" s="1"/>
  <c r="K675" i="4"/>
  <c r="J675" i="4"/>
  <c r="I675" i="4"/>
  <c r="H675" i="4"/>
  <c r="L675" i="4" s="1"/>
  <c r="M675" i="4" s="1"/>
  <c r="J674" i="4"/>
  <c r="I674" i="4"/>
  <c r="H674" i="4"/>
  <c r="K673" i="4"/>
  <c r="J673" i="4"/>
  <c r="I673" i="4"/>
  <c r="H673" i="4"/>
  <c r="L673" i="4" s="1"/>
  <c r="M673" i="4" s="1"/>
  <c r="J672" i="4"/>
  <c r="I672" i="4"/>
  <c r="K672" i="4" s="1"/>
  <c r="H672" i="4"/>
  <c r="L672" i="4" s="1"/>
  <c r="M672" i="4" s="1"/>
  <c r="K671" i="4"/>
  <c r="J671" i="4"/>
  <c r="I671" i="4"/>
  <c r="H671" i="4"/>
  <c r="L671" i="4" s="1"/>
  <c r="M671" i="4" s="1"/>
  <c r="J670" i="4"/>
  <c r="I670" i="4"/>
  <c r="H670" i="4"/>
  <c r="K669" i="4"/>
  <c r="J669" i="4"/>
  <c r="I669" i="4"/>
  <c r="H669" i="4"/>
  <c r="L669" i="4" s="1"/>
  <c r="M669" i="4" s="1"/>
  <c r="J668" i="4"/>
  <c r="I668" i="4"/>
  <c r="K668" i="4" s="1"/>
  <c r="H668" i="4"/>
  <c r="L668" i="4" s="1"/>
  <c r="M668" i="4" s="1"/>
  <c r="K667" i="4"/>
  <c r="J667" i="4"/>
  <c r="I667" i="4"/>
  <c r="H667" i="4"/>
  <c r="L667" i="4" s="1"/>
  <c r="M667" i="4" s="1"/>
  <c r="J666" i="4"/>
  <c r="I666" i="4"/>
  <c r="H666" i="4"/>
  <c r="K665" i="4"/>
  <c r="J665" i="4"/>
  <c r="I665" i="4"/>
  <c r="H665" i="4"/>
  <c r="L665" i="4" s="1"/>
  <c r="M665" i="4" s="1"/>
  <c r="J664" i="4"/>
  <c r="I664" i="4"/>
  <c r="K664" i="4" s="1"/>
  <c r="H664" i="4"/>
  <c r="L664" i="4" s="1"/>
  <c r="M664" i="4" s="1"/>
  <c r="K663" i="4"/>
  <c r="J663" i="4"/>
  <c r="I663" i="4"/>
  <c r="H663" i="4"/>
  <c r="L663" i="4" s="1"/>
  <c r="M663" i="4" s="1"/>
  <c r="J662" i="4"/>
  <c r="I662" i="4"/>
  <c r="H662" i="4"/>
  <c r="K661" i="4"/>
  <c r="J661" i="4"/>
  <c r="I661" i="4"/>
  <c r="H661" i="4"/>
  <c r="L661" i="4" s="1"/>
  <c r="M661" i="4" s="1"/>
  <c r="M660" i="4"/>
  <c r="J660" i="4"/>
  <c r="I660" i="4"/>
  <c r="K660" i="4" s="1"/>
  <c r="H660" i="4"/>
  <c r="L660" i="4" s="1"/>
  <c r="K659" i="4"/>
  <c r="J659" i="4"/>
  <c r="I659" i="4"/>
  <c r="H659" i="4"/>
  <c r="L659" i="4" s="1"/>
  <c r="M659" i="4" s="1"/>
  <c r="J658" i="4"/>
  <c r="I658" i="4"/>
  <c r="H658" i="4"/>
  <c r="K657" i="4"/>
  <c r="J657" i="4"/>
  <c r="I657" i="4"/>
  <c r="H657" i="4"/>
  <c r="L657" i="4" s="1"/>
  <c r="M657" i="4" s="1"/>
  <c r="M656" i="4"/>
  <c r="J656" i="4"/>
  <c r="I656" i="4"/>
  <c r="K656" i="4" s="1"/>
  <c r="H656" i="4"/>
  <c r="L656" i="4" s="1"/>
  <c r="K655" i="4"/>
  <c r="J655" i="4"/>
  <c r="I655" i="4"/>
  <c r="H655" i="4"/>
  <c r="L655" i="4" s="1"/>
  <c r="M655" i="4" s="1"/>
  <c r="J654" i="4"/>
  <c r="I654" i="4"/>
  <c r="H654" i="4"/>
  <c r="K653" i="4"/>
  <c r="J653" i="4"/>
  <c r="I653" i="4"/>
  <c r="H653" i="4"/>
  <c r="L653" i="4" s="1"/>
  <c r="M653" i="4" s="1"/>
  <c r="M652" i="4"/>
  <c r="J652" i="4"/>
  <c r="I652" i="4"/>
  <c r="K652" i="4" s="1"/>
  <c r="H652" i="4"/>
  <c r="L652" i="4" s="1"/>
  <c r="K651" i="4"/>
  <c r="J651" i="4"/>
  <c r="I651" i="4"/>
  <c r="H651" i="4"/>
  <c r="L651" i="4" s="1"/>
  <c r="M651" i="4" s="1"/>
  <c r="J650" i="4"/>
  <c r="I650" i="4"/>
  <c r="L650" i="4" s="1"/>
  <c r="M650" i="4" s="1"/>
  <c r="H650" i="4"/>
  <c r="K649" i="4"/>
  <c r="J649" i="4"/>
  <c r="I649" i="4"/>
  <c r="H649" i="4"/>
  <c r="L649" i="4" s="1"/>
  <c r="M649" i="4" s="1"/>
  <c r="M648" i="4"/>
  <c r="J648" i="4"/>
  <c r="I648" i="4"/>
  <c r="K648" i="4" s="1"/>
  <c r="H648" i="4"/>
  <c r="L648" i="4" s="1"/>
  <c r="K647" i="4"/>
  <c r="J647" i="4"/>
  <c r="I647" i="4"/>
  <c r="H647" i="4"/>
  <c r="L647" i="4" s="1"/>
  <c r="M647" i="4" s="1"/>
  <c r="J646" i="4"/>
  <c r="I646" i="4"/>
  <c r="L646" i="4" s="1"/>
  <c r="M646" i="4" s="1"/>
  <c r="H646" i="4"/>
  <c r="K646" i="4" s="1"/>
  <c r="K645" i="4"/>
  <c r="J645" i="4"/>
  <c r="I645" i="4"/>
  <c r="H645" i="4"/>
  <c r="L645" i="4" s="1"/>
  <c r="M645" i="4" s="1"/>
  <c r="J644" i="4"/>
  <c r="I644" i="4"/>
  <c r="K644" i="4" s="1"/>
  <c r="H644" i="4"/>
  <c r="L644" i="4" s="1"/>
  <c r="M644" i="4" s="1"/>
  <c r="K643" i="4"/>
  <c r="J643" i="4"/>
  <c r="I643" i="4"/>
  <c r="H643" i="4"/>
  <c r="L643" i="4" s="1"/>
  <c r="M643" i="4" s="1"/>
  <c r="J642" i="4"/>
  <c r="I642" i="4"/>
  <c r="L642" i="4" s="1"/>
  <c r="M642" i="4" s="1"/>
  <c r="H642" i="4"/>
  <c r="K641" i="4"/>
  <c r="J641" i="4"/>
  <c r="I641" i="4"/>
  <c r="H641" i="4"/>
  <c r="L641" i="4" s="1"/>
  <c r="M641" i="4" s="1"/>
  <c r="J640" i="4"/>
  <c r="I640" i="4"/>
  <c r="K640" i="4" s="1"/>
  <c r="H640" i="4"/>
  <c r="L640" i="4" s="1"/>
  <c r="M640" i="4" s="1"/>
  <c r="K639" i="4"/>
  <c r="J639" i="4"/>
  <c r="I639" i="4"/>
  <c r="H639" i="4"/>
  <c r="L639" i="4" s="1"/>
  <c r="M639" i="4" s="1"/>
  <c r="J638" i="4"/>
  <c r="I638" i="4"/>
  <c r="L638" i="4" s="1"/>
  <c r="M638" i="4" s="1"/>
  <c r="H638" i="4"/>
  <c r="K638" i="4" s="1"/>
  <c r="K637" i="4"/>
  <c r="J637" i="4"/>
  <c r="I637" i="4"/>
  <c r="H637" i="4"/>
  <c r="L637" i="4" s="1"/>
  <c r="M637" i="4" s="1"/>
  <c r="J636" i="4"/>
  <c r="I636" i="4"/>
  <c r="K636" i="4" s="1"/>
  <c r="H636" i="4"/>
  <c r="L636" i="4" s="1"/>
  <c r="M636" i="4" s="1"/>
  <c r="K635" i="4"/>
  <c r="J635" i="4"/>
  <c r="I635" i="4"/>
  <c r="H635" i="4"/>
  <c r="L635" i="4" s="1"/>
  <c r="M635" i="4" s="1"/>
  <c r="J634" i="4"/>
  <c r="I634" i="4"/>
  <c r="H634" i="4"/>
  <c r="L634" i="4" s="1"/>
  <c r="M634" i="4" s="1"/>
  <c r="K633" i="4"/>
  <c r="J633" i="4"/>
  <c r="L633" i="4" s="1"/>
  <c r="M633" i="4" s="1"/>
  <c r="I633" i="4"/>
  <c r="H633" i="4"/>
  <c r="J632" i="4"/>
  <c r="I632" i="4"/>
  <c r="K632" i="4" s="1"/>
  <c r="H632" i="4"/>
  <c r="L632" i="4" s="1"/>
  <c r="M632" i="4" s="1"/>
  <c r="K631" i="4"/>
  <c r="J631" i="4"/>
  <c r="I631" i="4"/>
  <c r="H631" i="4"/>
  <c r="L631" i="4" s="1"/>
  <c r="M631" i="4" s="1"/>
  <c r="J630" i="4"/>
  <c r="I630" i="4"/>
  <c r="H630" i="4"/>
  <c r="K629" i="4"/>
  <c r="J629" i="4"/>
  <c r="L629" i="4" s="1"/>
  <c r="M629" i="4" s="1"/>
  <c r="I629" i="4"/>
  <c r="H629" i="4"/>
  <c r="M628" i="4"/>
  <c r="J628" i="4"/>
  <c r="I628" i="4"/>
  <c r="K628" i="4" s="1"/>
  <c r="H628" i="4"/>
  <c r="L628" i="4" s="1"/>
  <c r="K627" i="4"/>
  <c r="J627" i="4"/>
  <c r="I627" i="4"/>
  <c r="H627" i="4"/>
  <c r="L627" i="4" s="1"/>
  <c r="M627" i="4" s="1"/>
  <c r="J626" i="4"/>
  <c r="I626" i="4"/>
  <c r="H626" i="4"/>
  <c r="L626" i="4" s="1"/>
  <c r="M626" i="4" s="1"/>
  <c r="K625" i="4"/>
  <c r="J625" i="4"/>
  <c r="L625" i="4" s="1"/>
  <c r="M625" i="4" s="1"/>
  <c r="I625" i="4"/>
  <c r="H625" i="4"/>
  <c r="M624" i="4"/>
  <c r="J624" i="4"/>
  <c r="I624" i="4"/>
  <c r="K624" i="4" s="1"/>
  <c r="H624" i="4"/>
  <c r="L624" i="4" s="1"/>
  <c r="K623" i="4"/>
  <c r="J623" i="4"/>
  <c r="I623" i="4"/>
  <c r="H623" i="4"/>
  <c r="L623" i="4" s="1"/>
  <c r="M623" i="4" s="1"/>
  <c r="J622" i="4"/>
  <c r="I622" i="4"/>
  <c r="H622" i="4"/>
  <c r="K621" i="4"/>
  <c r="J621" i="4"/>
  <c r="L621" i="4" s="1"/>
  <c r="M621" i="4" s="1"/>
  <c r="I621" i="4"/>
  <c r="H621" i="4"/>
  <c r="M620" i="4"/>
  <c r="J620" i="4"/>
  <c r="I620" i="4"/>
  <c r="K620" i="4" s="1"/>
  <c r="H620" i="4"/>
  <c r="L620" i="4" s="1"/>
  <c r="K619" i="4"/>
  <c r="J619" i="4"/>
  <c r="I619" i="4"/>
  <c r="H619" i="4"/>
  <c r="L619" i="4" s="1"/>
  <c r="M619" i="4" s="1"/>
  <c r="J618" i="4"/>
  <c r="I618" i="4"/>
  <c r="H618" i="4"/>
  <c r="K617" i="4"/>
  <c r="J617" i="4"/>
  <c r="L617" i="4" s="1"/>
  <c r="M617" i="4" s="1"/>
  <c r="I617" i="4"/>
  <c r="H617" i="4"/>
  <c r="M616" i="4"/>
  <c r="J616" i="4"/>
  <c r="I616" i="4"/>
  <c r="L616" i="4" s="1"/>
  <c r="H616" i="4"/>
  <c r="K616" i="4" s="1"/>
  <c r="K615" i="4"/>
  <c r="J615" i="4"/>
  <c r="I615" i="4"/>
  <c r="H615" i="4"/>
  <c r="L615" i="4" s="1"/>
  <c r="M615" i="4" s="1"/>
  <c r="J614" i="4"/>
  <c r="I614" i="4"/>
  <c r="H614" i="4"/>
  <c r="L614" i="4" s="1"/>
  <c r="M614" i="4" s="1"/>
  <c r="K613" i="4"/>
  <c r="J613" i="4"/>
  <c r="L613" i="4" s="1"/>
  <c r="M613" i="4" s="1"/>
  <c r="I613" i="4"/>
  <c r="H613" i="4"/>
  <c r="M612" i="4"/>
  <c r="J612" i="4"/>
  <c r="I612" i="4"/>
  <c r="L612" i="4" s="1"/>
  <c r="H612" i="4"/>
  <c r="K612" i="4" s="1"/>
  <c r="K611" i="4"/>
  <c r="J611" i="4"/>
  <c r="I611" i="4"/>
  <c r="H611" i="4"/>
  <c r="L611" i="4" s="1"/>
  <c r="M611" i="4" s="1"/>
  <c r="J610" i="4"/>
  <c r="I610" i="4"/>
  <c r="H610" i="4"/>
  <c r="K609" i="4"/>
  <c r="J609" i="4"/>
  <c r="L609" i="4" s="1"/>
  <c r="M609" i="4" s="1"/>
  <c r="I609" i="4"/>
  <c r="H609" i="4"/>
  <c r="J608" i="4"/>
  <c r="I608" i="4"/>
  <c r="L608" i="4" s="1"/>
  <c r="M608" i="4" s="1"/>
  <c r="H608" i="4"/>
  <c r="K608" i="4" s="1"/>
  <c r="K607" i="4"/>
  <c r="J607" i="4"/>
  <c r="I607" i="4"/>
  <c r="H607" i="4"/>
  <c r="L607" i="4" s="1"/>
  <c r="M607" i="4" s="1"/>
  <c r="J606" i="4"/>
  <c r="I606" i="4"/>
  <c r="H606" i="4"/>
  <c r="L606" i="4" s="1"/>
  <c r="M606" i="4" s="1"/>
  <c r="K605" i="4"/>
  <c r="J605" i="4"/>
  <c r="L605" i="4" s="1"/>
  <c r="M605" i="4" s="1"/>
  <c r="I605" i="4"/>
  <c r="H605" i="4"/>
  <c r="J604" i="4"/>
  <c r="I604" i="4"/>
  <c r="L604" i="4" s="1"/>
  <c r="M604" i="4" s="1"/>
  <c r="H604" i="4"/>
  <c r="K604" i="4" s="1"/>
  <c r="K603" i="4"/>
  <c r="J603" i="4"/>
  <c r="I603" i="4"/>
  <c r="H603" i="4"/>
  <c r="L603" i="4" s="1"/>
  <c r="M603" i="4" s="1"/>
  <c r="J602" i="4"/>
  <c r="I602" i="4"/>
  <c r="H602" i="4"/>
  <c r="L602" i="4" s="1"/>
  <c r="M602" i="4" s="1"/>
  <c r="K601" i="4"/>
  <c r="J601" i="4"/>
  <c r="L601" i="4" s="1"/>
  <c r="M601" i="4" s="1"/>
  <c r="I601" i="4"/>
  <c r="H601" i="4"/>
  <c r="M600" i="4"/>
  <c r="J600" i="4"/>
  <c r="I600" i="4"/>
  <c r="L600" i="4" s="1"/>
  <c r="H600" i="4"/>
  <c r="K600" i="4" s="1"/>
  <c r="K599" i="4"/>
  <c r="J599" i="4"/>
  <c r="I599" i="4"/>
  <c r="H599" i="4"/>
  <c r="L599" i="4" s="1"/>
  <c r="M599" i="4" s="1"/>
  <c r="J598" i="4"/>
  <c r="I598" i="4"/>
  <c r="H598" i="4"/>
  <c r="K597" i="4"/>
  <c r="J597" i="4"/>
  <c r="L597" i="4" s="1"/>
  <c r="M597" i="4" s="1"/>
  <c r="I597" i="4"/>
  <c r="H597" i="4"/>
  <c r="M596" i="4"/>
  <c r="J596" i="4"/>
  <c r="I596" i="4"/>
  <c r="L596" i="4" s="1"/>
  <c r="H596" i="4"/>
  <c r="K596" i="4" s="1"/>
  <c r="K595" i="4"/>
  <c r="J595" i="4"/>
  <c r="I595" i="4"/>
  <c r="H595" i="4"/>
  <c r="L595" i="4" s="1"/>
  <c r="M595" i="4" s="1"/>
  <c r="J594" i="4"/>
  <c r="I594" i="4"/>
  <c r="H594" i="4"/>
  <c r="K593" i="4"/>
  <c r="J593" i="4"/>
  <c r="L593" i="4" s="1"/>
  <c r="M593" i="4" s="1"/>
  <c r="I593" i="4"/>
  <c r="H593" i="4"/>
  <c r="M592" i="4"/>
  <c r="J592" i="4"/>
  <c r="I592" i="4"/>
  <c r="L592" i="4" s="1"/>
  <c r="H592" i="4"/>
  <c r="K592" i="4" s="1"/>
  <c r="K591" i="4"/>
  <c r="J591" i="4"/>
  <c r="I591" i="4"/>
  <c r="H591" i="4"/>
  <c r="L591" i="4" s="1"/>
  <c r="M591" i="4" s="1"/>
  <c r="J590" i="4"/>
  <c r="I590" i="4"/>
  <c r="H590" i="4"/>
  <c r="K589" i="4"/>
  <c r="J589" i="4"/>
  <c r="L589" i="4" s="1"/>
  <c r="M589" i="4" s="1"/>
  <c r="I589" i="4"/>
  <c r="H589" i="4"/>
  <c r="M588" i="4"/>
  <c r="L588" i="4"/>
  <c r="J588" i="4"/>
  <c r="I588" i="4"/>
  <c r="H588" i="4"/>
  <c r="K588" i="4" s="1"/>
  <c r="K587" i="4"/>
  <c r="J587" i="4"/>
  <c r="I587" i="4"/>
  <c r="H587" i="4"/>
  <c r="L587" i="4" s="1"/>
  <c r="M587" i="4" s="1"/>
  <c r="J586" i="4"/>
  <c r="I586" i="4"/>
  <c r="H586" i="4"/>
  <c r="K585" i="4"/>
  <c r="J585" i="4"/>
  <c r="L585" i="4" s="1"/>
  <c r="M585" i="4" s="1"/>
  <c r="I585" i="4"/>
  <c r="H585" i="4"/>
  <c r="M584" i="4"/>
  <c r="L584" i="4"/>
  <c r="J584" i="4"/>
  <c r="I584" i="4"/>
  <c r="H584" i="4"/>
  <c r="K584" i="4" s="1"/>
  <c r="K583" i="4"/>
  <c r="J583" i="4"/>
  <c r="I583" i="4"/>
  <c r="H583" i="4"/>
  <c r="L583" i="4" s="1"/>
  <c r="M583" i="4" s="1"/>
  <c r="J582" i="4"/>
  <c r="I582" i="4"/>
  <c r="H582" i="4"/>
  <c r="K581" i="4"/>
  <c r="J581" i="4"/>
  <c r="L581" i="4" s="1"/>
  <c r="M581" i="4" s="1"/>
  <c r="I581" i="4"/>
  <c r="H581" i="4"/>
  <c r="M580" i="4"/>
  <c r="L580" i="4"/>
  <c r="J580" i="4"/>
  <c r="I580" i="4"/>
  <c r="H580" i="4"/>
  <c r="K580" i="4" s="1"/>
  <c r="K579" i="4"/>
  <c r="J579" i="4"/>
  <c r="I579" i="4"/>
  <c r="H579" i="4"/>
  <c r="L579" i="4" s="1"/>
  <c r="M579" i="4" s="1"/>
  <c r="J578" i="4"/>
  <c r="I578" i="4"/>
  <c r="H578" i="4"/>
  <c r="K577" i="4"/>
  <c r="J577" i="4"/>
  <c r="L577" i="4" s="1"/>
  <c r="M577" i="4" s="1"/>
  <c r="I577" i="4"/>
  <c r="H577" i="4"/>
  <c r="M576" i="4"/>
  <c r="L576" i="4"/>
  <c r="J576" i="4"/>
  <c r="I576" i="4"/>
  <c r="H576" i="4"/>
  <c r="K576" i="4" s="1"/>
  <c r="K575" i="4"/>
  <c r="J575" i="4"/>
  <c r="I575" i="4"/>
  <c r="H575" i="4"/>
  <c r="L575" i="4" s="1"/>
  <c r="M575" i="4" s="1"/>
  <c r="J574" i="4"/>
  <c r="I574" i="4"/>
  <c r="H574" i="4"/>
  <c r="K573" i="4"/>
  <c r="J573" i="4"/>
  <c r="L573" i="4" s="1"/>
  <c r="M573" i="4" s="1"/>
  <c r="I573" i="4"/>
  <c r="H573" i="4"/>
  <c r="M572" i="4"/>
  <c r="L572" i="4"/>
  <c r="J572" i="4"/>
  <c r="I572" i="4"/>
  <c r="H572" i="4"/>
  <c r="K572" i="4" s="1"/>
  <c r="K571" i="4"/>
  <c r="J571" i="4"/>
  <c r="I571" i="4"/>
  <c r="H571" i="4"/>
  <c r="L571" i="4" s="1"/>
  <c r="M571" i="4" s="1"/>
  <c r="J570" i="4"/>
  <c r="I570" i="4"/>
  <c r="H570" i="4"/>
  <c r="K569" i="4"/>
  <c r="J569" i="4"/>
  <c r="L569" i="4" s="1"/>
  <c r="M569" i="4" s="1"/>
  <c r="I569" i="4"/>
  <c r="H569" i="4"/>
  <c r="M568" i="4"/>
  <c r="L568" i="4"/>
  <c r="J568" i="4"/>
  <c r="I568" i="4"/>
  <c r="H568" i="4"/>
  <c r="K568" i="4" s="1"/>
  <c r="K567" i="4"/>
  <c r="J567" i="4"/>
  <c r="I567" i="4"/>
  <c r="H567" i="4"/>
  <c r="L567" i="4" s="1"/>
  <c r="M567" i="4" s="1"/>
  <c r="J566" i="4"/>
  <c r="I566" i="4"/>
  <c r="H566" i="4"/>
  <c r="K565" i="4"/>
  <c r="J565" i="4"/>
  <c r="L565" i="4" s="1"/>
  <c r="M565" i="4" s="1"/>
  <c r="I565" i="4"/>
  <c r="H565" i="4"/>
  <c r="M564" i="4"/>
  <c r="L564" i="4"/>
  <c r="J564" i="4"/>
  <c r="I564" i="4"/>
  <c r="H564" i="4"/>
  <c r="K564" i="4" s="1"/>
  <c r="K563" i="4"/>
  <c r="J563" i="4"/>
  <c r="I563" i="4"/>
  <c r="H563" i="4"/>
  <c r="L563" i="4" s="1"/>
  <c r="M563" i="4" s="1"/>
  <c r="J562" i="4"/>
  <c r="I562" i="4"/>
  <c r="H562" i="4"/>
  <c r="J561" i="4"/>
  <c r="L561" i="4" s="1"/>
  <c r="M561" i="4" s="1"/>
  <c r="I561" i="4"/>
  <c r="H561" i="4"/>
  <c r="M560" i="4"/>
  <c r="L560" i="4"/>
  <c r="J560" i="4"/>
  <c r="I560" i="4"/>
  <c r="H560" i="4"/>
  <c r="K560" i="4" s="1"/>
  <c r="K559" i="4"/>
  <c r="J559" i="4"/>
  <c r="I559" i="4"/>
  <c r="H559" i="4"/>
  <c r="L559" i="4" s="1"/>
  <c r="M559" i="4" s="1"/>
  <c r="J558" i="4"/>
  <c r="I558" i="4"/>
  <c r="H558" i="4"/>
  <c r="L558" i="4" s="1"/>
  <c r="M558" i="4" s="1"/>
  <c r="J557" i="4"/>
  <c r="L557" i="4" s="1"/>
  <c r="M557" i="4" s="1"/>
  <c r="I557" i="4"/>
  <c r="H557" i="4"/>
  <c r="M556" i="4"/>
  <c r="L556" i="4"/>
  <c r="J556" i="4"/>
  <c r="I556" i="4"/>
  <c r="H556" i="4"/>
  <c r="K556" i="4" s="1"/>
  <c r="K555" i="4"/>
  <c r="J555" i="4"/>
  <c r="I555" i="4"/>
  <c r="H555" i="4"/>
  <c r="L555" i="4" s="1"/>
  <c r="M555" i="4" s="1"/>
  <c r="J554" i="4"/>
  <c r="I554" i="4"/>
  <c r="H554" i="4"/>
  <c r="J553" i="4"/>
  <c r="L553" i="4" s="1"/>
  <c r="M553" i="4" s="1"/>
  <c r="I553" i="4"/>
  <c r="H553" i="4"/>
  <c r="M552" i="4"/>
  <c r="L552" i="4"/>
  <c r="J552" i="4"/>
  <c r="I552" i="4"/>
  <c r="H552" i="4"/>
  <c r="K552" i="4" s="1"/>
  <c r="K551" i="4"/>
  <c r="J551" i="4"/>
  <c r="I551" i="4"/>
  <c r="H551" i="4"/>
  <c r="L551" i="4" s="1"/>
  <c r="M551" i="4" s="1"/>
  <c r="J550" i="4"/>
  <c r="I550" i="4"/>
  <c r="H550" i="4"/>
  <c r="J549" i="4"/>
  <c r="L549" i="4" s="1"/>
  <c r="M549" i="4" s="1"/>
  <c r="I549" i="4"/>
  <c r="H549" i="4"/>
  <c r="M548" i="4"/>
  <c r="L548" i="4"/>
  <c r="J548" i="4"/>
  <c r="I548" i="4"/>
  <c r="H548" i="4"/>
  <c r="K548" i="4" s="1"/>
  <c r="K547" i="4"/>
  <c r="J547" i="4"/>
  <c r="I547" i="4"/>
  <c r="H547" i="4"/>
  <c r="L547" i="4" s="1"/>
  <c r="M547" i="4" s="1"/>
  <c r="J546" i="4"/>
  <c r="I546" i="4"/>
  <c r="H546" i="4"/>
  <c r="L546" i="4" s="1"/>
  <c r="M546" i="4" s="1"/>
  <c r="J545" i="4"/>
  <c r="L545" i="4" s="1"/>
  <c r="M545" i="4" s="1"/>
  <c r="I545" i="4"/>
  <c r="H545" i="4"/>
  <c r="M544" i="4"/>
  <c r="L544" i="4"/>
  <c r="J544" i="4"/>
  <c r="I544" i="4"/>
  <c r="H544" i="4"/>
  <c r="K544" i="4" s="1"/>
  <c r="K543" i="4"/>
  <c r="J543" i="4"/>
  <c r="I543" i="4"/>
  <c r="H543" i="4"/>
  <c r="L543" i="4" s="1"/>
  <c r="M543" i="4" s="1"/>
  <c r="J542" i="4"/>
  <c r="I542" i="4"/>
  <c r="H542" i="4"/>
  <c r="L542" i="4" s="1"/>
  <c r="M542" i="4" s="1"/>
  <c r="J541" i="4"/>
  <c r="L541" i="4" s="1"/>
  <c r="M541" i="4" s="1"/>
  <c r="I541" i="4"/>
  <c r="H541" i="4"/>
  <c r="M540" i="4"/>
  <c r="L540" i="4"/>
  <c r="J540" i="4"/>
  <c r="I540" i="4"/>
  <c r="H540" i="4"/>
  <c r="K540" i="4" s="1"/>
  <c r="K539" i="4"/>
  <c r="J539" i="4"/>
  <c r="I539" i="4"/>
  <c r="H539" i="4"/>
  <c r="L539" i="4" s="1"/>
  <c r="M539" i="4" s="1"/>
  <c r="J538" i="4"/>
  <c r="I538" i="4"/>
  <c r="H538" i="4"/>
  <c r="J537" i="4"/>
  <c r="L537" i="4" s="1"/>
  <c r="M537" i="4" s="1"/>
  <c r="I537" i="4"/>
  <c r="H537" i="4"/>
  <c r="M536" i="4"/>
  <c r="L536" i="4"/>
  <c r="J536" i="4"/>
  <c r="I536" i="4"/>
  <c r="H536" i="4"/>
  <c r="K536" i="4" s="1"/>
  <c r="K535" i="4"/>
  <c r="J535" i="4"/>
  <c r="I535" i="4"/>
  <c r="H535" i="4"/>
  <c r="L535" i="4" s="1"/>
  <c r="M535" i="4" s="1"/>
  <c r="J534" i="4"/>
  <c r="I534" i="4"/>
  <c r="H534" i="4"/>
  <c r="L534" i="4" s="1"/>
  <c r="M534" i="4" s="1"/>
  <c r="J533" i="4"/>
  <c r="L533" i="4" s="1"/>
  <c r="M533" i="4" s="1"/>
  <c r="I533" i="4"/>
  <c r="H533" i="4"/>
  <c r="M532" i="4"/>
  <c r="L532" i="4"/>
  <c r="J532" i="4"/>
  <c r="I532" i="4"/>
  <c r="H532" i="4"/>
  <c r="K532" i="4" s="1"/>
  <c r="K531" i="4"/>
  <c r="J531" i="4"/>
  <c r="I531" i="4"/>
  <c r="H531" i="4"/>
  <c r="L531" i="4" s="1"/>
  <c r="M531" i="4" s="1"/>
  <c r="J530" i="4"/>
  <c r="I530" i="4"/>
  <c r="H530" i="4"/>
  <c r="J529" i="4"/>
  <c r="L529" i="4" s="1"/>
  <c r="M529" i="4" s="1"/>
  <c r="I529" i="4"/>
  <c r="H529" i="4"/>
  <c r="M528" i="4"/>
  <c r="L528" i="4"/>
  <c r="J528" i="4"/>
  <c r="I528" i="4"/>
  <c r="H528" i="4"/>
  <c r="K528" i="4" s="1"/>
  <c r="K527" i="4"/>
  <c r="J527" i="4"/>
  <c r="I527" i="4"/>
  <c r="H527" i="4"/>
  <c r="L527" i="4" s="1"/>
  <c r="M527" i="4" s="1"/>
  <c r="J526" i="4"/>
  <c r="I526" i="4"/>
  <c r="H526" i="4"/>
  <c r="L526" i="4" s="1"/>
  <c r="M526" i="4" s="1"/>
  <c r="J525" i="4"/>
  <c r="L525" i="4" s="1"/>
  <c r="M525" i="4" s="1"/>
  <c r="I525" i="4"/>
  <c r="H525" i="4"/>
  <c r="M524" i="4"/>
  <c r="L524" i="4"/>
  <c r="J524" i="4"/>
  <c r="I524" i="4"/>
  <c r="H524" i="4"/>
  <c r="K524" i="4" s="1"/>
  <c r="K523" i="4"/>
  <c r="J523" i="4"/>
  <c r="I523" i="4"/>
  <c r="H523" i="4"/>
  <c r="L523" i="4" s="1"/>
  <c r="M523" i="4" s="1"/>
  <c r="J522" i="4"/>
  <c r="I522" i="4"/>
  <c r="H522" i="4"/>
  <c r="J521" i="4"/>
  <c r="L521" i="4" s="1"/>
  <c r="M521" i="4" s="1"/>
  <c r="I521" i="4"/>
  <c r="H521" i="4"/>
  <c r="M520" i="4"/>
  <c r="L520" i="4"/>
  <c r="J520" i="4"/>
  <c r="I520" i="4"/>
  <c r="H520" i="4"/>
  <c r="K520" i="4" s="1"/>
  <c r="K519" i="4"/>
  <c r="J519" i="4"/>
  <c r="I519" i="4"/>
  <c r="H519" i="4"/>
  <c r="L519" i="4" s="1"/>
  <c r="M519" i="4" s="1"/>
  <c r="J518" i="4"/>
  <c r="I518" i="4"/>
  <c r="H518" i="4"/>
  <c r="J517" i="4"/>
  <c r="L517" i="4" s="1"/>
  <c r="M517" i="4" s="1"/>
  <c r="I517" i="4"/>
  <c r="H517" i="4"/>
  <c r="M516" i="4"/>
  <c r="L516" i="4"/>
  <c r="J516" i="4"/>
  <c r="I516" i="4"/>
  <c r="H516" i="4"/>
  <c r="K516" i="4" s="1"/>
  <c r="K515" i="4"/>
  <c r="J515" i="4"/>
  <c r="I515" i="4"/>
  <c r="H515" i="4"/>
  <c r="L515" i="4" s="1"/>
  <c r="M515" i="4" s="1"/>
  <c r="J514" i="4"/>
  <c r="I514" i="4"/>
  <c r="H514" i="4"/>
  <c r="L514" i="4" s="1"/>
  <c r="M514" i="4" s="1"/>
  <c r="J513" i="4"/>
  <c r="L513" i="4" s="1"/>
  <c r="M513" i="4" s="1"/>
  <c r="I513" i="4"/>
  <c r="H513" i="4"/>
  <c r="M512" i="4"/>
  <c r="L512" i="4"/>
  <c r="J512" i="4"/>
  <c r="I512" i="4"/>
  <c r="H512" i="4"/>
  <c r="K512" i="4" s="1"/>
  <c r="K511" i="4"/>
  <c r="J511" i="4"/>
  <c r="I511" i="4"/>
  <c r="H511" i="4"/>
  <c r="L511" i="4" s="1"/>
  <c r="M511" i="4" s="1"/>
  <c r="J510" i="4"/>
  <c r="I510" i="4"/>
  <c r="H510" i="4"/>
  <c r="L510" i="4" s="1"/>
  <c r="M510" i="4" s="1"/>
  <c r="J509" i="4"/>
  <c r="L509" i="4" s="1"/>
  <c r="M509" i="4" s="1"/>
  <c r="I509" i="4"/>
  <c r="H509" i="4"/>
  <c r="K509" i="4" s="1"/>
  <c r="M508" i="4"/>
  <c r="L508" i="4"/>
  <c r="J508" i="4"/>
  <c r="I508" i="4"/>
  <c r="H508" i="4"/>
  <c r="K508" i="4" s="1"/>
  <c r="K507" i="4"/>
  <c r="J507" i="4"/>
  <c r="I507" i="4"/>
  <c r="H507" i="4"/>
  <c r="L507" i="4" s="1"/>
  <c r="M507" i="4" s="1"/>
  <c r="J506" i="4"/>
  <c r="I506" i="4"/>
  <c r="H506" i="4"/>
  <c r="J505" i="4"/>
  <c r="L505" i="4" s="1"/>
  <c r="M505" i="4" s="1"/>
  <c r="I505" i="4"/>
  <c r="H505" i="4"/>
  <c r="K505" i="4" s="1"/>
  <c r="M504" i="4"/>
  <c r="L504" i="4"/>
  <c r="J504" i="4"/>
  <c r="I504" i="4"/>
  <c r="H504" i="4"/>
  <c r="K504" i="4" s="1"/>
  <c r="K503" i="4"/>
  <c r="J503" i="4"/>
  <c r="I503" i="4"/>
  <c r="H503" i="4"/>
  <c r="L503" i="4" s="1"/>
  <c r="M503" i="4" s="1"/>
  <c r="J502" i="4"/>
  <c r="I502" i="4"/>
  <c r="H502" i="4"/>
  <c r="L502" i="4" s="1"/>
  <c r="M502" i="4" s="1"/>
  <c r="J501" i="4"/>
  <c r="L501" i="4" s="1"/>
  <c r="M501" i="4" s="1"/>
  <c r="I501" i="4"/>
  <c r="H501" i="4"/>
  <c r="K501" i="4" s="1"/>
  <c r="M500" i="4"/>
  <c r="L500" i="4"/>
  <c r="J500" i="4"/>
  <c r="I500" i="4"/>
  <c r="H500" i="4"/>
  <c r="K500" i="4" s="1"/>
  <c r="K499" i="4"/>
  <c r="J499" i="4"/>
  <c r="I499" i="4"/>
  <c r="H499" i="4"/>
  <c r="L499" i="4" s="1"/>
  <c r="M499" i="4" s="1"/>
  <c r="J498" i="4"/>
  <c r="I498" i="4"/>
  <c r="H498" i="4"/>
  <c r="J497" i="4"/>
  <c r="L497" i="4" s="1"/>
  <c r="M497" i="4" s="1"/>
  <c r="I497" i="4"/>
  <c r="H497" i="4"/>
  <c r="K497" i="4" s="1"/>
  <c r="M496" i="4"/>
  <c r="L496" i="4"/>
  <c r="J496" i="4"/>
  <c r="I496" i="4"/>
  <c r="H496" i="4"/>
  <c r="K496" i="4" s="1"/>
  <c r="K495" i="4"/>
  <c r="J495" i="4"/>
  <c r="I495" i="4"/>
  <c r="H495" i="4"/>
  <c r="L495" i="4" s="1"/>
  <c r="M495" i="4" s="1"/>
  <c r="J494" i="4"/>
  <c r="I494" i="4"/>
  <c r="H494" i="4"/>
  <c r="L494" i="4" s="1"/>
  <c r="M494" i="4" s="1"/>
  <c r="J493" i="4"/>
  <c r="L493" i="4" s="1"/>
  <c r="M493" i="4" s="1"/>
  <c r="I493" i="4"/>
  <c r="H493" i="4"/>
  <c r="K493" i="4" s="1"/>
  <c r="M492" i="4"/>
  <c r="L492" i="4"/>
  <c r="J492" i="4"/>
  <c r="I492" i="4"/>
  <c r="H492" i="4"/>
  <c r="K492" i="4" s="1"/>
  <c r="K491" i="4"/>
  <c r="J491" i="4"/>
  <c r="I491" i="4"/>
  <c r="H491" i="4"/>
  <c r="L491" i="4" s="1"/>
  <c r="M491" i="4" s="1"/>
  <c r="J490" i="4"/>
  <c r="I490" i="4"/>
  <c r="H490" i="4"/>
  <c r="J489" i="4"/>
  <c r="L489" i="4" s="1"/>
  <c r="M489" i="4" s="1"/>
  <c r="I489" i="4"/>
  <c r="H489" i="4"/>
  <c r="K489" i="4" s="1"/>
  <c r="M488" i="4"/>
  <c r="L488" i="4"/>
  <c r="J488" i="4"/>
  <c r="I488" i="4"/>
  <c r="H488" i="4"/>
  <c r="K488" i="4" s="1"/>
  <c r="K487" i="4"/>
  <c r="J487" i="4"/>
  <c r="I487" i="4"/>
  <c r="H487" i="4"/>
  <c r="L487" i="4" s="1"/>
  <c r="M487" i="4" s="1"/>
  <c r="J486" i="4"/>
  <c r="I486" i="4"/>
  <c r="H486" i="4"/>
  <c r="J485" i="4"/>
  <c r="L485" i="4" s="1"/>
  <c r="M485" i="4" s="1"/>
  <c r="I485" i="4"/>
  <c r="H485" i="4"/>
  <c r="K485" i="4" s="1"/>
  <c r="M484" i="4"/>
  <c r="L484" i="4"/>
  <c r="J484" i="4"/>
  <c r="I484" i="4"/>
  <c r="H484" i="4"/>
  <c r="K484" i="4" s="1"/>
  <c r="K483" i="4"/>
  <c r="J483" i="4"/>
  <c r="I483" i="4"/>
  <c r="H483" i="4"/>
  <c r="L483" i="4" s="1"/>
  <c r="M483" i="4" s="1"/>
  <c r="J482" i="4"/>
  <c r="I482" i="4"/>
  <c r="H482" i="4"/>
  <c r="L482" i="4" s="1"/>
  <c r="M482" i="4" s="1"/>
  <c r="J481" i="4"/>
  <c r="L481" i="4" s="1"/>
  <c r="M481" i="4" s="1"/>
  <c r="I481" i="4"/>
  <c r="H481" i="4"/>
  <c r="K481" i="4" s="1"/>
  <c r="M480" i="4"/>
  <c r="L480" i="4"/>
  <c r="J480" i="4"/>
  <c r="I480" i="4"/>
  <c r="H480" i="4"/>
  <c r="K480" i="4" s="1"/>
  <c r="K479" i="4"/>
  <c r="J479" i="4"/>
  <c r="I479" i="4"/>
  <c r="H479" i="4"/>
  <c r="L479" i="4" s="1"/>
  <c r="M479" i="4" s="1"/>
  <c r="J478" i="4"/>
  <c r="I478" i="4"/>
  <c r="H478" i="4"/>
  <c r="L478" i="4" s="1"/>
  <c r="M478" i="4" s="1"/>
  <c r="J477" i="4"/>
  <c r="L477" i="4" s="1"/>
  <c r="M477" i="4" s="1"/>
  <c r="I477" i="4"/>
  <c r="H477" i="4"/>
  <c r="K477" i="4" s="1"/>
  <c r="M476" i="4"/>
  <c r="L476" i="4"/>
  <c r="J476" i="4"/>
  <c r="I476" i="4"/>
  <c r="H476" i="4"/>
  <c r="K476" i="4" s="1"/>
  <c r="K475" i="4"/>
  <c r="J475" i="4"/>
  <c r="I475" i="4"/>
  <c r="H475" i="4"/>
  <c r="L475" i="4" s="1"/>
  <c r="M475" i="4" s="1"/>
  <c r="J474" i="4"/>
  <c r="I474" i="4"/>
  <c r="H474" i="4"/>
  <c r="J473" i="4"/>
  <c r="L473" i="4" s="1"/>
  <c r="M473" i="4" s="1"/>
  <c r="I473" i="4"/>
  <c r="H473" i="4"/>
  <c r="K473" i="4" s="1"/>
  <c r="M472" i="4"/>
  <c r="L472" i="4"/>
  <c r="J472" i="4"/>
  <c r="I472" i="4"/>
  <c r="H472" i="4"/>
  <c r="K472" i="4" s="1"/>
  <c r="K471" i="4"/>
  <c r="J471" i="4"/>
  <c r="I471" i="4"/>
  <c r="H471" i="4"/>
  <c r="L471" i="4" s="1"/>
  <c r="M471" i="4" s="1"/>
  <c r="J470" i="4"/>
  <c r="I470" i="4"/>
  <c r="H470" i="4"/>
  <c r="L470" i="4" s="1"/>
  <c r="M470" i="4" s="1"/>
  <c r="J469" i="4"/>
  <c r="L469" i="4" s="1"/>
  <c r="M469" i="4" s="1"/>
  <c r="I469" i="4"/>
  <c r="H469" i="4"/>
  <c r="K469" i="4" s="1"/>
  <c r="M468" i="4"/>
  <c r="L468" i="4"/>
  <c r="J468" i="4"/>
  <c r="I468" i="4"/>
  <c r="H468" i="4"/>
  <c r="K468" i="4" s="1"/>
  <c r="K467" i="4"/>
  <c r="J467" i="4"/>
  <c r="I467" i="4"/>
  <c r="H467" i="4"/>
  <c r="L467" i="4" s="1"/>
  <c r="M467" i="4" s="1"/>
  <c r="J466" i="4"/>
  <c r="I466" i="4"/>
  <c r="H466" i="4"/>
  <c r="J465" i="4"/>
  <c r="L465" i="4" s="1"/>
  <c r="M465" i="4" s="1"/>
  <c r="I465" i="4"/>
  <c r="H465" i="4"/>
  <c r="K465" i="4" s="1"/>
  <c r="M464" i="4"/>
  <c r="L464" i="4"/>
  <c r="J464" i="4"/>
  <c r="I464" i="4"/>
  <c r="H464" i="4"/>
  <c r="K464" i="4" s="1"/>
  <c r="K463" i="4"/>
  <c r="J463" i="4"/>
  <c r="I463" i="4"/>
  <c r="H463" i="4"/>
  <c r="L463" i="4" s="1"/>
  <c r="M463" i="4" s="1"/>
  <c r="J462" i="4"/>
  <c r="I462" i="4"/>
  <c r="H462" i="4"/>
  <c r="L462" i="4" s="1"/>
  <c r="M462" i="4" s="1"/>
  <c r="J461" i="4"/>
  <c r="L461" i="4" s="1"/>
  <c r="M461" i="4" s="1"/>
  <c r="I461" i="4"/>
  <c r="H461" i="4"/>
  <c r="K461" i="4" s="1"/>
  <c r="M460" i="4"/>
  <c r="L460" i="4"/>
  <c r="J460" i="4"/>
  <c r="I460" i="4"/>
  <c r="H460" i="4"/>
  <c r="K460" i="4" s="1"/>
  <c r="K459" i="4"/>
  <c r="J459" i="4"/>
  <c r="I459" i="4"/>
  <c r="H459" i="4"/>
  <c r="L459" i="4" s="1"/>
  <c r="M459" i="4" s="1"/>
  <c r="J458" i="4"/>
  <c r="I458" i="4"/>
  <c r="H458" i="4"/>
  <c r="J457" i="4"/>
  <c r="L457" i="4" s="1"/>
  <c r="M457" i="4" s="1"/>
  <c r="I457" i="4"/>
  <c r="H457" i="4"/>
  <c r="K457" i="4" s="1"/>
  <c r="M456" i="4"/>
  <c r="L456" i="4"/>
  <c r="J456" i="4"/>
  <c r="I456" i="4"/>
  <c r="H456" i="4"/>
  <c r="K456" i="4" s="1"/>
  <c r="K455" i="4"/>
  <c r="J455" i="4"/>
  <c r="I455" i="4"/>
  <c r="H455" i="4"/>
  <c r="L455" i="4" s="1"/>
  <c r="M455" i="4" s="1"/>
  <c r="J454" i="4"/>
  <c r="I454" i="4"/>
  <c r="H454" i="4"/>
  <c r="J453" i="4"/>
  <c r="L453" i="4" s="1"/>
  <c r="M453" i="4" s="1"/>
  <c r="I453" i="4"/>
  <c r="H453" i="4"/>
  <c r="K453" i="4" s="1"/>
  <c r="M452" i="4"/>
  <c r="L452" i="4"/>
  <c r="J452" i="4"/>
  <c r="I452" i="4"/>
  <c r="H452" i="4"/>
  <c r="K452" i="4" s="1"/>
  <c r="K451" i="4"/>
  <c r="J451" i="4"/>
  <c r="I451" i="4"/>
  <c r="H451" i="4"/>
  <c r="L451" i="4" s="1"/>
  <c r="M451" i="4" s="1"/>
  <c r="J450" i="4"/>
  <c r="I450" i="4"/>
  <c r="H450" i="4"/>
  <c r="L450" i="4" s="1"/>
  <c r="M450" i="4" s="1"/>
  <c r="J449" i="4"/>
  <c r="L449" i="4" s="1"/>
  <c r="M449" i="4" s="1"/>
  <c r="I449" i="4"/>
  <c r="H449" i="4"/>
  <c r="K449" i="4" s="1"/>
  <c r="M448" i="4"/>
  <c r="L448" i="4"/>
  <c r="J448" i="4"/>
  <c r="I448" i="4"/>
  <c r="H448" i="4"/>
  <c r="K448" i="4" s="1"/>
  <c r="K447" i="4"/>
  <c r="J447" i="4"/>
  <c r="I447" i="4"/>
  <c r="H447" i="4"/>
  <c r="L447" i="4" s="1"/>
  <c r="M447" i="4" s="1"/>
  <c r="J446" i="4"/>
  <c r="I446" i="4"/>
  <c r="H446" i="4"/>
  <c r="L446" i="4" s="1"/>
  <c r="M446" i="4" s="1"/>
  <c r="J445" i="4"/>
  <c r="L445" i="4" s="1"/>
  <c r="M445" i="4" s="1"/>
  <c r="I445" i="4"/>
  <c r="H445" i="4"/>
  <c r="K445" i="4" s="1"/>
  <c r="M444" i="4"/>
  <c r="L444" i="4"/>
  <c r="J444" i="4"/>
  <c r="I444" i="4"/>
  <c r="H444" i="4"/>
  <c r="K444" i="4" s="1"/>
  <c r="K443" i="4"/>
  <c r="J443" i="4"/>
  <c r="I443" i="4"/>
  <c r="H443" i="4"/>
  <c r="L443" i="4" s="1"/>
  <c r="M443" i="4" s="1"/>
  <c r="J442" i="4"/>
  <c r="I442" i="4"/>
  <c r="H442" i="4"/>
  <c r="J441" i="4"/>
  <c r="L441" i="4" s="1"/>
  <c r="M441" i="4" s="1"/>
  <c r="I441" i="4"/>
  <c r="H441" i="4"/>
  <c r="K441" i="4" s="1"/>
  <c r="M440" i="4"/>
  <c r="L440" i="4"/>
  <c r="J440" i="4"/>
  <c r="I440" i="4"/>
  <c r="H440" i="4"/>
  <c r="K440" i="4" s="1"/>
  <c r="K439" i="4"/>
  <c r="J439" i="4"/>
  <c r="I439" i="4"/>
  <c r="H439" i="4"/>
  <c r="L439" i="4" s="1"/>
  <c r="M439" i="4" s="1"/>
  <c r="J438" i="4"/>
  <c r="I438" i="4"/>
  <c r="H438" i="4"/>
  <c r="L438" i="4" s="1"/>
  <c r="M438" i="4" s="1"/>
  <c r="J437" i="4"/>
  <c r="L437" i="4" s="1"/>
  <c r="M437" i="4" s="1"/>
  <c r="I437" i="4"/>
  <c r="H437" i="4"/>
  <c r="K437" i="4" s="1"/>
  <c r="M436" i="4"/>
  <c r="L436" i="4"/>
  <c r="J436" i="4"/>
  <c r="I436" i="4"/>
  <c r="H436" i="4"/>
  <c r="K436" i="4" s="1"/>
  <c r="K435" i="4"/>
  <c r="J435" i="4"/>
  <c r="I435" i="4"/>
  <c r="H435" i="4"/>
  <c r="L435" i="4" s="1"/>
  <c r="M435" i="4" s="1"/>
  <c r="J434" i="4"/>
  <c r="I434" i="4"/>
  <c r="H434" i="4"/>
  <c r="J433" i="4"/>
  <c r="L433" i="4" s="1"/>
  <c r="M433" i="4" s="1"/>
  <c r="I433" i="4"/>
  <c r="H433" i="4"/>
  <c r="K433" i="4" s="1"/>
  <c r="M432" i="4"/>
  <c r="L432" i="4"/>
  <c r="J432" i="4"/>
  <c r="I432" i="4"/>
  <c r="H432" i="4"/>
  <c r="K432" i="4" s="1"/>
  <c r="K431" i="4"/>
  <c r="J431" i="4"/>
  <c r="I431" i="4"/>
  <c r="H431" i="4"/>
  <c r="L431" i="4" s="1"/>
  <c r="M431" i="4" s="1"/>
  <c r="J430" i="4"/>
  <c r="I430" i="4"/>
  <c r="H430" i="4"/>
  <c r="L430" i="4" s="1"/>
  <c r="M430" i="4" s="1"/>
  <c r="J429" i="4"/>
  <c r="L429" i="4" s="1"/>
  <c r="M429" i="4" s="1"/>
  <c r="I429" i="4"/>
  <c r="H429" i="4"/>
  <c r="K429" i="4" s="1"/>
  <c r="M428" i="4"/>
  <c r="L428" i="4"/>
  <c r="J428" i="4"/>
  <c r="I428" i="4"/>
  <c r="H428" i="4"/>
  <c r="K428" i="4" s="1"/>
  <c r="K427" i="4"/>
  <c r="J427" i="4"/>
  <c r="I427" i="4"/>
  <c r="H427" i="4"/>
  <c r="L427" i="4" s="1"/>
  <c r="M427" i="4" s="1"/>
  <c r="J426" i="4"/>
  <c r="I426" i="4"/>
  <c r="H426" i="4"/>
  <c r="J425" i="4"/>
  <c r="L425" i="4" s="1"/>
  <c r="M425" i="4" s="1"/>
  <c r="I425" i="4"/>
  <c r="H425" i="4"/>
  <c r="K425" i="4" s="1"/>
  <c r="M424" i="4"/>
  <c r="L424" i="4"/>
  <c r="J424" i="4"/>
  <c r="I424" i="4"/>
  <c r="H424" i="4"/>
  <c r="K424" i="4" s="1"/>
  <c r="K423" i="4"/>
  <c r="J423" i="4"/>
  <c r="I423" i="4"/>
  <c r="H423" i="4"/>
  <c r="L423" i="4" s="1"/>
  <c r="M423" i="4" s="1"/>
  <c r="J422" i="4"/>
  <c r="I422" i="4"/>
  <c r="H422" i="4"/>
  <c r="J421" i="4"/>
  <c r="L421" i="4" s="1"/>
  <c r="M421" i="4" s="1"/>
  <c r="I421" i="4"/>
  <c r="H421" i="4"/>
  <c r="K421" i="4" s="1"/>
  <c r="M420" i="4"/>
  <c r="L420" i="4"/>
  <c r="J420" i="4"/>
  <c r="I420" i="4"/>
  <c r="H420" i="4"/>
  <c r="K420" i="4" s="1"/>
  <c r="K419" i="4"/>
  <c r="J419" i="4"/>
  <c r="I419" i="4"/>
  <c r="H419" i="4"/>
  <c r="L419" i="4" s="1"/>
  <c r="M419" i="4" s="1"/>
  <c r="J418" i="4"/>
  <c r="I418" i="4"/>
  <c r="H418" i="4"/>
  <c r="L418" i="4" s="1"/>
  <c r="M418" i="4" s="1"/>
  <c r="J417" i="4"/>
  <c r="L417" i="4" s="1"/>
  <c r="M417" i="4" s="1"/>
  <c r="I417" i="4"/>
  <c r="H417" i="4"/>
  <c r="K417" i="4" s="1"/>
  <c r="M416" i="4"/>
  <c r="L416" i="4"/>
  <c r="J416" i="4"/>
  <c r="I416" i="4"/>
  <c r="H416" i="4"/>
  <c r="K416" i="4" s="1"/>
  <c r="K415" i="4"/>
  <c r="J415" i="4"/>
  <c r="I415" i="4"/>
  <c r="H415" i="4"/>
  <c r="L415" i="4" s="1"/>
  <c r="M415" i="4" s="1"/>
  <c r="J414" i="4"/>
  <c r="I414" i="4"/>
  <c r="H414" i="4"/>
  <c r="L414" i="4" s="1"/>
  <c r="M414" i="4" s="1"/>
  <c r="J413" i="4"/>
  <c r="L413" i="4" s="1"/>
  <c r="M413" i="4" s="1"/>
  <c r="I413" i="4"/>
  <c r="H413" i="4"/>
  <c r="K413" i="4" s="1"/>
  <c r="M412" i="4"/>
  <c r="L412" i="4"/>
  <c r="J412" i="4"/>
  <c r="I412" i="4"/>
  <c r="H412" i="4"/>
  <c r="K412" i="4" s="1"/>
  <c r="K411" i="4"/>
  <c r="J411" i="4"/>
  <c r="I411" i="4"/>
  <c r="H411" i="4"/>
  <c r="L411" i="4" s="1"/>
  <c r="M411" i="4" s="1"/>
  <c r="J410" i="4"/>
  <c r="I410" i="4"/>
  <c r="H410" i="4"/>
  <c r="J409" i="4"/>
  <c r="L409" i="4" s="1"/>
  <c r="M409" i="4" s="1"/>
  <c r="I409" i="4"/>
  <c r="H409" i="4"/>
  <c r="K409" i="4" s="1"/>
  <c r="M408" i="4"/>
  <c r="L408" i="4"/>
  <c r="J408" i="4"/>
  <c r="I408" i="4"/>
  <c r="H408" i="4"/>
  <c r="K408" i="4" s="1"/>
  <c r="K407" i="4"/>
  <c r="J407" i="4"/>
  <c r="I407" i="4"/>
  <c r="H407" i="4"/>
  <c r="L407" i="4" s="1"/>
  <c r="M407" i="4" s="1"/>
  <c r="J406" i="4"/>
  <c r="I406" i="4"/>
  <c r="H406" i="4"/>
  <c r="L406" i="4" s="1"/>
  <c r="M406" i="4" s="1"/>
  <c r="J405" i="4"/>
  <c r="L405" i="4" s="1"/>
  <c r="M405" i="4" s="1"/>
  <c r="I405" i="4"/>
  <c r="H405" i="4"/>
  <c r="K405" i="4" s="1"/>
  <c r="M404" i="4"/>
  <c r="L404" i="4"/>
  <c r="J404" i="4"/>
  <c r="I404" i="4"/>
  <c r="H404" i="4"/>
  <c r="K404" i="4" s="1"/>
  <c r="K403" i="4"/>
  <c r="J403" i="4"/>
  <c r="I403" i="4"/>
  <c r="H403" i="4"/>
  <c r="L403" i="4" s="1"/>
  <c r="M403" i="4" s="1"/>
  <c r="J402" i="4"/>
  <c r="I402" i="4"/>
  <c r="H402" i="4"/>
  <c r="J401" i="4"/>
  <c r="L401" i="4" s="1"/>
  <c r="M401" i="4" s="1"/>
  <c r="I401" i="4"/>
  <c r="H401" i="4"/>
  <c r="K401" i="4" s="1"/>
  <c r="M400" i="4"/>
  <c r="L400" i="4"/>
  <c r="J400" i="4"/>
  <c r="I400" i="4"/>
  <c r="H400" i="4"/>
  <c r="K400" i="4" s="1"/>
  <c r="K399" i="4"/>
  <c r="J399" i="4"/>
  <c r="I399" i="4"/>
  <c r="H399" i="4"/>
  <c r="L399" i="4" s="1"/>
  <c r="M399" i="4" s="1"/>
  <c r="J398" i="4"/>
  <c r="I398" i="4"/>
  <c r="H398" i="4"/>
  <c r="L398" i="4" s="1"/>
  <c r="M398" i="4" s="1"/>
  <c r="J397" i="4"/>
  <c r="L397" i="4" s="1"/>
  <c r="M397" i="4" s="1"/>
  <c r="I397" i="4"/>
  <c r="H397" i="4"/>
  <c r="K397" i="4" s="1"/>
  <c r="M396" i="4"/>
  <c r="L396" i="4"/>
  <c r="J396" i="4"/>
  <c r="I396" i="4"/>
  <c r="H396" i="4"/>
  <c r="K396" i="4" s="1"/>
  <c r="K395" i="4"/>
  <c r="J395" i="4"/>
  <c r="I395" i="4"/>
  <c r="H395" i="4"/>
  <c r="L395" i="4" s="1"/>
  <c r="M395" i="4" s="1"/>
  <c r="J394" i="4"/>
  <c r="I394" i="4"/>
  <c r="H394" i="4"/>
  <c r="J393" i="4"/>
  <c r="L393" i="4" s="1"/>
  <c r="M393" i="4" s="1"/>
  <c r="I393" i="4"/>
  <c r="H393" i="4"/>
  <c r="K393" i="4" s="1"/>
  <c r="M392" i="4"/>
  <c r="L392" i="4"/>
  <c r="J392" i="4"/>
  <c r="I392" i="4"/>
  <c r="H392" i="4"/>
  <c r="K392" i="4" s="1"/>
  <c r="K391" i="4"/>
  <c r="J391" i="4"/>
  <c r="I391" i="4"/>
  <c r="H391" i="4"/>
  <c r="L391" i="4" s="1"/>
  <c r="M391" i="4" s="1"/>
  <c r="J390" i="4"/>
  <c r="I390" i="4"/>
  <c r="H390" i="4"/>
  <c r="J389" i="4"/>
  <c r="L389" i="4" s="1"/>
  <c r="M389" i="4" s="1"/>
  <c r="I389" i="4"/>
  <c r="H389" i="4"/>
  <c r="K389" i="4" s="1"/>
  <c r="M388" i="4"/>
  <c r="L388" i="4"/>
  <c r="J388" i="4"/>
  <c r="I388" i="4"/>
  <c r="H388" i="4"/>
  <c r="K388" i="4" s="1"/>
  <c r="K387" i="4"/>
  <c r="J387" i="4"/>
  <c r="I387" i="4"/>
  <c r="H387" i="4"/>
  <c r="L387" i="4" s="1"/>
  <c r="M387" i="4" s="1"/>
  <c r="J386" i="4"/>
  <c r="I386" i="4"/>
  <c r="H386" i="4"/>
  <c r="L386" i="4" s="1"/>
  <c r="M386" i="4" s="1"/>
  <c r="J385" i="4"/>
  <c r="L385" i="4" s="1"/>
  <c r="M385" i="4" s="1"/>
  <c r="I385" i="4"/>
  <c r="H385" i="4"/>
  <c r="K385" i="4" s="1"/>
  <c r="M384" i="4"/>
  <c r="L384" i="4"/>
  <c r="J384" i="4"/>
  <c r="I384" i="4"/>
  <c r="H384" i="4"/>
  <c r="K384" i="4" s="1"/>
  <c r="K383" i="4"/>
  <c r="J383" i="4"/>
  <c r="I383" i="4"/>
  <c r="H383" i="4"/>
  <c r="L383" i="4" s="1"/>
  <c r="M383" i="4" s="1"/>
  <c r="J382" i="4"/>
  <c r="I382" i="4"/>
  <c r="H382" i="4"/>
  <c r="L382" i="4" s="1"/>
  <c r="M382" i="4" s="1"/>
  <c r="J381" i="4"/>
  <c r="L381" i="4" s="1"/>
  <c r="M381" i="4" s="1"/>
  <c r="I381" i="4"/>
  <c r="H381" i="4"/>
  <c r="K381" i="4" s="1"/>
  <c r="M380" i="4"/>
  <c r="L380" i="4"/>
  <c r="J380" i="4"/>
  <c r="I380" i="4"/>
  <c r="H380" i="4"/>
  <c r="K380" i="4" s="1"/>
  <c r="K379" i="4"/>
  <c r="J379" i="4"/>
  <c r="I379" i="4"/>
  <c r="H379" i="4"/>
  <c r="L379" i="4" s="1"/>
  <c r="M379" i="4" s="1"/>
  <c r="J378" i="4"/>
  <c r="I378" i="4"/>
  <c r="H378" i="4"/>
  <c r="J377" i="4"/>
  <c r="L377" i="4" s="1"/>
  <c r="M377" i="4" s="1"/>
  <c r="I377" i="4"/>
  <c r="H377" i="4"/>
  <c r="K377" i="4" s="1"/>
  <c r="M376" i="4"/>
  <c r="L376" i="4"/>
  <c r="J376" i="4"/>
  <c r="I376" i="4"/>
  <c r="H376" i="4"/>
  <c r="K376" i="4" s="1"/>
  <c r="K375" i="4"/>
  <c r="J375" i="4"/>
  <c r="I375" i="4"/>
  <c r="H375" i="4"/>
  <c r="L375" i="4" s="1"/>
  <c r="M375" i="4" s="1"/>
  <c r="J374" i="4"/>
  <c r="I374" i="4"/>
  <c r="H374" i="4"/>
  <c r="L374" i="4" s="1"/>
  <c r="M374" i="4" s="1"/>
  <c r="L373" i="4"/>
  <c r="M373" i="4" s="1"/>
  <c r="J373" i="4"/>
  <c r="I373" i="4"/>
  <c r="H373" i="4"/>
  <c r="K373" i="4" s="1"/>
  <c r="M372" i="4"/>
  <c r="L372" i="4"/>
  <c r="J372" i="4"/>
  <c r="I372" i="4"/>
  <c r="H372" i="4"/>
  <c r="K372" i="4" s="1"/>
  <c r="K371" i="4"/>
  <c r="J371" i="4"/>
  <c r="I371" i="4"/>
  <c r="H371" i="4"/>
  <c r="L371" i="4" s="1"/>
  <c r="M371" i="4" s="1"/>
  <c r="J370" i="4"/>
  <c r="I370" i="4"/>
  <c r="H370" i="4"/>
  <c r="L370" i="4" s="1"/>
  <c r="M370" i="4" s="1"/>
  <c r="L369" i="4"/>
  <c r="M369" i="4" s="1"/>
  <c r="K369" i="4"/>
  <c r="J369" i="4"/>
  <c r="I369" i="4"/>
  <c r="H369" i="4"/>
  <c r="M368" i="4"/>
  <c r="L368" i="4"/>
  <c r="J368" i="4"/>
  <c r="I368" i="4"/>
  <c r="H368" i="4"/>
  <c r="K368" i="4" s="1"/>
  <c r="K367" i="4"/>
  <c r="J367" i="4"/>
  <c r="I367" i="4"/>
  <c r="H367" i="4"/>
  <c r="L367" i="4" s="1"/>
  <c r="M367" i="4" s="1"/>
  <c r="J366" i="4"/>
  <c r="I366" i="4"/>
  <c r="H366" i="4"/>
  <c r="L365" i="4"/>
  <c r="M365" i="4" s="1"/>
  <c r="K365" i="4"/>
  <c r="J365" i="4"/>
  <c r="I365" i="4"/>
  <c r="H365" i="4"/>
  <c r="M364" i="4"/>
  <c r="L364" i="4"/>
  <c r="J364" i="4"/>
  <c r="I364" i="4"/>
  <c r="H364" i="4"/>
  <c r="K364" i="4" s="1"/>
  <c r="K363" i="4"/>
  <c r="J363" i="4"/>
  <c r="I363" i="4"/>
  <c r="H363" i="4"/>
  <c r="L363" i="4" s="1"/>
  <c r="M363" i="4" s="1"/>
  <c r="J362" i="4"/>
  <c r="I362" i="4"/>
  <c r="H362" i="4"/>
  <c r="L362" i="4" s="1"/>
  <c r="M362" i="4" s="1"/>
  <c r="L361" i="4"/>
  <c r="M361" i="4" s="1"/>
  <c r="K361" i="4"/>
  <c r="J361" i="4"/>
  <c r="I361" i="4"/>
  <c r="H361" i="4"/>
  <c r="M360" i="4"/>
  <c r="L360" i="4"/>
  <c r="J360" i="4"/>
  <c r="I360" i="4"/>
  <c r="H360" i="4"/>
  <c r="K360" i="4" s="1"/>
  <c r="K359" i="4"/>
  <c r="J359" i="4"/>
  <c r="I359" i="4"/>
  <c r="H359" i="4"/>
  <c r="L359" i="4" s="1"/>
  <c r="M359" i="4" s="1"/>
  <c r="J358" i="4"/>
  <c r="I358" i="4"/>
  <c r="H358" i="4"/>
  <c r="L358" i="4" s="1"/>
  <c r="M358" i="4" s="1"/>
  <c r="L357" i="4"/>
  <c r="M357" i="4" s="1"/>
  <c r="K357" i="4"/>
  <c r="J357" i="4"/>
  <c r="I357" i="4"/>
  <c r="H357" i="4"/>
  <c r="M356" i="4"/>
  <c r="L356" i="4"/>
  <c r="J356" i="4"/>
  <c r="I356" i="4"/>
  <c r="H356" i="4"/>
  <c r="K356" i="4" s="1"/>
  <c r="K355" i="4"/>
  <c r="J355" i="4"/>
  <c r="I355" i="4"/>
  <c r="H355" i="4"/>
  <c r="L355" i="4" s="1"/>
  <c r="M355" i="4" s="1"/>
  <c r="J354" i="4"/>
  <c r="I354" i="4"/>
  <c r="H354" i="4"/>
  <c r="L353" i="4"/>
  <c r="M353" i="4" s="1"/>
  <c r="K353" i="4"/>
  <c r="J353" i="4"/>
  <c r="I353" i="4"/>
  <c r="H353" i="4"/>
  <c r="M352" i="4"/>
  <c r="L352" i="4"/>
  <c r="J352" i="4"/>
  <c r="I352" i="4"/>
  <c r="H352" i="4"/>
  <c r="K352" i="4" s="1"/>
  <c r="K351" i="4"/>
  <c r="J351" i="4"/>
  <c r="I351" i="4"/>
  <c r="H351" i="4"/>
  <c r="L351" i="4" s="1"/>
  <c r="M351" i="4" s="1"/>
  <c r="J350" i="4"/>
  <c r="I350" i="4"/>
  <c r="H350" i="4"/>
  <c r="L349" i="4"/>
  <c r="M349" i="4" s="1"/>
  <c r="K349" i="4"/>
  <c r="J349" i="4"/>
  <c r="I349" i="4"/>
  <c r="H349" i="4"/>
  <c r="M348" i="4"/>
  <c r="L348" i="4"/>
  <c r="J348" i="4"/>
  <c r="I348" i="4"/>
  <c r="H348" i="4"/>
  <c r="K348" i="4" s="1"/>
  <c r="K347" i="4"/>
  <c r="J347" i="4"/>
  <c r="I347" i="4"/>
  <c r="H347" i="4"/>
  <c r="L347" i="4" s="1"/>
  <c r="M347" i="4" s="1"/>
  <c r="J346" i="4"/>
  <c r="I346" i="4"/>
  <c r="H346" i="4"/>
  <c r="L346" i="4" s="1"/>
  <c r="M346" i="4" s="1"/>
  <c r="L345" i="4"/>
  <c r="M345" i="4" s="1"/>
  <c r="K345" i="4"/>
  <c r="J345" i="4"/>
  <c r="I345" i="4"/>
  <c r="H345" i="4"/>
  <c r="M344" i="4"/>
  <c r="L344" i="4"/>
  <c r="J344" i="4"/>
  <c r="I344" i="4"/>
  <c r="H344" i="4"/>
  <c r="K344" i="4" s="1"/>
  <c r="K343" i="4"/>
  <c r="J343" i="4"/>
  <c r="I343" i="4"/>
  <c r="H343" i="4"/>
  <c r="L343" i="4" s="1"/>
  <c r="M343" i="4" s="1"/>
  <c r="J342" i="4"/>
  <c r="I342" i="4"/>
  <c r="H342" i="4"/>
  <c r="L341" i="4"/>
  <c r="M341" i="4" s="1"/>
  <c r="K341" i="4"/>
  <c r="J341" i="4"/>
  <c r="I341" i="4"/>
  <c r="H341" i="4"/>
  <c r="M340" i="4"/>
  <c r="L340" i="4"/>
  <c r="J340" i="4"/>
  <c r="I340" i="4"/>
  <c r="H340" i="4"/>
  <c r="K340" i="4" s="1"/>
  <c r="K339" i="4"/>
  <c r="J339" i="4"/>
  <c r="I339" i="4"/>
  <c r="H339" i="4"/>
  <c r="L339" i="4" s="1"/>
  <c r="M339" i="4" s="1"/>
  <c r="J338" i="4"/>
  <c r="I338" i="4"/>
  <c r="H338" i="4"/>
  <c r="L338" i="4" s="1"/>
  <c r="M338" i="4" s="1"/>
  <c r="L337" i="4"/>
  <c r="M337" i="4" s="1"/>
  <c r="K337" i="4"/>
  <c r="J337" i="4"/>
  <c r="I337" i="4"/>
  <c r="H337" i="4"/>
  <c r="M336" i="4"/>
  <c r="L336" i="4"/>
  <c r="J336" i="4"/>
  <c r="I336" i="4"/>
  <c r="H336" i="4"/>
  <c r="K336" i="4" s="1"/>
  <c r="K335" i="4"/>
  <c r="J335" i="4"/>
  <c r="I335" i="4"/>
  <c r="H335" i="4"/>
  <c r="L335" i="4" s="1"/>
  <c r="M335" i="4" s="1"/>
  <c r="J334" i="4"/>
  <c r="I334" i="4"/>
  <c r="H334" i="4"/>
  <c r="L333" i="4"/>
  <c r="M333" i="4" s="1"/>
  <c r="K333" i="4"/>
  <c r="J333" i="4"/>
  <c r="I333" i="4"/>
  <c r="H333" i="4"/>
  <c r="M332" i="4"/>
  <c r="L332" i="4"/>
  <c r="J332" i="4"/>
  <c r="I332" i="4"/>
  <c r="H332" i="4"/>
  <c r="K332" i="4" s="1"/>
  <c r="K331" i="4"/>
  <c r="J331" i="4"/>
  <c r="I331" i="4"/>
  <c r="H331" i="4"/>
  <c r="L331" i="4" s="1"/>
  <c r="M331" i="4" s="1"/>
  <c r="J330" i="4"/>
  <c r="I330" i="4"/>
  <c r="H330" i="4"/>
  <c r="L330" i="4" s="1"/>
  <c r="M330" i="4" s="1"/>
  <c r="L329" i="4"/>
  <c r="M329" i="4" s="1"/>
  <c r="K329" i="4"/>
  <c r="J329" i="4"/>
  <c r="I329" i="4"/>
  <c r="H329" i="4"/>
  <c r="M328" i="4"/>
  <c r="L328" i="4"/>
  <c r="J328" i="4"/>
  <c r="I328" i="4"/>
  <c r="H328" i="4"/>
  <c r="K328" i="4" s="1"/>
  <c r="K327" i="4"/>
  <c r="J327" i="4"/>
  <c r="I327" i="4"/>
  <c r="H327" i="4"/>
  <c r="L327" i="4" s="1"/>
  <c r="M327" i="4" s="1"/>
  <c r="J326" i="4"/>
  <c r="I326" i="4"/>
  <c r="H326" i="4"/>
  <c r="L326" i="4" s="1"/>
  <c r="M326" i="4" s="1"/>
  <c r="L325" i="4"/>
  <c r="M325" i="4" s="1"/>
  <c r="K325" i="4"/>
  <c r="J325" i="4"/>
  <c r="I325" i="4"/>
  <c r="H325" i="4"/>
  <c r="M324" i="4"/>
  <c r="L324" i="4"/>
  <c r="J324" i="4"/>
  <c r="I324" i="4"/>
  <c r="H324" i="4"/>
  <c r="K324" i="4" s="1"/>
  <c r="K323" i="4"/>
  <c r="J323" i="4"/>
  <c r="I323" i="4"/>
  <c r="H323" i="4"/>
  <c r="L323" i="4" s="1"/>
  <c r="M323" i="4" s="1"/>
  <c r="J322" i="4"/>
  <c r="I322" i="4"/>
  <c r="H322" i="4"/>
  <c r="L321" i="4"/>
  <c r="M321" i="4" s="1"/>
  <c r="K321" i="4"/>
  <c r="J321" i="4"/>
  <c r="I321" i="4"/>
  <c r="H321" i="4"/>
  <c r="M320" i="4"/>
  <c r="L320" i="4"/>
  <c r="J320" i="4"/>
  <c r="I320" i="4"/>
  <c r="H320" i="4"/>
  <c r="K320" i="4" s="1"/>
  <c r="K319" i="4"/>
  <c r="J319" i="4"/>
  <c r="I319" i="4"/>
  <c r="H319" i="4"/>
  <c r="L319" i="4" s="1"/>
  <c r="M319" i="4" s="1"/>
  <c r="J318" i="4"/>
  <c r="I318" i="4"/>
  <c r="H318" i="4"/>
  <c r="L317" i="4"/>
  <c r="M317" i="4" s="1"/>
  <c r="K317" i="4"/>
  <c r="J317" i="4"/>
  <c r="I317" i="4"/>
  <c r="H317" i="4"/>
  <c r="M316" i="4"/>
  <c r="L316" i="4"/>
  <c r="J316" i="4"/>
  <c r="I316" i="4"/>
  <c r="H316" i="4"/>
  <c r="K316" i="4" s="1"/>
  <c r="K315" i="4"/>
  <c r="J315" i="4"/>
  <c r="I315" i="4"/>
  <c r="H315" i="4"/>
  <c r="L315" i="4" s="1"/>
  <c r="M315" i="4" s="1"/>
  <c r="J314" i="4"/>
  <c r="I314" i="4"/>
  <c r="H314" i="4"/>
  <c r="L314" i="4" s="1"/>
  <c r="M314" i="4" s="1"/>
  <c r="L313" i="4"/>
  <c r="M313" i="4" s="1"/>
  <c r="K313" i="4"/>
  <c r="J313" i="4"/>
  <c r="I313" i="4"/>
  <c r="H313" i="4"/>
  <c r="M312" i="4"/>
  <c r="L312" i="4"/>
  <c r="J312" i="4"/>
  <c r="I312" i="4"/>
  <c r="H312" i="4"/>
  <c r="K312" i="4" s="1"/>
  <c r="K311" i="4"/>
  <c r="J311" i="4"/>
  <c r="I311" i="4"/>
  <c r="H311" i="4"/>
  <c r="L311" i="4" s="1"/>
  <c r="M311" i="4" s="1"/>
  <c r="J310" i="4"/>
  <c r="I310" i="4"/>
  <c r="H310" i="4"/>
  <c r="L309" i="4"/>
  <c r="M309" i="4" s="1"/>
  <c r="K309" i="4"/>
  <c r="J309" i="4"/>
  <c r="I309" i="4"/>
  <c r="H309" i="4"/>
  <c r="L308" i="4"/>
  <c r="M308" i="4" s="1"/>
  <c r="J308" i="4"/>
  <c r="I308" i="4"/>
  <c r="H308" i="4"/>
  <c r="K308" i="4" s="1"/>
  <c r="J307" i="4"/>
  <c r="K307" i="4" s="1"/>
  <c r="I307" i="4"/>
  <c r="H307" i="4"/>
  <c r="J306" i="4"/>
  <c r="I306" i="4"/>
  <c r="H306" i="4"/>
  <c r="L305" i="4"/>
  <c r="M305" i="4" s="1"/>
  <c r="K305" i="4"/>
  <c r="J305" i="4"/>
  <c r="I305" i="4"/>
  <c r="H305" i="4"/>
  <c r="M304" i="4"/>
  <c r="L304" i="4"/>
  <c r="J304" i="4"/>
  <c r="I304" i="4"/>
  <c r="H304" i="4"/>
  <c r="K304" i="4" s="1"/>
  <c r="K303" i="4"/>
  <c r="J303" i="4"/>
  <c r="I303" i="4"/>
  <c r="H303" i="4"/>
  <c r="L303" i="4" s="1"/>
  <c r="M303" i="4" s="1"/>
  <c r="J302" i="4"/>
  <c r="I302" i="4"/>
  <c r="H302" i="4"/>
  <c r="L301" i="4"/>
  <c r="M301" i="4" s="1"/>
  <c r="K301" i="4"/>
  <c r="J301" i="4"/>
  <c r="I301" i="4"/>
  <c r="H301" i="4"/>
  <c r="L300" i="4"/>
  <c r="M300" i="4" s="1"/>
  <c r="J300" i="4"/>
  <c r="I300" i="4"/>
  <c r="H300" i="4"/>
  <c r="K300" i="4" s="1"/>
  <c r="K299" i="4"/>
  <c r="J299" i="4"/>
  <c r="I299" i="4"/>
  <c r="H299" i="4"/>
  <c r="J298" i="4"/>
  <c r="I298" i="4"/>
  <c r="H298" i="4"/>
  <c r="K297" i="4"/>
  <c r="J297" i="4"/>
  <c r="I297" i="4"/>
  <c r="H297" i="4"/>
  <c r="L297" i="4" s="1"/>
  <c r="M297" i="4" s="1"/>
  <c r="L296" i="4"/>
  <c r="M296" i="4" s="1"/>
  <c r="J296" i="4"/>
  <c r="I296" i="4"/>
  <c r="H296" i="4"/>
  <c r="K296" i="4" s="1"/>
  <c r="K295" i="4"/>
  <c r="J295" i="4"/>
  <c r="L295" i="4" s="1"/>
  <c r="M295" i="4" s="1"/>
  <c r="I295" i="4"/>
  <c r="H295" i="4"/>
  <c r="J294" i="4"/>
  <c r="I294" i="4"/>
  <c r="H294" i="4"/>
  <c r="K293" i="4"/>
  <c r="J293" i="4"/>
  <c r="I293" i="4"/>
  <c r="H293" i="4"/>
  <c r="L293" i="4" s="1"/>
  <c r="M293" i="4" s="1"/>
  <c r="L292" i="4"/>
  <c r="M292" i="4" s="1"/>
  <c r="J292" i="4"/>
  <c r="I292" i="4"/>
  <c r="H292" i="4"/>
  <c r="K292" i="4" s="1"/>
  <c r="K291" i="4"/>
  <c r="J291" i="4"/>
  <c r="L291" i="4" s="1"/>
  <c r="M291" i="4" s="1"/>
  <c r="I291" i="4"/>
  <c r="H291" i="4"/>
  <c r="J290" i="4"/>
  <c r="I290" i="4"/>
  <c r="H290" i="4"/>
  <c r="K289" i="4"/>
  <c r="J289" i="4"/>
  <c r="I289" i="4"/>
  <c r="H289" i="4"/>
  <c r="L289" i="4" s="1"/>
  <c r="M289" i="4" s="1"/>
  <c r="L288" i="4"/>
  <c r="M288" i="4" s="1"/>
  <c r="J288" i="4"/>
  <c r="I288" i="4"/>
  <c r="H288" i="4"/>
  <c r="K288" i="4" s="1"/>
  <c r="K287" i="4"/>
  <c r="J287" i="4"/>
  <c r="L287" i="4" s="1"/>
  <c r="M287" i="4" s="1"/>
  <c r="I287" i="4"/>
  <c r="H287" i="4"/>
  <c r="J286" i="4"/>
  <c r="I286" i="4"/>
  <c r="H286" i="4"/>
  <c r="K285" i="4"/>
  <c r="J285" i="4"/>
  <c r="I285" i="4"/>
  <c r="H285" i="4"/>
  <c r="L285" i="4" s="1"/>
  <c r="M285" i="4" s="1"/>
  <c r="L284" i="4"/>
  <c r="M284" i="4" s="1"/>
  <c r="J284" i="4"/>
  <c r="I284" i="4"/>
  <c r="H284" i="4"/>
  <c r="K284" i="4" s="1"/>
  <c r="K283" i="4"/>
  <c r="J283" i="4"/>
  <c r="L283" i="4" s="1"/>
  <c r="M283" i="4" s="1"/>
  <c r="I283" i="4"/>
  <c r="H283" i="4"/>
  <c r="J282" i="4"/>
  <c r="I282" i="4"/>
  <c r="H282" i="4"/>
  <c r="K281" i="4"/>
  <c r="J281" i="4"/>
  <c r="I281" i="4"/>
  <c r="H281" i="4"/>
  <c r="L281" i="4" s="1"/>
  <c r="M281" i="4" s="1"/>
  <c r="L280" i="4"/>
  <c r="M280" i="4" s="1"/>
  <c r="J280" i="4"/>
  <c r="I280" i="4"/>
  <c r="H280" i="4"/>
  <c r="K280" i="4" s="1"/>
  <c r="K279" i="4"/>
  <c r="J279" i="4"/>
  <c r="L279" i="4" s="1"/>
  <c r="M279" i="4" s="1"/>
  <c r="I279" i="4"/>
  <c r="H279" i="4"/>
  <c r="J278" i="4"/>
  <c r="I278" i="4"/>
  <c r="H278" i="4"/>
  <c r="K277" i="4"/>
  <c r="J277" i="4"/>
  <c r="I277" i="4"/>
  <c r="H277" i="4"/>
  <c r="L277" i="4" s="1"/>
  <c r="M277" i="4" s="1"/>
  <c r="L276" i="4"/>
  <c r="M276" i="4" s="1"/>
  <c r="J276" i="4"/>
  <c r="I276" i="4"/>
  <c r="H276" i="4"/>
  <c r="K276" i="4" s="1"/>
  <c r="J275" i="4"/>
  <c r="L275" i="4" s="1"/>
  <c r="M275" i="4" s="1"/>
  <c r="I275" i="4"/>
  <c r="H275" i="4"/>
  <c r="J274" i="4"/>
  <c r="I274" i="4"/>
  <c r="H274" i="4"/>
  <c r="K273" i="4"/>
  <c r="J273" i="4"/>
  <c r="I273" i="4"/>
  <c r="H273" i="4"/>
  <c r="L273" i="4" s="1"/>
  <c r="M273" i="4" s="1"/>
  <c r="L272" i="4"/>
  <c r="M272" i="4" s="1"/>
  <c r="J272" i="4"/>
  <c r="I272" i="4"/>
  <c r="H272" i="4"/>
  <c r="K272" i="4" s="1"/>
  <c r="J271" i="4"/>
  <c r="L271" i="4" s="1"/>
  <c r="M271" i="4" s="1"/>
  <c r="I271" i="4"/>
  <c r="H271" i="4"/>
  <c r="J270" i="4"/>
  <c r="I270" i="4"/>
  <c r="H270" i="4"/>
  <c r="K269" i="4"/>
  <c r="J269" i="4"/>
  <c r="I269" i="4"/>
  <c r="H269" i="4"/>
  <c r="L269" i="4" s="1"/>
  <c r="M269" i="4" s="1"/>
  <c r="L268" i="4"/>
  <c r="M268" i="4" s="1"/>
  <c r="J268" i="4"/>
  <c r="I268" i="4"/>
  <c r="H268" i="4"/>
  <c r="K268" i="4" s="1"/>
  <c r="J267" i="4"/>
  <c r="L267" i="4" s="1"/>
  <c r="M267" i="4" s="1"/>
  <c r="I267" i="4"/>
  <c r="H267" i="4"/>
  <c r="J266" i="4"/>
  <c r="I266" i="4"/>
  <c r="H266" i="4"/>
  <c r="K265" i="4"/>
  <c r="J265" i="4"/>
  <c r="I265" i="4"/>
  <c r="H265" i="4"/>
  <c r="L265" i="4" s="1"/>
  <c r="M265" i="4" s="1"/>
  <c r="L264" i="4"/>
  <c r="M264" i="4" s="1"/>
  <c r="J264" i="4"/>
  <c r="I264" i="4"/>
  <c r="H264" i="4"/>
  <c r="K264" i="4" s="1"/>
  <c r="J263" i="4"/>
  <c r="L263" i="4" s="1"/>
  <c r="M263" i="4" s="1"/>
  <c r="I263" i="4"/>
  <c r="H263" i="4"/>
  <c r="J262" i="4"/>
  <c r="I262" i="4"/>
  <c r="H262" i="4"/>
  <c r="K261" i="4"/>
  <c r="J261" i="4"/>
  <c r="I261" i="4"/>
  <c r="H261" i="4"/>
  <c r="L261" i="4" s="1"/>
  <c r="M261" i="4" s="1"/>
  <c r="L260" i="4"/>
  <c r="M260" i="4" s="1"/>
  <c r="J260" i="4"/>
  <c r="I260" i="4"/>
  <c r="H260" i="4"/>
  <c r="K260" i="4" s="1"/>
  <c r="J259" i="4"/>
  <c r="L259" i="4" s="1"/>
  <c r="M259" i="4" s="1"/>
  <c r="I259" i="4"/>
  <c r="H259" i="4"/>
  <c r="J258" i="4"/>
  <c r="I258" i="4"/>
  <c r="H258" i="4"/>
  <c r="K257" i="4"/>
  <c r="J257" i="4"/>
  <c r="I257" i="4"/>
  <c r="H257" i="4"/>
  <c r="L257" i="4" s="1"/>
  <c r="M257" i="4" s="1"/>
  <c r="L256" i="4"/>
  <c r="M256" i="4" s="1"/>
  <c r="J256" i="4"/>
  <c r="I256" i="4"/>
  <c r="H256" i="4"/>
  <c r="K256" i="4" s="1"/>
  <c r="J255" i="4"/>
  <c r="L255" i="4" s="1"/>
  <c r="M255" i="4" s="1"/>
  <c r="I255" i="4"/>
  <c r="H255" i="4"/>
  <c r="J254" i="4"/>
  <c r="I254" i="4"/>
  <c r="H254" i="4"/>
  <c r="K253" i="4"/>
  <c r="J253" i="4"/>
  <c r="I253" i="4"/>
  <c r="H253" i="4"/>
  <c r="L253" i="4" s="1"/>
  <c r="M253" i="4" s="1"/>
  <c r="L252" i="4"/>
  <c r="M252" i="4" s="1"/>
  <c r="J252" i="4"/>
  <c r="I252" i="4"/>
  <c r="H252" i="4"/>
  <c r="K252" i="4" s="1"/>
  <c r="J251" i="4"/>
  <c r="L251" i="4" s="1"/>
  <c r="M251" i="4" s="1"/>
  <c r="I251" i="4"/>
  <c r="H251" i="4"/>
  <c r="J250" i="4"/>
  <c r="I250" i="4"/>
  <c r="H250" i="4"/>
  <c r="K249" i="4"/>
  <c r="J249" i="4"/>
  <c r="I249" i="4"/>
  <c r="H249" i="4"/>
  <c r="L249" i="4" s="1"/>
  <c r="M249" i="4" s="1"/>
  <c r="L248" i="4"/>
  <c r="M248" i="4" s="1"/>
  <c r="J248" i="4"/>
  <c r="I248" i="4"/>
  <c r="H248" i="4"/>
  <c r="K248" i="4" s="1"/>
  <c r="J247" i="4"/>
  <c r="L247" i="4" s="1"/>
  <c r="M247" i="4" s="1"/>
  <c r="I247" i="4"/>
  <c r="H247" i="4"/>
  <c r="J246" i="4"/>
  <c r="I246" i="4"/>
  <c r="H246" i="4"/>
  <c r="K245" i="4"/>
  <c r="J245" i="4"/>
  <c r="I245" i="4"/>
  <c r="H245" i="4"/>
  <c r="L245" i="4" s="1"/>
  <c r="M245" i="4" s="1"/>
  <c r="L244" i="4"/>
  <c r="M244" i="4" s="1"/>
  <c r="J244" i="4"/>
  <c r="I244" i="4"/>
  <c r="H244" i="4"/>
  <c r="K244" i="4" s="1"/>
  <c r="J243" i="4"/>
  <c r="L243" i="4" s="1"/>
  <c r="M243" i="4" s="1"/>
  <c r="I243" i="4"/>
  <c r="H243" i="4"/>
  <c r="J242" i="4"/>
  <c r="I242" i="4"/>
  <c r="H242" i="4"/>
  <c r="K241" i="4"/>
  <c r="J241" i="4"/>
  <c r="I241" i="4"/>
  <c r="H241" i="4"/>
  <c r="L241" i="4" s="1"/>
  <c r="M241" i="4" s="1"/>
  <c r="L240" i="4"/>
  <c r="M240" i="4" s="1"/>
  <c r="J240" i="4"/>
  <c r="I240" i="4"/>
  <c r="H240" i="4"/>
  <c r="K240" i="4" s="1"/>
  <c r="J239" i="4"/>
  <c r="L239" i="4" s="1"/>
  <c r="M239" i="4" s="1"/>
  <c r="I239" i="4"/>
  <c r="H239" i="4"/>
  <c r="J238" i="4"/>
  <c r="I238" i="4"/>
  <c r="H238" i="4"/>
  <c r="K237" i="4"/>
  <c r="J237" i="4"/>
  <c r="I237" i="4"/>
  <c r="H237" i="4"/>
  <c r="L237" i="4" s="1"/>
  <c r="M237" i="4" s="1"/>
  <c r="J236" i="4"/>
  <c r="I236" i="4"/>
  <c r="L236" i="4" s="1"/>
  <c r="M236" i="4" s="1"/>
  <c r="H236" i="4"/>
  <c r="K235" i="4"/>
  <c r="J235" i="4"/>
  <c r="L235" i="4" s="1"/>
  <c r="M235" i="4" s="1"/>
  <c r="I235" i="4"/>
  <c r="H235" i="4"/>
  <c r="J234" i="4"/>
  <c r="I234" i="4"/>
  <c r="H234" i="4"/>
  <c r="K233" i="4"/>
  <c r="J233" i="4"/>
  <c r="I233" i="4"/>
  <c r="H233" i="4"/>
  <c r="L233" i="4" s="1"/>
  <c r="M233" i="4" s="1"/>
  <c r="L232" i="4"/>
  <c r="M232" i="4" s="1"/>
  <c r="J232" i="4"/>
  <c r="I232" i="4"/>
  <c r="H232" i="4"/>
  <c r="K232" i="4" s="1"/>
  <c r="K231" i="4"/>
  <c r="J231" i="4"/>
  <c r="L231" i="4" s="1"/>
  <c r="M231" i="4" s="1"/>
  <c r="I231" i="4"/>
  <c r="H231" i="4"/>
  <c r="J230" i="4"/>
  <c r="I230" i="4"/>
  <c r="H230" i="4"/>
  <c r="K229" i="4"/>
  <c r="J229" i="4"/>
  <c r="I229" i="4"/>
  <c r="H229" i="4"/>
  <c r="L229" i="4" s="1"/>
  <c r="M229" i="4" s="1"/>
  <c r="L228" i="4"/>
  <c r="M228" i="4" s="1"/>
  <c r="J228" i="4"/>
  <c r="I228" i="4"/>
  <c r="H228" i="4"/>
  <c r="J227" i="4"/>
  <c r="L227" i="4" s="1"/>
  <c r="M227" i="4" s="1"/>
  <c r="I227" i="4"/>
  <c r="H227" i="4"/>
  <c r="J226" i="4"/>
  <c r="I226" i="4"/>
  <c r="H226" i="4"/>
  <c r="K225" i="4"/>
  <c r="J225" i="4"/>
  <c r="I225" i="4"/>
  <c r="H225" i="4"/>
  <c r="L225" i="4" s="1"/>
  <c r="M225" i="4" s="1"/>
  <c r="J224" i="4"/>
  <c r="I224" i="4"/>
  <c r="L224" i="4" s="1"/>
  <c r="M224" i="4" s="1"/>
  <c r="H224" i="4"/>
  <c r="J223" i="4"/>
  <c r="L223" i="4" s="1"/>
  <c r="M223" i="4" s="1"/>
  <c r="I223" i="4"/>
  <c r="H223" i="4"/>
  <c r="J222" i="4"/>
  <c r="I222" i="4"/>
  <c r="H222" i="4"/>
  <c r="K221" i="4"/>
  <c r="J221" i="4"/>
  <c r="I221" i="4"/>
  <c r="H221" i="4"/>
  <c r="L221" i="4" s="1"/>
  <c r="M221" i="4" s="1"/>
  <c r="L220" i="4"/>
  <c r="M220" i="4" s="1"/>
  <c r="J220" i="4"/>
  <c r="I220" i="4"/>
  <c r="H220" i="4"/>
  <c r="K220" i="4" s="1"/>
  <c r="J219" i="4"/>
  <c r="L219" i="4" s="1"/>
  <c r="M219" i="4" s="1"/>
  <c r="I219" i="4"/>
  <c r="H219" i="4"/>
  <c r="J218" i="4"/>
  <c r="I218" i="4"/>
  <c r="H218" i="4"/>
  <c r="K217" i="4"/>
  <c r="J217" i="4"/>
  <c r="I217" i="4"/>
  <c r="H217" i="4"/>
  <c r="L217" i="4" s="1"/>
  <c r="M217" i="4" s="1"/>
  <c r="M216" i="4"/>
  <c r="L216" i="4"/>
  <c r="J216" i="4"/>
  <c r="I216" i="4"/>
  <c r="H216" i="4"/>
  <c r="K216" i="4" s="1"/>
  <c r="J215" i="4"/>
  <c r="L215" i="4" s="1"/>
  <c r="M215" i="4" s="1"/>
  <c r="I215" i="4"/>
  <c r="H215" i="4"/>
  <c r="J214" i="4"/>
  <c r="I214" i="4"/>
  <c r="H214" i="4"/>
  <c r="K213" i="4"/>
  <c r="J213" i="4"/>
  <c r="I213" i="4"/>
  <c r="H213" i="4"/>
  <c r="L213" i="4" s="1"/>
  <c r="M213" i="4" s="1"/>
  <c r="J212" i="4"/>
  <c r="I212" i="4"/>
  <c r="L212" i="4" s="1"/>
  <c r="M212" i="4" s="1"/>
  <c r="H212" i="4"/>
  <c r="K212" i="4" s="1"/>
  <c r="K211" i="4"/>
  <c r="J211" i="4"/>
  <c r="L211" i="4" s="1"/>
  <c r="M211" i="4" s="1"/>
  <c r="I211" i="4"/>
  <c r="H211" i="4"/>
  <c r="J210" i="4"/>
  <c r="I210" i="4"/>
  <c r="H210" i="4"/>
  <c r="K209" i="4"/>
  <c r="J209" i="4"/>
  <c r="I209" i="4"/>
  <c r="H209" i="4"/>
  <c r="L209" i="4" s="1"/>
  <c r="M209" i="4" s="1"/>
  <c r="J208" i="4"/>
  <c r="I208" i="4"/>
  <c r="L208" i="4" s="1"/>
  <c r="M208" i="4" s="1"/>
  <c r="H208" i="4"/>
  <c r="K208" i="4" s="1"/>
  <c r="J207" i="4"/>
  <c r="L207" i="4" s="1"/>
  <c r="M207" i="4" s="1"/>
  <c r="I207" i="4"/>
  <c r="H207" i="4"/>
  <c r="J206" i="4"/>
  <c r="I206" i="4"/>
  <c r="H206" i="4"/>
  <c r="K205" i="4"/>
  <c r="J205" i="4"/>
  <c r="I205" i="4"/>
  <c r="H205" i="4"/>
  <c r="L205" i="4" s="1"/>
  <c r="M205" i="4" s="1"/>
  <c r="J204" i="4"/>
  <c r="I204" i="4"/>
  <c r="L204" i="4" s="1"/>
  <c r="M204" i="4" s="1"/>
  <c r="H204" i="4"/>
  <c r="K203" i="4"/>
  <c r="J203" i="4"/>
  <c r="L203" i="4" s="1"/>
  <c r="M203" i="4" s="1"/>
  <c r="I203" i="4"/>
  <c r="H203" i="4"/>
  <c r="J202" i="4"/>
  <c r="I202" i="4"/>
  <c r="H202" i="4"/>
  <c r="K201" i="4"/>
  <c r="J201" i="4"/>
  <c r="I201" i="4"/>
  <c r="H201" i="4"/>
  <c r="L201" i="4" s="1"/>
  <c r="M201" i="4" s="1"/>
  <c r="L200" i="4"/>
  <c r="M200" i="4" s="1"/>
  <c r="J200" i="4"/>
  <c r="I200" i="4"/>
  <c r="H200" i="4"/>
  <c r="K200" i="4" s="1"/>
  <c r="K199" i="4"/>
  <c r="J199" i="4"/>
  <c r="L199" i="4" s="1"/>
  <c r="M199" i="4" s="1"/>
  <c r="I199" i="4"/>
  <c r="H199" i="4"/>
  <c r="J198" i="4"/>
  <c r="I198" i="4"/>
  <c r="H198" i="4"/>
  <c r="K197" i="4"/>
  <c r="J197" i="4"/>
  <c r="I197" i="4"/>
  <c r="H197" i="4"/>
  <c r="L197" i="4" s="1"/>
  <c r="M197" i="4" s="1"/>
  <c r="L196" i="4"/>
  <c r="M196" i="4" s="1"/>
  <c r="J196" i="4"/>
  <c r="I196" i="4"/>
  <c r="H196" i="4"/>
  <c r="J195" i="4"/>
  <c r="L195" i="4" s="1"/>
  <c r="M195" i="4" s="1"/>
  <c r="I195" i="4"/>
  <c r="H195" i="4"/>
  <c r="J194" i="4"/>
  <c r="I194" i="4"/>
  <c r="H194" i="4"/>
  <c r="J193" i="4"/>
  <c r="I193" i="4"/>
  <c r="H193" i="4"/>
  <c r="L193" i="4" s="1"/>
  <c r="M193" i="4" s="1"/>
  <c r="J192" i="4"/>
  <c r="I192" i="4"/>
  <c r="L192" i="4" s="1"/>
  <c r="M192" i="4" s="1"/>
  <c r="H192" i="4"/>
  <c r="J191" i="4"/>
  <c r="L191" i="4" s="1"/>
  <c r="M191" i="4" s="1"/>
  <c r="I191" i="4"/>
  <c r="H191" i="4"/>
  <c r="J190" i="4"/>
  <c r="I190" i="4"/>
  <c r="H190" i="4"/>
  <c r="J189" i="4"/>
  <c r="I189" i="4"/>
  <c r="H189" i="4"/>
  <c r="L189" i="4" s="1"/>
  <c r="M189" i="4" s="1"/>
  <c r="M188" i="4"/>
  <c r="L188" i="4"/>
  <c r="J188" i="4"/>
  <c r="I188" i="4"/>
  <c r="H188" i="4"/>
  <c r="K188" i="4" s="1"/>
  <c r="L187" i="4"/>
  <c r="M187" i="4" s="1"/>
  <c r="K187" i="4"/>
  <c r="J187" i="4"/>
  <c r="I187" i="4"/>
  <c r="H187" i="4"/>
  <c r="J186" i="4"/>
  <c r="I186" i="4"/>
  <c r="H186" i="4"/>
  <c r="K185" i="4"/>
  <c r="J185" i="4"/>
  <c r="I185" i="4"/>
  <c r="H185" i="4"/>
  <c r="L185" i="4" s="1"/>
  <c r="M185" i="4" s="1"/>
  <c r="J184" i="4"/>
  <c r="I184" i="4"/>
  <c r="L184" i="4" s="1"/>
  <c r="M184" i="4" s="1"/>
  <c r="H184" i="4"/>
  <c r="K184" i="4" s="1"/>
  <c r="K183" i="4"/>
  <c r="J183" i="4"/>
  <c r="L183" i="4" s="1"/>
  <c r="M183" i="4" s="1"/>
  <c r="I183" i="4"/>
  <c r="H183" i="4"/>
  <c r="J182" i="4"/>
  <c r="I182" i="4"/>
  <c r="H182" i="4"/>
  <c r="L181" i="4"/>
  <c r="M181" i="4" s="1"/>
  <c r="K181" i="4"/>
  <c r="J181" i="4"/>
  <c r="I181" i="4"/>
  <c r="H181" i="4"/>
  <c r="L180" i="4"/>
  <c r="M180" i="4" s="1"/>
  <c r="J180" i="4"/>
  <c r="I180" i="4"/>
  <c r="H180" i="4"/>
  <c r="J179" i="4"/>
  <c r="I179" i="4"/>
  <c r="H179" i="4"/>
  <c r="L179" i="4" s="1"/>
  <c r="M179" i="4" s="1"/>
  <c r="J178" i="4"/>
  <c r="I178" i="4"/>
  <c r="H178" i="4"/>
  <c r="J177" i="4"/>
  <c r="I177" i="4"/>
  <c r="H177" i="4"/>
  <c r="L177" i="4" s="1"/>
  <c r="M177" i="4" s="1"/>
  <c r="M176" i="4"/>
  <c r="L176" i="4"/>
  <c r="J176" i="4"/>
  <c r="I176" i="4"/>
  <c r="H176" i="4"/>
  <c r="K176" i="4" s="1"/>
  <c r="L175" i="4"/>
  <c r="M175" i="4" s="1"/>
  <c r="K175" i="4"/>
  <c r="J175" i="4"/>
  <c r="I175" i="4"/>
  <c r="H175" i="4"/>
  <c r="J174" i="4"/>
  <c r="I174" i="4"/>
  <c r="H174" i="4"/>
  <c r="K174" i="4" s="1"/>
  <c r="L173" i="4"/>
  <c r="M173" i="4" s="1"/>
  <c r="K173" i="4"/>
  <c r="J173" i="4"/>
  <c r="I173" i="4"/>
  <c r="H173" i="4"/>
  <c r="J172" i="4"/>
  <c r="L172" i="4" s="1"/>
  <c r="M172" i="4" s="1"/>
  <c r="I172" i="4"/>
  <c r="H172" i="4"/>
  <c r="J171" i="4"/>
  <c r="I171" i="4"/>
  <c r="H171" i="4"/>
  <c r="L171" i="4" s="1"/>
  <c r="M171" i="4" s="1"/>
  <c r="J170" i="4"/>
  <c r="L170" i="4" s="1"/>
  <c r="M170" i="4" s="1"/>
  <c r="I170" i="4"/>
  <c r="H170" i="4"/>
  <c r="J169" i="4"/>
  <c r="I169" i="4"/>
  <c r="H169" i="4"/>
  <c r="L169" i="4" s="1"/>
  <c r="M169" i="4" s="1"/>
  <c r="M168" i="4"/>
  <c r="L168" i="4"/>
  <c r="J168" i="4"/>
  <c r="I168" i="4"/>
  <c r="H168" i="4"/>
  <c r="K168" i="4" s="1"/>
  <c r="L167" i="4"/>
  <c r="M167" i="4" s="1"/>
  <c r="K167" i="4"/>
  <c r="J167" i="4"/>
  <c r="I167" i="4"/>
  <c r="H167" i="4"/>
  <c r="J166" i="4"/>
  <c r="I166" i="4"/>
  <c r="H166" i="4"/>
  <c r="K166" i="4" s="1"/>
  <c r="L165" i="4"/>
  <c r="M165" i="4" s="1"/>
  <c r="K165" i="4"/>
  <c r="J165" i="4"/>
  <c r="I165" i="4"/>
  <c r="H165" i="4"/>
  <c r="J164" i="4"/>
  <c r="L164" i="4" s="1"/>
  <c r="M164" i="4" s="1"/>
  <c r="I164" i="4"/>
  <c r="H164" i="4"/>
  <c r="J163" i="4"/>
  <c r="I163" i="4"/>
  <c r="H163" i="4"/>
  <c r="L163" i="4" s="1"/>
  <c r="M163" i="4" s="1"/>
  <c r="J162" i="4"/>
  <c r="L162" i="4" s="1"/>
  <c r="M162" i="4" s="1"/>
  <c r="I162" i="4"/>
  <c r="H162" i="4"/>
  <c r="J161" i="4"/>
  <c r="I161" i="4"/>
  <c r="H161" i="4"/>
  <c r="L161" i="4" s="1"/>
  <c r="M161" i="4" s="1"/>
  <c r="M160" i="4"/>
  <c r="L160" i="4"/>
  <c r="J160" i="4"/>
  <c r="I160" i="4"/>
  <c r="H160" i="4"/>
  <c r="K160" i="4" s="1"/>
  <c r="L159" i="4"/>
  <c r="M159" i="4" s="1"/>
  <c r="K159" i="4"/>
  <c r="J159" i="4"/>
  <c r="I159" i="4"/>
  <c r="H159" i="4"/>
  <c r="J158" i="4"/>
  <c r="I158" i="4"/>
  <c r="H158" i="4"/>
  <c r="K158" i="4" s="1"/>
  <c r="L157" i="4"/>
  <c r="M157" i="4" s="1"/>
  <c r="K157" i="4"/>
  <c r="J157" i="4"/>
  <c r="I157" i="4"/>
  <c r="H157" i="4"/>
  <c r="J156" i="4"/>
  <c r="L156" i="4" s="1"/>
  <c r="M156" i="4" s="1"/>
  <c r="I156" i="4"/>
  <c r="H156" i="4"/>
  <c r="J155" i="4"/>
  <c r="I155" i="4"/>
  <c r="H155" i="4"/>
  <c r="L155" i="4" s="1"/>
  <c r="M155" i="4" s="1"/>
  <c r="J154" i="4"/>
  <c r="L154" i="4" s="1"/>
  <c r="M154" i="4" s="1"/>
  <c r="I154" i="4"/>
  <c r="H154" i="4"/>
  <c r="J153" i="4"/>
  <c r="I153" i="4"/>
  <c r="H153" i="4"/>
  <c r="L153" i="4" s="1"/>
  <c r="M153" i="4" s="1"/>
  <c r="M152" i="4"/>
  <c r="L152" i="4"/>
  <c r="J152" i="4"/>
  <c r="I152" i="4"/>
  <c r="H152" i="4"/>
  <c r="K152" i="4" s="1"/>
  <c r="L151" i="4"/>
  <c r="M151" i="4" s="1"/>
  <c r="K151" i="4"/>
  <c r="J151" i="4"/>
  <c r="I151" i="4"/>
  <c r="H151" i="4"/>
  <c r="J150" i="4"/>
  <c r="I150" i="4"/>
  <c r="H150" i="4"/>
  <c r="K150" i="4" s="1"/>
  <c r="L149" i="4"/>
  <c r="M149" i="4" s="1"/>
  <c r="K149" i="4"/>
  <c r="J149" i="4"/>
  <c r="I149" i="4"/>
  <c r="H149" i="4"/>
  <c r="J148" i="4"/>
  <c r="L148" i="4" s="1"/>
  <c r="M148" i="4" s="1"/>
  <c r="I148" i="4"/>
  <c r="H148" i="4"/>
  <c r="J147" i="4"/>
  <c r="I147" i="4"/>
  <c r="H147" i="4"/>
  <c r="L147" i="4" s="1"/>
  <c r="M147" i="4" s="1"/>
  <c r="J146" i="4"/>
  <c r="L146" i="4" s="1"/>
  <c r="M146" i="4" s="1"/>
  <c r="I146" i="4"/>
  <c r="H146" i="4"/>
  <c r="J145" i="4"/>
  <c r="I145" i="4"/>
  <c r="H145" i="4"/>
  <c r="L145" i="4" s="1"/>
  <c r="M145" i="4" s="1"/>
  <c r="M144" i="4"/>
  <c r="L144" i="4"/>
  <c r="J144" i="4"/>
  <c r="I144" i="4"/>
  <c r="H144" i="4"/>
  <c r="K144" i="4" s="1"/>
  <c r="L143" i="4"/>
  <c r="M143" i="4" s="1"/>
  <c r="K143" i="4"/>
  <c r="J143" i="4"/>
  <c r="I143" i="4"/>
  <c r="H143" i="4"/>
  <c r="J142" i="4"/>
  <c r="I142" i="4"/>
  <c r="H142" i="4"/>
  <c r="K142" i="4" s="1"/>
  <c r="L141" i="4"/>
  <c r="M141" i="4" s="1"/>
  <c r="K141" i="4"/>
  <c r="J141" i="4"/>
  <c r="I141" i="4"/>
  <c r="H141" i="4"/>
  <c r="J140" i="4"/>
  <c r="L140" i="4" s="1"/>
  <c r="M140" i="4" s="1"/>
  <c r="I140" i="4"/>
  <c r="H140" i="4"/>
  <c r="J139" i="4"/>
  <c r="I139" i="4"/>
  <c r="H139" i="4"/>
  <c r="L139" i="4" s="1"/>
  <c r="M139" i="4" s="1"/>
  <c r="J138" i="4"/>
  <c r="L138" i="4" s="1"/>
  <c r="M138" i="4" s="1"/>
  <c r="I138" i="4"/>
  <c r="H138" i="4"/>
  <c r="J137" i="4"/>
  <c r="I137" i="4"/>
  <c r="H137" i="4"/>
  <c r="L137" i="4" s="1"/>
  <c r="M137" i="4" s="1"/>
  <c r="M136" i="4"/>
  <c r="L136" i="4"/>
  <c r="J136" i="4"/>
  <c r="I136" i="4"/>
  <c r="H136" i="4"/>
  <c r="K136" i="4" s="1"/>
  <c r="L135" i="4"/>
  <c r="M135" i="4" s="1"/>
  <c r="K135" i="4"/>
  <c r="J135" i="4"/>
  <c r="I135" i="4"/>
  <c r="H135" i="4"/>
  <c r="J134" i="4"/>
  <c r="I134" i="4"/>
  <c r="H134" i="4"/>
  <c r="K134" i="4" s="1"/>
  <c r="L133" i="4"/>
  <c r="M133" i="4" s="1"/>
  <c r="K133" i="4"/>
  <c r="J133" i="4"/>
  <c r="I133" i="4"/>
  <c r="H133" i="4"/>
  <c r="J132" i="4"/>
  <c r="L132" i="4" s="1"/>
  <c r="M132" i="4" s="1"/>
  <c r="I132" i="4"/>
  <c r="H132" i="4"/>
  <c r="J131" i="4"/>
  <c r="I131" i="4"/>
  <c r="H131" i="4"/>
  <c r="L131" i="4" s="1"/>
  <c r="M131" i="4" s="1"/>
  <c r="M130" i="4"/>
  <c r="L130" i="4"/>
  <c r="J130" i="4"/>
  <c r="I130" i="4"/>
  <c r="H130" i="4"/>
  <c r="J129" i="4"/>
  <c r="I129" i="4"/>
  <c r="H129" i="4"/>
  <c r="L129" i="4" s="1"/>
  <c r="M129" i="4" s="1"/>
  <c r="M128" i="4"/>
  <c r="L128" i="4"/>
  <c r="J128" i="4"/>
  <c r="I128" i="4"/>
  <c r="H128" i="4"/>
  <c r="K128" i="4" s="1"/>
  <c r="L127" i="4"/>
  <c r="M127" i="4" s="1"/>
  <c r="K127" i="4"/>
  <c r="J127" i="4"/>
  <c r="I127" i="4"/>
  <c r="H127" i="4"/>
  <c r="J126" i="4"/>
  <c r="I126" i="4"/>
  <c r="H126" i="4"/>
  <c r="K126" i="4" s="1"/>
  <c r="L125" i="4"/>
  <c r="M125" i="4" s="1"/>
  <c r="K125" i="4"/>
  <c r="J125" i="4"/>
  <c r="I125" i="4"/>
  <c r="H125" i="4"/>
  <c r="J124" i="4"/>
  <c r="L124" i="4" s="1"/>
  <c r="M124" i="4" s="1"/>
  <c r="I124" i="4"/>
  <c r="H124" i="4"/>
  <c r="J123" i="4"/>
  <c r="I123" i="4"/>
  <c r="H123" i="4"/>
  <c r="L123" i="4" s="1"/>
  <c r="M123" i="4" s="1"/>
  <c r="M122" i="4"/>
  <c r="L122" i="4"/>
  <c r="J122" i="4"/>
  <c r="I122" i="4"/>
  <c r="H122" i="4"/>
  <c r="J121" i="4"/>
  <c r="I121" i="4"/>
  <c r="H121" i="4"/>
  <c r="L121" i="4" s="1"/>
  <c r="M121" i="4" s="1"/>
  <c r="M120" i="4"/>
  <c r="L120" i="4"/>
  <c r="J120" i="4"/>
  <c r="I120" i="4"/>
  <c r="H120" i="4"/>
  <c r="K120" i="4" s="1"/>
  <c r="L119" i="4"/>
  <c r="M119" i="4" s="1"/>
  <c r="K119" i="4"/>
  <c r="J119" i="4"/>
  <c r="I119" i="4"/>
  <c r="H119" i="4"/>
  <c r="J118" i="4"/>
  <c r="I118" i="4"/>
  <c r="H118" i="4"/>
  <c r="K118" i="4" s="1"/>
  <c r="L117" i="4"/>
  <c r="M117" i="4" s="1"/>
  <c r="K117" i="4"/>
  <c r="J117" i="4"/>
  <c r="I117" i="4"/>
  <c r="H117" i="4"/>
  <c r="J116" i="4"/>
  <c r="L116" i="4" s="1"/>
  <c r="M116" i="4" s="1"/>
  <c r="I116" i="4"/>
  <c r="H116" i="4"/>
  <c r="J115" i="4"/>
  <c r="I115" i="4"/>
  <c r="H115" i="4"/>
  <c r="L115" i="4" s="1"/>
  <c r="M115" i="4" s="1"/>
  <c r="M114" i="4"/>
  <c r="L114" i="4"/>
  <c r="J114" i="4"/>
  <c r="I114" i="4"/>
  <c r="H114" i="4"/>
  <c r="J113" i="4"/>
  <c r="I113" i="4"/>
  <c r="H113" i="4"/>
  <c r="L113" i="4" s="1"/>
  <c r="M113" i="4" s="1"/>
  <c r="M112" i="4"/>
  <c r="L112" i="4"/>
  <c r="J112" i="4"/>
  <c r="I112" i="4"/>
  <c r="H112" i="4"/>
  <c r="K112" i="4" s="1"/>
  <c r="L111" i="4"/>
  <c r="M111" i="4" s="1"/>
  <c r="K111" i="4"/>
  <c r="J111" i="4"/>
  <c r="I111" i="4"/>
  <c r="H111" i="4"/>
  <c r="J110" i="4"/>
  <c r="I110" i="4"/>
  <c r="H110" i="4"/>
  <c r="K110" i="4" s="1"/>
  <c r="L109" i="4"/>
  <c r="M109" i="4" s="1"/>
  <c r="K109" i="4"/>
  <c r="J109" i="4"/>
  <c r="I109" i="4"/>
  <c r="H109" i="4"/>
  <c r="J108" i="4"/>
  <c r="L108" i="4" s="1"/>
  <c r="M108" i="4" s="1"/>
  <c r="I108" i="4"/>
  <c r="H108" i="4"/>
  <c r="J107" i="4"/>
  <c r="I107" i="4"/>
  <c r="H107" i="4"/>
  <c r="L107" i="4" s="1"/>
  <c r="M107" i="4" s="1"/>
  <c r="M106" i="4"/>
  <c r="L106" i="4"/>
  <c r="J106" i="4"/>
  <c r="I106" i="4"/>
  <c r="H106" i="4"/>
  <c r="J105" i="4"/>
  <c r="I105" i="4"/>
  <c r="H105" i="4"/>
  <c r="L105" i="4" s="1"/>
  <c r="M105" i="4" s="1"/>
  <c r="M104" i="4"/>
  <c r="L104" i="4"/>
  <c r="J104" i="4"/>
  <c r="I104" i="4"/>
  <c r="H104" i="4"/>
  <c r="K104" i="4" s="1"/>
  <c r="L103" i="4"/>
  <c r="M103" i="4" s="1"/>
  <c r="K103" i="4"/>
  <c r="J103" i="4"/>
  <c r="I103" i="4"/>
  <c r="H103" i="4"/>
  <c r="J102" i="4"/>
  <c r="I102" i="4"/>
  <c r="H102" i="4"/>
  <c r="K102" i="4" s="1"/>
  <c r="L101" i="4"/>
  <c r="M101" i="4" s="1"/>
  <c r="K101" i="4"/>
  <c r="J101" i="4"/>
  <c r="I101" i="4"/>
  <c r="H101" i="4"/>
  <c r="J100" i="4"/>
  <c r="L100" i="4" s="1"/>
  <c r="M100" i="4" s="1"/>
  <c r="I100" i="4"/>
  <c r="H100" i="4"/>
  <c r="J99" i="4"/>
  <c r="I99" i="4"/>
  <c r="H99" i="4"/>
  <c r="L99" i="4" s="1"/>
  <c r="M99" i="4" s="1"/>
  <c r="M98" i="4"/>
  <c r="L98" i="4"/>
  <c r="J98" i="4"/>
  <c r="I98" i="4"/>
  <c r="H98" i="4"/>
  <c r="J97" i="4"/>
  <c r="I97" i="4"/>
  <c r="H97" i="4"/>
  <c r="L97" i="4" s="1"/>
  <c r="M97" i="4" s="1"/>
  <c r="M96" i="4"/>
  <c r="L96" i="4"/>
  <c r="J96" i="4"/>
  <c r="I96" i="4"/>
  <c r="H96" i="4"/>
  <c r="K96" i="4" s="1"/>
  <c r="L95" i="4"/>
  <c r="M95" i="4" s="1"/>
  <c r="K95" i="4"/>
  <c r="J95" i="4"/>
  <c r="I95" i="4"/>
  <c r="H95" i="4"/>
  <c r="J94" i="4"/>
  <c r="I94" i="4"/>
  <c r="H94" i="4"/>
  <c r="K94" i="4" s="1"/>
  <c r="L93" i="4"/>
  <c r="M93" i="4" s="1"/>
  <c r="K93" i="4"/>
  <c r="J93" i="4"/>
  <c r="I93" i="4"/>
  <c r="H93" i="4"/>
  <c r="J92" i="4"/>
  <c r="L92" i="4" s="1"/>
  <c r="M92" i="4" s="1"/>
  <c r="I92" i="4"/>
  <c r="H92" i="4"/>
  <c r="J91" i="4"/>
  <c r="I91" i="4"/>
  <c r="H91" i="4"/>
  <c r="L91" i="4" s="1"/>
  <c r="M91" i="4" s="1"/>
  <c r="M90" i="4"/>
  <c r="L90" i="4"/>
  <c r="J90" i="4"/>
  <c r="I90" i="4"/>
  <c r="H90" i="4"/>
  <c r="J89" i="4"/>
  <c r="I89" i="4"/>
  <c r="H89" i="4"/>
  <c r="L89" i="4" s="1"/>
  <c r="M89" i="4" s="1"/>
  <c r="M88" i="4"/>
  <c r="L88" i="4"/>
  <c r="J88" i="4"/>
  <c r="I88" i="4"/>
  <c r="H88" i="4"/>
  <c r="K88" i="4" s="1"/>
  <c r="L87" i="4"/>
  <c r="M87" i="4" s="1"/>
  <c r="K87" i="4"/>
  <c r="J87" i="4"/>
  <c r="I87" i="4"/>
  <c r="H87" i="4"/>
  <c r="J86" i="4"/>
  <c r="I86" i="4"/>
  <c r="H86" i="4"/>
  <c r="K86" i="4" s="1"/>
  <c r="L85" i="4"/>
  <c r="M85" i="4" s="1"/>
  <c r="K85" i="4"/>
  <c r="J85" i="4"/>
  <c r="I85" i="4"/>
  <c r="H85" i="4"/>
  <c r="J84" i="4"/>
  <c r="L84" i="4" s="1"/>
  <c r="M84" i="4" s="1"/>
  <c r="I84" i="4"/>
  <c r="H84" i="4"/>
  <c r="J83" i="4"/>
  <c r="I83" i="4"/>
  <c r="H83" i="4"/>
  <c r="L83" i="4" s="1"/>
  <c r="M83" i="4" s="1"/>
  <c r="M82" i="4"/>
  <c r="L82" i="4"/>
  <c r="J82" i="4"/>
  <c r="I82" i="4"/>
  <c r="H82" i="4"/>
  <c r="J81" i="4"/>
  <c r="I81" i="4"/>
  <c r="H81" i="4"/>
  <c r="L81" i="4" s="1"/>
  <c r="M81" i="4" s="1"/>
  <c r="J80" i="4"/>
  <c r="I80" i="4"/>
  <c r="H80" i="4"/>
  <c r="L80" i="4" s="1"/>
  <c r="M80" i="4" s="1"/>
  <c r="L79" i="4"/>
  <c r="M79" i="4" s="1"/>
  <c r="K79" i="4"/>
  <c r="J79" i="4"/>
  <c r="I79" i="4"/>
  <c r="H79" i="4"/>
  <c r="J78" i="4"/>
  <c r="I78" i="4"/>
  <c r="H78" i="4"/>
  <c r="L78" i="4" s="1"/>
  <c r="M78" i="4" s="1"/>
  <c r="J77" i="4"/>
  <c r="I77" i="4"/>
  <c r="H77" i="4"/>
  <c r="L77" i="4" s="1"/>
  <c r="M77" i="4" s="1"/>
  <c r="M76" i="4"/>
  <c r="L76" i="4"/>
  <c r="K76" i="4"/>
  <c r="J76" i="4"/>
  <c r="I76" i="4"/>
  <c r="H76" i="4"/>
  <c r="J75" i="4"/>
  <c r="K75" i="4" s="1"/>
  <c r="I75" i="4"/>
  <c r="H75" i="4"/>
  <c r="L75" i="4" s="1"/>
  <c r="M75" i="4" s="1"/>
  <c r="J74" i="4"/>
  <c r="I74" i="4"/>
  <c r="H74" i="4"/>
  <c r="K74" i="4" s="1"/>
  <c r="M73" i="4"/>
  <c r="L73" i="4"/>
  <c r="K73" i="4"/>
  <c r="J73" i="4"/>
  <c r="I73" i="4"/>
  <c r="H73" i="4"/>
  <c r="L72" i="4"/>
  <c r="M72" i="4" s="1"/>
  <c r="K72" i="4"/>
  <c r="J72" i="4"/>
  <c r="I72" i="4"/>
  <c r="H72" i="4"/>
  <c r="J71" i="4"/>
  <c r="I71" i="4"/>
  <c r="H71" i="4"/>
  <c r="L71" i="4" s="1"/>
  <c r="M71" i="4" s="1"/>
  <c r="M70" i="4"/>
  <c r="L70" i="4"/>
  <c r="J70" i="4"/>
  <c r="I70" i="4"/>
  <c r="H70" i="4"/>
  <c r="L69" i="4"/>
  <c r="M69" i="4" s="1"/>
  <c r="K69" i="4"/>
  <c r="J69" i="4"/>
  <c r="I69" i="4"/>
  <c r="H69" i="4"/>
  <c r="J68" i="4"/>
  <c r="I68" i="4"/>
  <c r="H68" i="4"/>
  <c r="L68" i="4" s="1"/>
  <c r="M68" i="4" s="1"/>
  <c r="L67" i="4"/>
  <c r="M67" i="4" s="1"/>
  <c r="K67" i="4"/>
  <c r="J67" i="4"/>
  <c r="I67" i="4"/>
  <c r="H67" i="4"/>
  <c r="L66" i="4"/>
  <c r="M66" i="4" s="1"/>
  <c r="J66" i="4"/>
  <c r="I66" i="4"/>
  <c r="H66" i="4"/>
  <c r="J65" i="4"/>
  <c r="I65" i="4"/>
  <c r="H65" i="4"/>
  <c r="L65" i="4" s="1"/>
  <c r="M65" i="4" s="1"/>
  <c r="J64" i="4"/>
  <c r="I64" i="4"/>
  <c r="H64" i="4"/>
  <c r="L64" i="4" s="1"/>
  <c r="M64" i="4" s="1"/>
  <c r="L63" i="4"/>
  <c r="M63" i="4" s="1"/>
  <c r="K63" i="4"/>
  <c r="J63" i="4"/>
  <c r="I63" i="4"/>
  <c r="H63" i="4"/>
  <c r="J62" i="4"/>
  <c r="I62" i="4"/>
  <c r="H62" i="4"/>
  <c r="L62" i="4" s="1"/>
  <c r="M62" i="4" s="1"/>
  <c r="J61" i="4"/>
  <c r="I61" i="4"/>
  <c r="H61" i="4"/>
  <c r="L61" i="4" s="1"/>
  <c r="M61" i="4" s="1"/>
  <c r="M60" i="4"/>
  <c r="L60" i="4"/>
  <c r="K60" i="4"/>
  <c r="J60" i="4"/>
  <c r="I60" i="4"/>
  <c r="H60" i="4"/>
  <c r="J59" i="4"/>
  <c r="K59" i="4" s="1"/>
  <c r="I59" i="4"/>
  <c r="H59" i="4"/>
  <c r="L59" i="4" s="1"/>
  <c r="M59" i="4" s="1"/>
  <c r="J58" i="4"/>
  <c r="I58" i="4"/>
  <c r="H58" i="4"/>
  <c r="K58" i="4" s="1"/>
  <c r="M57" i="4"/>
  <c r="L57" i="4"/>
  <c r="K57" i="4"/>
  <c r="J57" i="4"/>
  <c r="I57" i="4"/>
  <c r="H57" i="4"/>
  <c r="L56" i="4"/>
  <c r="M56" i="4" s="1"/>
  <c r="K56" i="4"/>
  <c r="J56" i="4"/>
  <c r="I56" i="4"/>
  <c r="H56" i="4"/>
  <c r="J55" i="4"/>
  <c r="I55" i="4"/>
  <c r="H55" i="4"/>
  <c r="L55" i="4" s="1"/>
  <c r="M55" i="4" s="1"/>
  <c r="M54" i="4"/>
  <c r="L54" i="4"/>
  <c r="J54" i="4"/>
  <c r="I54" i="4"/>
  <c r="H54" i="4"/>
  <c r="L53" i="4"/>
  <c r="M53" i="4" s="1"/>
  <c r="K53" i="4"/>
  <c r="J53" i="4"/>
  <c r="I53" i="4"/>
  <c r="H53" i="4"/>
  <c r="J52" i="4"/>
  <c r="I52" i="4"/>
  <c r="H52" i="4"/>
  <c r="L52" i="4" s="1"/>
  <c r="M52" i="4" s="1"/>
  <c r="L51" i="4"/>
  <c r="M51" i="4" s="1"/>
  <c r="K51" i="4"/>
  <c r="J51" i="4"/>
  <c r="I51" i="4"/>
  <c r="H51" i="4"/>
  <c r="L50" i="4"/>
  <c r="M50" i="4" s="1"/>
  <c r="J50" i="4"/>
  <c r="I50" i="4"/>
  <c r="H50" i="4"/>
  <c r="J49" i="4"/>
  <c r="I49" i="4"/>
  <c r="H49" i="4"/>
  <c r="L49" i="4" s="1"/>
  <c r="M49" i="4" s="1"/>
  <c r="J48" i="4"/>
  <c r="I48" i="4"/>
  <c r="H48" i="4"/>
  <c r="L48" i="4" s="1"/>
  <c r="M48" i="4" s="1"/>
  <c r="L47" i="4"/>
  <c r="M47" i="4" s="1"/>
  <c r="K47" i="4"/>
  <c r="J47" i="4"/>
  <c r="I47" i="4"/>
  <c r="H47" i="4"/>
  <c r="J46" i="4"/>
  <c r="I46" i="4"/>
  <c r="H46" i="4"/>
  <c r="L46" i="4" s="1"/>
  <c r="M46" i="4" s="1"/>
  <c r="J45" i="4"/>
  <c r="I45" i="4"/>
  <c r="H45" i="4"/>
  <c r="L45" i="4" s="1"/>
  <c r="M45" i="4" s="1"/>
  <c r="M44" i="4"/>
  <c r="L44" i="4"/>
  <c r="K44" i="4"/>
  <c r="J44" i="4"/>
  <c r="I44" i="4"/>
  <c r="H44" i="4"/>
  <c r="J43" i="4"/>
  <c r="K43" i="4" s="1"/>
  <c r="I43" i="4"/>
  <c r="H43" i="4"/>
  <c r="L43" i="4" s="1"/>
  <c r="M43" i="4" s="1"/>
  <c r="J42" i="4"/>
  <c r="I42" i="4"/>
  <c r="H42" i="4"/>
  <c r="K42" i="4" s="1"/>
  <c r="M41" i="4"/>
  <c r="L41" i="4"/>
  <c r="K41" i="4"/>
  <c r="J41" i="4"/>
  <c r="I41" i="4"/>
  <c r="H41" i="4"/>
  <c r="L40" i="4"/>
  <c r="M40" i="4" s="1"/>
  <c r="K40" i="4"/>
  <c r="J40" i="4"/>
  <c r="I40" i="4"/>
  <c r="H40" i="4"/>
  <c r="J39" i="4"/>
  <c r="I39" i="4"/>
  <c r="H39" i="4"/>
  <c r="L39" i="4" s="1"/>
  <c r="M39" i="4" s="1"/>
  <c r="M38" i="4"/>
  <c r="L38" i="4"/>
  <c r="J38" i="4"/>
  <c r="I38" i="4"/>
  <c r="H38" i="4"/>
  <c r="L37" i="4"/>
  <c r="M37" i="4" s="1"/>
  <c r="K37" i="4"/>
  <c r="J37" i="4"/>
  <c r="I37" i="4"/>
  <c r="H37" i="4"/>
  <c r="J36" i="4"/>
  <c r="I36" i="4"/>
  <c r="H36" i="4"/>
  <c r="L36" i="4" s="1"/>
  <c r="M36" i="4" s="1"/>
  <c r="L35" i="4"/>
  <c r="M35" i="4" s="1"/>
  <c r="K35" i="4"/>
  <c r="J35" i="4"/>
  <c r="I35" i="4"/>
  <c r="H35" i="4"/>
  <c r="L34" i="4"/>
  <c r="M34" i="4" s="1"/>
  <c r="J34" i="4"/>
  <c r="I34" i="4"/>
  <c r="H34" i="4"/>
  <c r="J33" i="4"/>
  <c r="I33" i="4"/>
  <c r="H33" i="4"/>
  <c r="L33" i="4" s="1"/>
  <c r="M33" i="4" s="1"/>
  <c r="J32" i="4"/>
  <c r="I32" i="4"/>
  <c r="H32" i="4"/>
  <c r="L32" i="4" s="1"/>
  <c r="M32" i="4" s="1"/>
  <c r="L31" i="4"/>
  <c r="M31" i="4" s="1"/>
  <c r="K31" i="4"/>
  <c r="J31" i="4"/>
  <c r="I31" i="4"/>
  <c r="H31" i="4"/>
  <c r="J30" i="4"/>
  <c r="I30" i="4"/>
  <c r="H30" i="4"/>
  <c r="L30" i="4" s="1"/>
  <c r="M30" i="4" s="1"/>
  <c r="J29" i="4"/>
  <c r="I29" i="4"/>
  <c r="H29" i="4"/>
  <c r="L29" i="4" s="1"/>
  <c r="M29" i="4" s="1"/>
  <c r="M28" i="4"/>
  <c r="L28" i="4"/>
  <c r="J28" i="4"/>
  <c r="K28" i="4" s="1"/>
  <c r="I28" i="4"/>
  <c r="H28" i="4"/>
  <c r="J27" i="4"/>
  <c r="K27" i="4" s="1"/>
  <c r="I27" i="4"/>
  <c r="H27" i="4"/>
  <c r="L27" i="4" s="1"/>
  <c r="M27" i="4" s="1"/>
  <c r="J26" i="4"/>
  <c r="I26" i="4"/>
  <c r="H26" i="4"/>
  <c r="K26" i="4" s="1"/>
  <c r="M25" i="4"/>
  <c r="L25" i="4"/>
  <c r="J25" i="4"/>
  <c r="K25" i="4" s="1"/>
  <c r="I25" i="4"/>
  <c r="H25" i="4"/>
  <c r="L24" i="4"/>
  <c r="M24" i="4" s="1"/>
  <c r="K24" i="4"/>
  <c r="J24" i="4"/>
  <c r="I24" i="4"/>
  <c r="H24" i="4"/>
  <c r="J23" i="4"/>
  <c r="I23" i="4"/>
  <c r="H23" i="4"/>
  <c r="L23" i="4" s="1"/>
  <c r="M23" i="4" s="1"/>
  <c r="J22" i="4"/>
  <c r="L22" i="4" s="1"/>
  <c r="M22" i="4" s="1"/>
  <c r="I22" i="4"/>
  <c r="H22" i="4"/>
  <c r="L21" i="4"/>
  <c r="M21" i="4" s="1"/>
  <c r="K21" i="4"/>
  <c r="J21" i="4"/>
  <c r="I21" i="4"/>
  <c r="H21" i="4"/>
  <c r="J20" i="4"/>
  <c r="I20" i="4"/>
  <c r="H20" i="4"/>
  <c r="L20" i="4" s="1"/>
  <c r="M20" i="4" s="1"/>
  <c r="L19" i="4"/>
  <c r="M19" i="4" s="1"/>
  <c r="K19" i="4"/>
  <c r="J19" i="4"/>
  <c r="I19" i="4"/>
  <c r="H19" i="4"/>
  <c r="L18" i="4"/>
  <c r="M18" i="4" s="1"/>
  <c r="J18" i="4"/>
  <c r="I18" i="4"/>
  <c r="H18" i="4"/>
  <c r="J17" i="4"/>
  <c r="I17" i="4"/>
  <c r="H17" i="4"/>
  <c r="L17" i="4" s="1"/>
  <c r="M17" i="4" s="1"/>
  <c r="J16" i="4"/>
  <c r="I16" i="4"/>
  <c r="H16" i="4"/>
  <c r="L16" i="4" s="1"/>
  <c r="M16" i="4" s="1"/>
  <c r="L15" i="4"/>
  <c r="M15" i="4" s="1"/>
  <c r="K15" i="4"/>
  <c r="J15" i="4"/>
  <c r="I15" i="4"/>
  <c r="H15" i="4"/>
  <c r="J14" i="4"/>
  <c r="I14" i="4"/>
  <c r="H14" i="4"/>
  <c r="L14" i="4" s="1"/>
  <c r="M14" i="4" s="1"/>
  <c r="J13" i="4"/>
  <c r="I13" i="4"/>
  <c r="H13" i="4"/>
  <c r="L13" i="4" s="1"/>
  <c r="M13" i="4" s="1"/>
  <c r="M12" i="4"/>
  <c r="L12" i="4"/>
  <c r="J12" i="4"/>
  <c r="K12" i="4" s="1"/>
  <c r="I12" i="4"/>
  <c r="H12" i="4"/>
  <c r="J11" i="4"/>
  <c r="K11" i="4" s="1"/>
  <c r="I11" i="4"/>
  <c r="H11" i="4"/>
  <c r="L11" i="4" s="1"/>
  <c r="M11" i="4" s="1"/>
  <c r="J10" i="4"/>
  <c r="I10" i="4"/>
  <c r="H10" i="4"/>
  <c r="K10" i="4" s="1"/>
  <c r="M9" i="4"/>
  <c r="L9" i="4"/>
  <c r="J9" i="4"/>
  <c r="K9" i="4" s="1"/>
  <c r="I9" i="4"/>
  <c r="H9" i="4"/>
  <c r="L8" i="4"/>
  <c r="M8" i="4" s="1"/>
  <c r="K8" i="4"/>
  <c r="J8" i="4"/>
  <c r="I8" i="4"/>
  <c r="H8" i="4"/>
  <c r="J7" i="4"/>
  <c r="I7" i="4"/>
  <c r="H7" i="4"/>
  <c r="L7" i="4" s="1"/>
  <c r="M7" i="4" s="1"/>
  <c r="J6" i="4"/>
  <c r="L6" i="4" s="1"/>
  <c r="M6" i="4" s="1"/>
  <c r="I6" i="4"/>
  <c r="H6" i="4"/>
  <c r="L5" i="4"/>
  <c r="M5" i="4" s="1"/>
  <c r="K5" i="4"/>
  <c r="J5" i="4"/>
  <c r="I5" i="4"/>
  <c r="H5" i="4"/>
  <c r="J4" i="4"/>
  <c r="I4" i="4"/>
  <c r="H4" i="4"/>
  <c r="L4" i="4" s="1"/>
  <c r="M4" i="4" s="1"/>
  <c r="L3" i="4"/>
  <c r="M3" i="4" s="1"/>
  <c r="K3" i="4"/>
  <c r="J3" i="4"/>
  <c r="I3" i="4"/>
  <c r="H3" i="4"/>
  <c r="L206" i="4" l="1"/>
  <c r="M206" i="4" s="1"/>
  <c r="K206" i="4"/>
  <c r="L698" i="4"/>
  <c r="M698" i="4" s="1"/>
  <c r="K698" i="4"/>
  <c r="L847" i="4"/>
  <c r="M847" i="4" s="1"/>
  <c r="K847" i="4"/>
  <c r="L186" i="4"/>
  <c r="M186" i="4" s="1"/>
  <c r="K186" i="4"/>
  <c r="L210" i="4"/>
  <c r="M210" i="4" s="1"/>
  <c r="K210" i="4"/>
  <c r="K215" i="4"/>
  <c r="L242" i="4"/>
  <c r="M242" i="4" s="1"/>
  <c r="K242" i="4"/>
  <c r="L246" i="4"/>
  <c r="M246" i="4" s="1"/>
  <c r="K246" i="4"/>
  <c r="L250" i="4"/>
  <c r="M250" i="4" s="1"/>
  <c r="K250" i="4"/>
  <c r="L254" i="4"/>
  <c r="M254" i="4" s="1"/>
  <c r="K254" i="4"/>
  <c r="L258" i="4"/>
  <c r="M258" i="4" s="1"/>
  <c r="K258" i="4"/>
  <c r="L262" i="4"/>
  <c r="M262" i="4" s="1"/>
  <c r="K262" i="4"/>
  <c r="L266" i="4"/>
  <c r="M266" i="4" s="1"/>
  <c r="K266" i="4"/>
  <c r="L270" i="4"/>
  <c r="M270" i="4" s="1"/>
  <c r="K270" i="4"/>
  <c r="L274" i="4"/>
  <c r="M274" i="4" s="1"/>
  <c r="K274" i="4"/>
  <c r="L278" i="4"/>
  <c r="M278" i="4" s="1"/>
  <c r="K278" i="4"/>
  <c r="L282" i="4"/>
  <c r="M282" i="4" s="1"/>
  <c r="K282" i="4"/>
  <c r="L286" i="4"/>
  <c r="M286" i="4" s="1"/>
  <c r="K286" i="4"/>
  <c r="L290" i="4"/>
  <c r="M290" i="4" s="1"/>
  <c r="K290" i="4"/>
  <c r="L294" i="4"/>
  <c r="M294" i="4" s="1"/>
  <c r="K294" i="4"/>
  <c r="L298" i="4"/>
  <c r="M298" i="4" s="1"/>
  <c r="K298" i="4"/>
  <c r="L670" i="4"/>
  <c r="M670" i="4" s="1"/>
  <c r="K670" i="4"/>
  <c r="L722" i="4"/>
  <c r="M722" i="4" s="1"/>
  <c r="K722" i="4"/>
  <c r="K784" i="4"/>
  <c r="L784" i="4"/>
  <c r="M784" i="4" s="1"/>
  <c r="K803" i="4"/>
  <c r="L803" i="4"/>
  <c r="M803" i="4" s="1"/>
  <c r="L238" i="4"/>
  <c r="M238" i="4" s="1"/>
  <c r="K238" i="4"/>
  <c r="L674" i="4"/>
  <c r="M674" i="4" s="1"/>
  <c r="K674" i="4"/>
  <c r="L762" i="4"/>
  <c r="M762" i="4" s="1"/>
  <c r="K762" i="4"/>
  <c r="K4" i="4"/>
  <c r="K17" i="4"/>
  <c r="K20" i="4"/>
  <c r="K33" i="4"/>
  <c r="K36" i="4"/>
  <c r="K49" i="4"/>
  <c r="K52" i="4"/>
  <c r="K65" i="4"/>
  <c r="K68" i="4"/>
  <c r="K81" i="4"/>
  <c r="K89" i="4"/>
  <c r="K97" i="4"/>
  <c r="K105" i="4"/>
  <c r="K113" i="4"/>
  <c r="K121" i="4"/>
  <c r="K129" i="4"/>
  <c r="K137" i="4"/>
  <c r="K145" i="4"/>
  <c r="K153" i="4"/>
  <c r="K161" i="4"/>
  <c r="K169" i="4"/>
  <c r="K177" i="4"/>
  <c r="K189" i="4"/>
  <c r="K191" i="4"/>
  <c r="L214" i="4"/>
  <c r="M214" i="4" s="1"/>
  <c r="K214" i="4"/>
  <c r="K219" i="4"/>
  <c r="L302" i="4"/>
  <c r="M302" i="4" s="1"/>
  <c r="K302" i="4"/>
  <c r="L334" i="4"/>
  <c r="M334" i="4" s="1"/>
  <c r="L366" i="4"/>
  <c r="M366" i="4" s="1"/>
  <c r="L378" i="4"/>
  <c r="M378" i="4" s="1"/>
  <c r="L410" i="4"/>
  <c r="M410" i="4" s="1"/>
  <c r="L442" i="4"/>
  <c r="M442" i="4" s="1"/>
  <c r="L474" i="4"/>
  <c r="M474" i="4" s="1"/>
  <c r="L506" i="4"/>
  <c r="M506" i="4" s="1"/>
  <c r="L538" i="4"/>
  <c r="M538" i="4" s="1"/>
  <c r="L598" i="4"/>
  <c r="M598" i="4" s="1"/>
  <c r="L630" i="4"/>
  <c r="M630" i="4" s="1"/>
  <c r="L666" i="4"/>
  <c r="M666" i="4" s="1"/>
  <c r="K666" i="4"/>
  <c r="L696" i="4"/>
  <c r="M696" i="4" s="1"/>
  <c r="L746" i="4"/>
  <c r="M746" i="4" s="1"/>
  <c r="K746" i="4"/>
  <c r="K777" i="4"/>
  <c r="L777" i="4"/>
  <c r="M777" i="4" s="1"/>
  <c r="L831" i="4"/>
  <c r="M831" i="4" s="1"/>
  <c r="K831" i="4"/>
  <c r="K6" i="4"/>
  <c r="K7" i="4"/>
  <c r="K22" i="4"/>
  <c r="K23" i="4"/>
  <c r="K38" i="4"/>
  <c r="K39" i="4"/>
  <c r="K54" i="4"/>
  <c r="K55" i="4"/>
  <c r="K70" i="4"/>
  <c r="K71" i="4"/>
  <c r="L86" i="4"/>
  <c r="M86" i="4" s="1"/>
  <c r="L94" i="4"/>
  <c r="M94" i="4" s="1"/>
  <c r="L102" i="4"/>
  <c r="M102" i="4" s="1"/>
  <c r="L110" i="4"/>
  <c r="M110" i="4" s="1"/>
  <c r="L118" i="4"/>
  <c r="M118" i="4" s="1"/>
  <c r="L126" i="4"/>
  <c r="M126" i="4" s="1"/>
  <c r="L134" i="4"/>
  <c r="M134" i="4" s="1"/>
  <c r="L142" i="4"/>
  <c r="M142" i="4" s="1"/>
  <c r="L150" i="4"/>
  <c r="M150" i="4" s="1"/>
  <c r="L158" i="4"/>
  <c r="M158" i="4" s="1"/>
  <c r="L166" i="4"/>
  <c r="M166" i="4" s="1"/>
  <c r="L174" i="4"/>
  <c r="M174" i="4" s="1"/>
  <c r="K179" i="4"/>
  <c r="L190" i="4"/>
  <c r="M190" i="4" s="1"/>
  <c r="K190" i="4"/>
  <c r="L218" i="4"/>
  <c r="M218" i="4" s="1"/>
  <c r="K218" i="4"/>
  <c r="K223" i="4"/>
  <c r="L306" i="4"/>
  <c r="M306" i="4" s="1"/>
  <c r="K306" i="4"/>
  <c r="L594" i="4"/>
  <c r="M594" i="4" s="1"/>
  <c r="L662" i="4"/>
  <c r="M662" i="4" s="1"/>
  <c r="K662" i="4"/>
  <c r="L706" i="4"/>
  <c r="M706" i="4" s="1"/>
  <c r="K706" i="4"/>
  <c r="K720" i="4"/>
  <c r="L770" i="4"/>
  <c r="M770" i="4" s="1"/>
  <c r="K770" i="4"/>
  <c r="K801" i="4"/>
  <c r="L801" i="4"/>
  <c r="M801" i="4" s="1"/>
  <c r="L10" i="4"/>
  <c r="M10" i="4" s="1"/>
  <c r="K13" i="4"/>
  <c r="K16" i="4"/>
  <c r="L26" i="4"/>
  <c r="M26" i="4" s="1"/>
  <c r="K29" i="4"/>
  <c r="K32" i="4"/>
  <c r="L42" i="4"/>
  <c r="M42" i="4" s="1"/>
  <c r="K45" i="4"/>
  <c r="K48" i="4"/>
  <c r="L58" i="4"/>
  <c r="M58" i="4" s="1"/>
  <c r="K61" i="4"/>
  <c r="K64" i="4"/>
  <c r="L74" i="4"/>
  <c r="M74" i="4" s="1"/>
  <c r="K77" i="4"/>
  <c r="K80" i="4"/>
  <c r="K82" i="4"/>
  <c r="K83" i="4"/>
  <c r="K90" i="4"/>
  <c r="K91" i="4"/>
  <c r="K98" i="4"/>
  <c r="K99" i="4"/>
  <c r="K106" i="4"/>
  <c r="K107" i="4"/>
  <c r="K114" i="4"/>
  <c r="K115" i="4"/>
  <c r="K122" i="4"/>
  <c r="K123" i="4"/>
  <c r="K130" i="4"/>
  <c r="K131" i="4"/>
  <c r="K138" i="4"/>
  <c r="K139" i="4"/>
  <c r="K146" i="4"/>
  <c r="K147" i="4"/>
  <c r="K154" i="4"/>
  <c r="K155" i="4"/>
  <c r="K162" i="4"/>
  <c r="K163" i="4"/>
  <c r="K170" i="4"/>
  <c r="K171" i="4"/>
  <c r="L178" i="4"/>
  <c r="M178" i="4" s="1"/>
  <c r="K178" i="4"/>
  <c r="K192" i="4"/>
  <c r="K193" i="4"/>
  <c r="K195" i="4"/>
  <c r="L222" i="4"/>
  <c r="M222" i="4" s="1"/>
  <c r="K222" i="4"/>
  <c r="K224" i="4"/>
  <c r="K227" i="4"/>
  <c r="L299" i="4"/>
  <c r="M299" i="4" s="1"/>
  <c r="L310" i="4"/>
  <c r="M310" i="4" s="1"/>
  <c r="L342" i="4"/>
  <c r="M342" i="4" s="1"/>
  <c r="L402" i="4"/>
  <c r="M402" i="4" s="1"/>
  <c r="L434" i="4"/>
  <c r="M434" i="4" s="1"/>
  <c r="L466" i="4"/>
  <c r="M466" i="4" s="1"/>
  <c r="L498" i="4"/>
  <c r="M498" i="4" s="1"/>
  <c r="L530" i="4"/>
  <c r="M530" i="4" s="1"/>
  <c r="L562" i="4"/>
  <c r="M562" i="4" s="1"/>
  <c r="L566" i="4"/>
  <c r="M566" i="4" s="1"/>
  <c r="L570" i="4"/>
  <c r="M570" i="4" s="1"/>
  <c r="L574" i="4"/>
  <c r="M574" i="4" s="1"/>
  <c r="L578" i="4"/>
  <c r="M578" i="4" s="1"/>
  <c r="L582" i="4"/>
  <c r="M582" i="4" s="1"/>
  <c r="L586" i="4"/>
  <c r="M586" i="4" s="1"/>
  <c r="L590" i="4"/>
  <c r="M590" i="4" s="1"/>
  <c r="L622" i="4"/>
  <c r="M622" i="4" s="1"/>
  <c r="L658" i="4"/>
  <c r="M658" i="4" s="1"/>
  <c r="K658" i="4"/>
  <c r="L690" i="4"/>
  <c r="M690" i="4" s="1"/>
  <c r="L730" i="4"/>
  <c r="M730" i="4" s="1"/>
  <c r="K730" i="4"/>
  <c r="K744" i="4"/>
  <c r="L760" i="4"/>
  <c r="M760" i="4" s="1"/>
  <c r="K760" i="4"/>
  <c r="L818" i="4"/>
  <c r="M818" i="4" s="1"/>
  <c r="K818" i="4"/>
  <c r="L879" i="4"/>
  <c r="M879" i="4" s="1"/>
  <c r="K879" i="4"/>
  <c r="K18" i="4"/>
  <c r="K34" i="4"/>
  <c r="K50" i="4"/>
  <c r="K66" i="4"/>
  <c r="K180" i="4"/>
  <c r="L194" i="4"/>
  <c r="M194" i="4" s="1"/>
  <c r="K194" i="4"/>
  <c r="K196" i="4"/>
  <c r="L226" i="4"/>
  <c r="M226" i="4" s="1"/>
  <c r="K226" i="4"/>
  <c r="K228" i="4"/>
  <c r="L618" i="4"/>
  <c r="M618" i="4" s="1"/>
  <c r="K650" i="4"/>
  <c r="L654" i="4"/>
  <c r="M654" i="4" s="1"/>
  <c r="K654" i="4"/>
  <c r="L686" i="4"/>
  <c r="M686" i="4" s="1"/>
  <c r="K686" i="4"/>
  <c r="L754" i="4"/>
  <c r="M754" i="4" s="1"/>
  <c r="K754" i="4"/>
  <c r="L782" i="4"/>
  <c r="M782" i="4" s="1"/>
  <c r="K782" i="4"/>
  <c r="K84" i="4"/>
  <c r="K92" i="4"/>
  <c r="K100" i="4"/>
  <c r="K108" i="4"/>
  <c r="K116" i="4"/>
  <c r="K124" i="4"/>
  <c r="K132" i="4"/>
  <c r="K140" i="4"/>
  <c r="K148" i="4"/>
  <c r="K156" i="4"/>
  <c r="K164" i="4"/>
  <c r="K172" i="4"/>
  <c r="L198" i="4"/>
  <c r="M198" i="4" s="1"/>
  <c r="K198" i="4"/>
  <c r="L230" i="4"/>
  <c r="M230" i="4" s="1"/>
  <c r="K230" i="4"/>
  <c r="L307" i="4"/>
  <c r="M307" i="4" s="1"/>
  <c r="L318" i="4"/>
  <c r="M318" i="4" s="1"/>
  <c r="L350" i="4"/>
  <c r="M350" i="4" s="1"/>
  <c r="L394" i="4"/>
  <c r="M394" i="4" s="1"/>
  <c r="L426" i="4"/>
  <c r="M426" i="4" s="1"/>
  <c r="L458" i="4"/>
  <c r="M458" i="4" s="1"/>
  <c r="L490" i="4"/>
  <c r="M490" i="4" s="1"/>
  <c r="L522" i="4"/>
  <c r="M522" i="4" s="1"/>
  <c r="L554" i="4"/>
  <c r="M554" i="4" s="1"/>
  <c r="L682" i="4"/>
  <c r="M682" i="4" s="1"/>
  <c r="K682" i="4"/>
  <c r="L714" i="4"/>
  <c r="M714" i="4" s="1"/>
  <c r="K714" i="4"/>
  <c r="K728" i="4"/>
  <c r="L863" i="4"/>
  <c r="M863" i="4" s="1"/>
  <c r="K863" i="4"/>
  <c r="K14" i="4"/>
  <c r="K30" i="4"/>
  <c r="K46" i="4"/>
  <c r="K62" i="4"/>
  <c r="K78" i="4"/>
  <c r="L182" i="4"/>
  <c r="M182" i="4" s="1"/>
  <c r="K182" i="4"/>
  <c r="L202" i="4"/>
  <c r="M202" i="4" s="1"/>
  <c r="K202" i="4"/>
  <c r="K204" i="4"/>
  <c r="K207" i="4"/>
  <c r="L234" i="4"/>
  <c r="M234" i="4" s="1"/>
  <c r="K234" i="4"/>
  <c r="K236" i="4"/>
  <c r="K239" i="4"/>
  <c r="K243" i="4"/>
  <c r="K247" i="4"/>
  <c r="K251" i="4"/>
  <c r="K255" i="4"/>
  <c r="K259" i="4"/>
  <c r="K263" i="4"/>
  <c r="K267" i="4"/>
  <c r="K271" i="4"/>
  <c r="K275" i="4"/>
  <c r="L322" i="4"/>
  <c r="M322" i="4" s="1"/>
  <c r="L354" i="4"/>
  <c r="M354" i="4" s="1"/>
  <c r="L390" i="4"/>
  <c r="M390" i="4" s="1"/>
  <c r="L422" i="4"/>
  <c r="M422" i="4" s="1"/>
  <c r="L454" i="4"/>
  <c r="M454" i="4" s="1"/>
  <c r="L486" i="4"/>
  <c r="M486" i="4" s="1"/>
  <c r="L518" i="4"/>
  <c r="M518" i="4" s="1"/>
  <c r="L550" i="4"/>
  <c r="M550" i="4" s="1"/>
  <c r="L610" i="4"/>
  <c r="M610" i="4" s="1"/>
  <c r="K642" i="4"/>
  <c r="L678" i="4"/>
  <c r="M678" i="4" s="1"/>
  <c r="K678" i="4"/>
  <c r="L738" i="4"/>
  <c r="M738" i="4" s="1"/>
  <c r="K738" i="4"/>
  <c r="K752" i="4"/>
  <c r="L768" i="4"/>
  <c r="M768" i="4" s="1"/>
  <c r="K768" i="4"/>
  <c r="L786" i="4"/>
  <c r="M786" i="4" s="1"/>
  <c r="K786" i="4"/>
  <c r="K693" i="4"/>
  <c r="K701" i="4"/>
  <c r="K709" i="4"/>
  <c r="K717" i="4"/>
  <c r="K725" i="4"/>
  <c r="K733" i="4"/>
  <c r="K741" i="4"/>
  <c r="K749" i="4"/>
  <c r="K757" i="4"/>
  <c r="K765" i="4"/>
  <c r="K775" i="4"/>
  <c r="L776" i="4"/>
  <c r="M776" i="4" s="1"/>
  <c r="L785" i="4"/>
  <c r="M785" i="4" s="1"/>
  <c r="L787" i="4"/>
  <c r="M787" i="4" s="1"/>
  <c r="K797" i="4"/>
  <c r="K799" i="4"/>
  <c r="K802" i="4"/>
  <c r="K812" i="4"/>
  <c r="L814" i="4"/>
  <c r="M814" i="4" s="1"/>
  <c r="L817" i="4"/>
  <c r="M817" i="4" s="1"/>
  <c r="L819" i="4"/>
  <c r="M819" i="4" s="1"/>
  <c r="K824" i="4"/>
  <c r="L826" i="4"/>
  <c r="M826" i="4" s="1"/>
  <c r="K826" i="4"/>
  <c r="K840" i="4"/>
  <c r="L842" i="4"/>
  <c r="M842" i="4" s="1"/>
  <c r="K842" i="4"/>
  <c r="K856" i="4"/>
  <c r="L858" i="4"/>
  <c r="M858" i="4" s="1"/>
  <c r="K858" i="4"/>
  <c r="L874" i="4"/>
  <c r="M874" i="4" s="1"/>
  <c r="K874" i="4"/>
  <c r="L890" i="4"/>
  <c r="M890" i="4" s="1"/>
  <c r="K890" i="4"/>
  <c r="K689" i="4"/>
  <c r="K690" i="4"/>
  <c r="K695" i="4"/>
  <c r="K696" i="4"/>
  <c r="K703" i="4"/>
  <c r="K704" i="4"/>
  <c r="K711" i="4"/>
  <c r="K719" i="4"/>
  <c r="K727" i="4"/>
  <c r="K735" i="4"/>
  <c r="K743" i="4"/>
  <c r="K751" i="4"/>
  <c r="K759" i="4"/>
  <c r="K767" i="4"/>
  <c r="K779" i="4"/>
  <c r="K788" i="4"/>
  <c r="L790" i="4"/>
  <c r="M790" i="4" s="1"/>
  <c r="K805" i="4"/>
  <c r="K807" i="4"/>
  <c r="K820" i="4"/>
  <c r="L822" i="4"/>
  <c r="M822" i="4" s="1"/>
  <c r="K822" i="4"/>
  <c r="K836" i="4"/>
  <c r="L838" i="4"/>
  <c r="M838" i="4" s="1"/>
  <c r="K838" i="4"/>
  <c r="K852" i="4"/>
  <c r="L854" i="4"/>
  <c r="M854" i="4" s="1"/>
  <c r="K854" i="4"/>
  <c r="L870" i="4"/>
  <c r="M870" i="4" s="1"/>
  <c r="K870" i="4"/>
  <c r="L886" i="4"/>
  <c r="M886" i="4" s="1"/>
  <c r="K886" i="4"/>
  <c r="K310" i="4"/>
  <c r="K314" i="4"/>
  <c r="K318" i="4"/>
  <c r="K322" i="4"/>
  <c r="K326" i="4"/>
  <c r="K330" i="4"/>
  <c r="K334" i="4"/>
  <c r="K338" i="4"/>
  <c r="K342" i="4"/>
  <c r="K346" i="4"/>
  <c r="K350" i="4"/>
  <c r="K354" i="4"/>
  <c r="K358" i="4"/>
  <c r="K362" i="4"/>
  <c r="K366" i="4"/>
  <c r="K370" i="4"/>
  <c r="K374" i="4"/>
  <c r="K378" i="4"/>
  <c r="K382" i="4"/>
  <c r="K386" i="4"/>
  <c r="K390" i="4"/>
  <c r="K394" i="4"/>
  <c r="K398" i="4"/>
  <c r="K402" i="4"/>
  <c r="K406" i="4"/>
  <c r="K410" i="4"/>
  <c r="K414" i="4"/>
  <c r="K418" i="4"/>
  <c r="K422" i="4"/>
  <c r="K426" i="4"/>
  <c r="K430" i="4"/>
  <c r="K434" i="4"/>
  <c r="K438" i="4"/>
  <c r="K442" i="4"/>
  <c r="K446" i="4"/>
  <c r="K450" i="4"/>
  <c r="K454" i="4"/>
  <c r="K458" i="4"/>
  <c r="K462" i="4"/>
  <c r="K466" i="4"/>
  <c r="K470" i="4"/>
  <c r="K474" i="4"/>
  <c r="K478" i="4"/>
  <c r="K482" i="4"/>
  <c r="K486" i="4"/>
  <c r="K490" i="4"/>
  <c r="K494" i="4"/>
  <c r="K498" i="4"/>
  <c r="K502" i="4"/>
  <c r="K506" i="4"/>
  <c r="K510" i="4"/>
  <c r="K514" i="4"/>
  <c r="K518" i="4"/>
  <c r="K522" i="4"/>
  <c r="K526" i="4"/>
  <c r="K530" i="4"/>
  <c r="K534" i="4"/>
  <c r="K538" i="4"/>
  <c r="K542" i="4"/>
  <c r="K546" i="4"/>
  <c r="K550" i="4"/>
  <c r="K554" i="4"/>
  <c r="K558" i="4"/>
  <c r="K562" i="4"/>
  <c r="K566" i="4"/>
  <c r="K570" i="4"/>
  <c r="K574" i="4"/>
  <c r="K578" i="4"/>
  <c r="K582" i="4"/>
  <c r="K586" i="4"/>
  <c r="K590" i="4"/>
  <c r="K594" i="4"/>
  <c r="K598" i="4"/>
  <c r="K602" i="4"/>
  <c r="K606" i="4"/>
  <c r="K610" i="4"/>
  <c r="K614" i="4"/>
  <c r="K618" i="4"/>
  <c r="K622" i="4"/>
  <c r="K626" i="4"/>
  <c r="K630" i="4"/>
  <c r="K634" i="4"/>
  <c r="K772" i="4"/>
  <c r="K781" i="4"/>
  <c r="K792" i="4"/>
  <c r="L794" i="4"/>
  <c r="M794" i="4" s="1"/>
  <c r="K811" i="4"/>
  <c r="L827" i="4"/>
  <c r="M827" i="4" s="1"/>
  <c r="K827" i="4"/>
  <c r="L843" i="4"/>
  <c r="M843" i="4" s="1"/>
  <c r="K843" i="4"/>
  <c r="L859" i="4"/>
  <c r="M859" i="4" s="1"/>
  <c r="K859" i="4"/>
  <c r="L875" i="4"/>
  <c r="M875" i="4" s="1"/>
  <c r="K875" i="4"/>
  <c r="L888" i="4"/>
  <c r="M888" i="4" s="1"/>
  <c r="K697" i="4"/>
  <c r="K705" i="4"/>
  <c r="K713" i="4"/>
  <c r="K721" i="4"/>
  <c r="K729" i="4"/>
  <c r="K737" i="4"/>
  <c r="K745" i="4"/>
  <c r="K753" i="4"/>
  <c r="K761" i="4"/>
  <c r="K769" i="4"/>
  <c r="K813" i="4"/>
  <c r="L834" i="4"/>
  <c r="M834" i="4" s="1"/>
  <c r="K834" i="4"/>
  <c r="L850" i="4"/>
  <c r="M850" i="4" s="1"/>
  <c r="K850" i="4"/>
  <c r="L866" i="4"/>
  <c r="M866" i="4" s="1"/>
  <c r="K866" i="4"/>
  <c r="L882" i="4"/>
  <c r="M882" i="4" s="1"/>
  <c r="K882" i="4"/>
  <c r="K513" i="4"/>
  <c r="K517" i="4"/>
  <c r="K521" i="4"/>
  <c r="K525" i="4"/>
  <c r="K529" i="4"/>
  <c r="K533" i="4"/>
  <c r="K537" i="4"/>
  <c r="K541" i="4"/>
  <c r="K545" i="4"/>
  <c r="K549" i="4"/>
  <c r="K553" i="4"/>
  <c r="K557" i="4"/>
  <c r="K561" i="4"/>
  <c r="L823" i="4"/>
  <c r="M823" i="4" s="1"/>
  <c r="K823" i="4"/>
  <c r="L839" i="4"/>
  <c r="M839" i="4" s="1"/>
  <c r="K839" i="4"/>
  <c r="L855" i="4"/>
  <c r="M855" i="4" s="1"/>
  <c r="K855" i="4"/>
  <c r="L868" i="4"/>
  <c r="M868" i="4" s="1"/>
  <c r="L871" i="4"/>
  <c r="M871" i="4" s="1"/>
  <c r="K871" i="4"/>
  <c r="L884" i="4"/>
  <c r="M884" i="4" s="1"/>
  <c r="L887" i="4"/>
  <c r="M887" i="4" s="1"/>
  <c r="K887" i="4"/>
  <c r="K699" i="4"/>
  <c r="K707" i="4"/>
  <c r="K708" i="4"/>
  <c r="K715" i="4"/>
  <c r="K716" i="4"/>
  <c r="K723" i="4"/>
  <c r="K724" i="4"/>
  <c r="K731" i="4"/>
  <c r="K732" i="4"/>
  <c r="K739" i="4"/>
  <c r="K740" i="4"/>
  <c r="K748" i="4"/>
  <c r="K756" i="4"/>
  <c r="K764" i="4"/>
  <c r="L772" i="4"/>
  <c r="M772" i="4" s="1"/>
  <c r="K774" i="4"/>
  <c r="L781" i="4"/>
  <c r="M781" i="4" s="1"/>
  <c r="K794" i="4"/>
  <c r="L809" i="4"/>
  <c r="M809" i="4" s="1"/>
  <c r="L811" i="4"/>
  <c r="M811" i="4" s="1"/>
  <c r="L830" i="4"/>
  <c r="M830" i="4" s="1"/>
  <c r="K830" i="4"/>
  <c r="L846" i="4"/>
  <c r="M846" i="4" s="1"/>
  <c r="K846" i="4"/>
  <c r="L862" i="4"/>
  <c r="M862" i="4" s="1"/>
  <c r="K862" i="4"/>
  <c r="L878" i="4"/>
  <c r="M878" i="4" s="1"/>
  <c r="K878" i="4"/>
  <c r="L745" i="4"/>
  <c r="M745" i="4" s="1"/>
  <c r="L753" i="4"/>
  <c r="M753" i="4" s="1"/>
  <c r="L761" i="4"/>
  <c r="M761" i="4" s="1"/>
  <c r="L769" i="4"/>
  <c r="M769" i="4" s="1"/>
  <c r="K773" i="4"/>
  <c r="K780" i="4"/>
  <c r="L783" i="4"/>
  <c r="M783" i="4" s="1"/>
  <c r="K795" i="4"/>
  <c r="K798" i="4"/>
  <c r="K808" i="4"/>
  <c r="L810" i="4"/>
  <c r="M810" i="4" s="1"/>
  <c r="L813" i="4"/>
  <c r="M813" i="4" s="1"/>
  <c r="L815" i="4"/>
  <c r="M815" i="4" s="1"/>
  <c r="L835" i="4"/>
  <c r="M835" i="4" s="1"/>
  <c r="K835" i="4"/>
  <c r="L851" i="4"/>
  <c r="M851" i="4" s="1"/>
  <c r="K851" i="4"/>
  <c r="L864" i="4"/>
  <c r="M864" i="4" s="1"/>
  <c r="L867" i="4"/>
  <c r="M867" i="4" s="1"/>
  <c r="K867" i="4"/>
  <c r="L880" i="4"/>
  <c r="M880" i="4" s="1"/>
  <c r="L883" i="4"/>
  <c r="M883" i="4" s="1"/>
  <c r="K883" i="4"/>
  <c r="K1049" i="4"/>
  <c r="K1065" i="4"/>
  <c r="K1081" i="4"/>
  <c r="K1163" i="4"/>
  <c r="L1164" i="4"/>
  <c r="M1164" i="4" s="1"/>
  <c r="L1173" i="4"/>
  <c r="M1173" i="4" s="1"/>
  <c r="K1179" i="4"/>
  <c r="L1180" i="4"/>
  <c r="M1180" i="4" s="1"/>
  <c r="L1246" i="4"/>
  <c r="M1246" i="4" s="1"/>
  <c r="L1248" i="4"/>
  <c r="M1248" i="4" s="1"/>
  <c r="K1251" i="4"/>
  <c r="L1253" i="4"/>
  <c r="M1253" i="4" s="1"/>
  <c r="K1253" i="4"/>
  <c r="L1269" i="4"/>
  <c r="M1269" i="4" s="1"/>
  <c r="K1269" i="4"/>
  <c r="L1285" i="4"/>
  <c r="M1285" i="4" s="1"/>
  <c r="K1285" i="4"/>
  <c r="L1301" i="4"/>
  <c r="M1301" i="4" s="1"/>
  <c r="K1301" i="4"/>
  <c r="L1337" i="4"/>
  <c r="M1337" i="4" s="1"/>
  <c r="K1337" i="4"/>
  <c r="K1342" i="4"/>
  <c r="K1172" i="4"/>
  <c r="K1181" i="4"/>
  <c r="K1247" i="4"/>
  <c r="L1249" i="4"/>
  <c r="M1249" i="4" s="1"/>
  <c r="K1249" i="4"/>
  <c r="K1258" i="4"/>
  <c r="L1260" i="4"/>
  <c r="M1260" i="4" s="1"/>
  <c r="K1260" i="4"/>
  <c r="K1274" i="4"/>
  <c r="L1276" i="4"/>
  <c r="M1276" i="4" s="1"/>
  <c r="K1276" i="4"/>
  <c r="K1290" i="4"/>
  <c r="L1292" i="4"/>
  <c r="M1292" i="4" s="1"/>
  <c r="K1292" i="4"/>
  <c r="K1306" i="4"/>
  <c r="L1308" i="4"/>
  <c r="M1308" i="4" s="1"/>
  <c r="K1308" i="4"/>
  <c r="L1325" i="4"/>
  <c r="M1325" i="4" s="1"/>
  <c r="K1325" i="4"/>
  <c r="K1330" i="4"/>
  <c r="K891" i="4"/>
  <c r="K895" i="4"/>
  <c r="K899" i="4"/>
  <c r="K903" i="4"/>
  <c r="K907" i="4"/>
  <c r="K911" i="4"/>
  <c r="K915" i="4"/>
  <c r="K919" i="4"/>
  <c r="K923" i="4"/>
  <c r="K927" i="4"/>
  <c r="K931" i="4"/>
  <c r="K935" i="4"/>
  <c r="K939" i="4"/>
  <c r="K943" i="4"/>
  <c r="K947" i="4"/>
  <c r="K951" i="4"/>
  <c r="K955" i="4"/>
  <c r="K959" i="4"/>
  <c r="K963" i="4"/>
  <c r="K967" i="4"/>
  <c r="K971" i="4"/>
  <c r="K975" i="4"/>
  <c r="K979" i="4"/>
  <c r="K983" i="4"/>
  <c r="K987" i="4"/>
  <c r="K991" i="4"/>
  <c r="K995" i="4"/>
  <c r="K999" i="4"/>
  <c r="K1003" i="4"/>
  <c r="K1007" i="4"/>
  <c r="K1011" i="4"/>
  <c r="K1015" i="4"/>
  <c r="K1019" i="4"/>
  <c r="K1023" i="4"/>
  <c r="K1027" i="4"/>
  <c r="K1031" i="4"/>
  <c r="K1035" i="4"/>
  <c r="K1039" i="4"/>
  <c r="K1045" i="4"/>
  <c r="K1046" i="4"/>
  <c r="K1061" i="4"/>
  <c r="K1062" i="4"/>
  <c r="K1077" i="4"/>
  <c r="K1078" i="4"/>
  <c r="K1093" i="4"/>
  <c r="K1094" i="4"/>
  <c r="K1096" i="4"/>
  <c r="K1102" i="4"/>
  <c r="K1104" i="4"/>
  <c r="K1110" i="4"/>
  <c r="K1118" i="4"/>
  <c r="K1243" i="4"/>
  <c r="L1245" i="4"/>
  <c r="M1245" i="4" s="1"/>
  <c r="K1245" i="4"/>
  <c r="L1265" i="4"/>
  <c r="M1265" i="4" s="1"/>
  <c r="K1265" i="4"/>
  <c r="L1281" i="4"/>
  <c r="M1281" i="4" s="1"/>
  <c r="K1281" i="4"/>
  <c r="L1297" i="4"/>
  <c r="M1297" i="4" s="1"/>
  <c r="K1297" i="4"/>
  <c r="L1313" i="4"/>
  <c r="M1313" i="4" s="1"/>
  <c r="K1313" i="4"/>
  <c r="L1345" i="4"/>
  <c r="M1345" i="4" s="1"/>
  <c r="K1345" i="4"/>
  <c r="L1049" i="4"/>
  <c r="M1049" i="4" s="1"/>
  <c r="K1052" i="4"/>
  <c r="K1055" i="4"/>
  <c r="K1087" i="4"/>
  <c r="K1237" i="4"/>
  <c r="K1239" i="4"/>
  <c r="L1241" i="4"/>
  <c r="M1241" i="4" s="1"/>
  <c r="K1241" i="4"/>
  <c r="K1254" i="4"/>
  <c r="L1256" i="4"/>
  <c r="M1256" i="4" s="1"/>
  <c r="K1256" i="4"/>
  <c r="K1270" i="4"/>
  <c r="L1272" i="4"/>
  <c r="M1272" i="4" s="1"/>
  <c r="K1272" i="4"/>
  <c r="K1286" i="4"/>
  <c r="L1288" i="4"/>
  <c r="M1288" i="4" s="1"/>
  <c r="K1288" i="4"/>
  <c r="K1302" i="4"/>
  <c r="L1304" i="4"/>
  <c r="M1304" i="4" s="1"/>
  <c r="K1304" i="4"/>
  <c r="L1333" i="4"/>
  <c r="M1333" i="4" s="1"/>
  <c r="K1333" i="4"/>
  <c r="K1338" i="4"/>
  <c r="K894" i="4"/>
  <c r="K898" i="4"/>
  <c r="K902" i="4"/>
  <c r="K906" i="4"/>
  <c r="K910" i="4"/>
  <c r="K914" i="4"/>
  <c r="K918" i="4"/>
  <c r="K922" i="4"/>
  <c r="K926" i="4"/>
  <c r="K930" i="4"/>
  <c r="K934" i="4"/>
  <c r="K938" i="4"/>
  <c r="K942" i="4"/>
  <c r="K946" i="4"/>
  <c r="K950" i="4"/>
  <c r="K954" i="4"/>
  <c r="K958" i="4"/>
  <c r="K962" i="4"/>
  <c r="K966" i="4"/>
  <c r="K970" i="4"/>
  <c r="K974" i="4"/>
  <c r="K978" i="4"/>
  <c r="K982" i="4"/>
  <c r="K986" i="4"/>
  <c r="K990" i="4"/>
  <c r="K994" i="4"/>
  <c r="K998" i="4"/>
  <c r="K1002" i="4"/>
  <c r="K1006" i="4"/>
  <c r="K1010" i="4"/>
  <c r="K1014" i="4"/>
  <c r="K1018" i="4"/>
  <c r="K1022" i="4"/>
  <c r="K1026" i="4"/>
  <c r="K1030" i="4"/>
  <c r="K1034" i="4"/>
  <c r="K1038" i="4"/>
  <c r="K1042" i="4"/>
  <c r="K1058" i="4"/>
  <c r="K1074" i="4"/>
  <c r="K1089" i="4"/>
  <c r="K1090" i="4"/>
  <c r="L1165" i="4"/>
  <c r="M1165" i="4" s="1"/>
  <c r="L1172" i="4"/>
  <c r="M1172" i="4" s="1"/>
  <c r="K1174" i="4"/>
  <c r="L1181" i="4"/>
  <c r="M1181" i="4" s="1"/>
  <c r="L1261" i="4"/>
  <c r="M1261" i="4" s="1"/>
  <c r="K1261" i="4"/>
  <c r="L1277" i="4"/>
  <c r="M1277" i="4" s="1"/>
  <c r="K1277" i="4"/>
  <c r="L1293" i="4"/>
  <c r="M1293" i="4" s="1"/>
  <c r="K1293" i="4"/>
  <c r="L1309" i="4"/>
  <c r="M1309" i="4" s="1"/>
  <c r="K1309" i="4"/>
  <c r="L1321" i="4"/>
  <c r="M1321" i="4" s="1"/>
  <c r="K1321" i="4"/>
  <c r="L1045" i="4"/>
  <c r="M1045" i="4" s="1"/>
  <c r="K1048" i="4"/>
  <c r="K1051" i="4"/>
  <c r="L1268" i="4"/>
  <c r="M1268" i="4" s="1"/>
  <c r="K1268" i="4"/>
  <c r="L1284" i="4"/>
  <c r="M1284" i="4" s="1"/>
  <c r="K1284" i="4"/>
  <c r="L1300" i="4"/>
  <c r="M1300" i="4" s="1"/>
  <c r="K1300" i="4"/>
  <c r="L1341" i="4"/>
  <c r="M1341" i="4" s="1"/>
  <c r="K1341" i="4"/>
  <c r="K1053" i="4"/>
  <c r="K1069" i="4"/>
  <c r="K1085" i="4"/>
  <c r="K1100" i="4"/>
  <c r="L1101" i="4"/>
  <c r="M1101" i="4" s="1"/>
  <c r="K1106" i="4"/>
  <c r="K1108" i="4"/>
  <c r="L1109" i="4"/>
  <c r="M1109" i="4" s="1"/>
  <c r="K1114" i="4"/>
  <c r="K1116" i="4"/>
  <c r="L1117" i="4"/>
  <c r="M1117" i="4" s="1"/>
  <c r="K1122" i="4"/>
  <c r="K1124" i="4"/>
  <c r="L1125" i="4"/>
  <c r="M1125" i="4" s="1"/>
  <c r="K1130" i="4"/>
  <c r="K1132" i="4"/>
  <c r="L1133" i="4"/>
  <c r="M1133" i="4" s="1"/>
  <c r="K1138" i="4"/>
  <c r="K1140" i="4"/>
  <c r="L1141" i="4"/>
  <c r="M1141" i="4" s="1"/>
  <c r="K1146" i="4"/>
  <c r="K1148" i="4"/>
  <c r="L1149" i="4"/>
  <c r="M1149" i="4" s="1"/>
  <c r="K1154" i="4"/>
  <c r="K1156" i="4"/>
  <c r="L1157" i="4"/>
  <c r="M1157" i="4" s="1"/>
  <c r="K1162" i="4"/>
  <c r="L1169" i="4"/>
  <c r="M1169" i="4" s="1"/>
  <c r="K1175" i="4"/>
  <c r="L1176" i="4"/>
  <c r="M1176" i="4" s="1"/>
  <c r="K1178" i="4"/>
  <c r="L1185" i="4"/>
  <c r="M1185" i="4" s="1"/>
  <c r="L1187" i="4"/>
  <c r="M1187" i="4" s="1"/>
  <c r="L1189" i="4"/>
  <c r="M1189" i="4" s="1"/>
  <c r="L1191" i="4"/>
  <c r="M1191" i="4" s="1"/>
  <c r="L1193" i="4"/>
  <c r="M1193" i="4" s="1"/>
  <c r="L1195" i="4"/>
  <c r="M1195" i="4" s="1"/>
  <c r="L1197" i="4"/>
  <c r="M1197" i="4" s="1"/>
  <c r="L1199" i="4"/>
  <c r="M1199" i="4" s="1"/>
  <c r="L1201" i="4"/>
  <c r="M1201" i="4" s="1"/>
  <c r="L1203" i="4"/>
  <c r="M1203" i="4" s="1"/>
  <c r="L1205" i="4"/>
  <c r="M1205" i="4" s="1"/>
  <c r="L1207" i="4"/>
  <c r="M1207" i="4" s="1"/>
  <c r="L1209" i="4"/>
  <c r="M1209" i="4" s="1"/>
  <c r="L1211" i="4"/>
  <c r="M1211" i="4" s="1"/>
  <c r="L1213" i="4"/>
  <c r="M1213" i="4" s="1"/>
  <c r="L1215" i="4"/>
  <c r="M1215" i="4" s="1"/>
  <c r="L1217" i="4"/>
  <c r="M1217" i="4" s="1"/>
  <c r="L1219" i="4"/>
  <c r="M1219" i="4" s="1"/>
  <c r="L1221" i="4"/>
  <c r="M1221" i="4" s="1"/>
  <c r="L1223" i="4"/>
  <c r="M1223" i="4" s="1"/>
  <c r="L1225" i="4"/>
  <c r="M1225" i="4" s="1"/>
  <c r="L1227" i="4"/>
  <c r="M1227" i="4" s="1"/>
  <c r="L1229" i="4"/>
  <c r="M1229" i="4" s="1"/>
  <c r="L1231" i="4"/>
  <c r="M1231" i="4" s="1"/>
  <c r="L1233" i="4"/>
  <c r="M1233" i="4" s="1"/>
  <c r="L1235" i="4"/>
  <c r="M1235" i="4" s="1"/>
  <c r="L1237" i="4"/>
  <c r="M1237" i="4" s="1"/>
  <c r="L1239" i="4"/>
  <c r="M1239" i="4" s="1"/>
  <c r="K1242" i="4"/>
  <c r="L1257" i="4"/>
  <c r="M1257" i="4" s="1"/>
  <c r="K1257" i="4"/>
  <c r="L1273" i="4"/>
  <c r="M1273" i="4" s="1"/>
  <c r="K1273" i="4"/>
  <c r="L1289" i="4"/>
  <c r="M1289" i="4" s="1"/>
  <c r="K1289" i="4"/>
  <c r="L1305" i="4"/>
  <c r="M1305" i="4" s="1"/>
  <c r="K1305" i="4"/>
  <c r="L1329" i="4"/>
  <c r="M1329" i="4" s="1"/>
  <c r="K1329" i="4"/>
  <c r="K1334" i="4"/>
  <c r="K1097" i="4"/>
  <c r="K1105" i="4"/>
  <c r="K1113" i="4"/>
  <c r="K1121" i="4"/>
  <c r="K1129" i="4"/>
  <c r="K1137" i="4"/>
  <c r="K1145" i="4"/>
  <c r="K1153" i="4"/>
  <c r="K1161" i="4"/>
  <c r="K1168" i="4"/>
  <c r="K1177" i="4"/>
  <c r="K1184" i="4"/>
  <c r="K1186" i="4"/>
  <c r="K1188" i="4"/>
  <c r="K1190" i="4"/>
  <c r="K1192" i="4"/>
  <c r="K1194" i="4"/>
  <c r="K1196" i="4"/>
  <c r="K1198" i="4"/>
  <c r="K1200" i="4"/>
  <c r="K1202" i="4"/>
  <c r="K1204" i="4"/>
  <c r="K1206" i="4"/>
  <c r="K1208" i="4"/>
  <c r="K1210" i="4"/>
  <c r="K1212" i="4"/>
  <c r="K1214" i="4"/>
  <c r="K1216" i="4"/>
  <c r="K1218" i="4"/>
  <c r="K1220" i="4"/>
  <c r="K1222" i="4"/>
  <c r="K1224" i="4"/>
  <c r="K1226" i="4"/>
  <c r="K1228" i="4"/>
  <c r="K1230" i="4"/>
  <c r="K1232" i="4"/>
  <c r="K1234" i="4"/>
  <c r="K1236" i="4"/>
  <c r="K1238" i="4"/>
  <c r="L1250" i="4"/>
  <c r="M1250" i="4" s="1"/>
  <c r="L1252" i="4"/>
  <c r="M1252" i="4" s="1"/>
  <c r="K1262" i="4"/>
  <c r="L1264" i="4"/>
  <c r="M1264" i="4" s="1"/>
  <c r="K1264" i="4"/>
  <c r="K1278" i="4"/>
  <c r="L1280" i="4"/>
  <c r="M1280" i="4" s="1"/>
  <c r="K1280" i="4"/>
  <c r="K1294" i="4"/>
  <c r="L1296" i="4"/>
  <c r="M1296" i="4" s="1"/>
  <c r="K1296" i="4"/>
  <c r="K1310" i="4"/>
  <c r="L1312" i="4"/>
  <c r="M1312" i="4" s="1"/>
  <c r="K1312" i="4"/>
  <c r="L1317" i="4"/>
  <c r="M1317" i="4" s="1"/>
  <c r="K1317" i="4"/>
  <c r="K1322" i="4"/>
  <c r="L1394" i="4"/>
  <c r="M1394" i="4" s="1"/>
  <c r="L1398" i="4"/>
  <c r="M1398" i="4" s="1"/>
  <c r="L1402" i="4"/>
  <c r="M1402" i="4" s="1"/>
  <c r="L1406" i="4"/>
  <c r="M1406" i="4" s="1"/>
  <c r="L1410" i="4"/>
  <c r="M1410" i="4" s="1"/>
  <c r="L1414" i="4"/>
  <c r="M1414" i="4" s="1"/>
  <c r="L1418" i="4"/>
  <c r="M1418" i="4" s="1"/>
  <c r="L1422" i="4"/>
  <c r="M1422" i="4" s="1"/>
  <c r="L1426" i="4"/>
  <c r="M1426" i="4" s="1"/>
  <c r="L1430" i="4"/>
  <c r="M1430" i="4" s="1"/>
  <c r="L1434" i="4"/>
  <c r="M1434" i="4" s="1"/>
  <c r="L1438" i="4"/>
  <c r="M1438" i="4" s="1"/>
  <c r="L1442" i="4"/>
  <c r="M1442" i="4" s="1"/>
  <c r="L1446" i="4"/>
  <c r="M1446" i="4" s="1"/>
  <c r="L1450" i="4"/>
  <c r="M1450" i="4" s="1"/>
  <c r="L1454" i="4"/>
  <c r="M1454" i="4" s="1"/>
  <c r="L1458" i="4"/>
  <c r="M1458" i="4" s="1"/>
  <c r="L1462" i="4"/>
  <c r="M1462" i="4" s="1"/>
  <c r="L1466" i="4"/>
  <c r="M1466" i="4" s="1"/>
  <c r="L1470" i="4"/>
  <c r="M1470" i="4" s="1"/>
  <c r="L1474" i="4"/>
  <c r="M1474" i="4" s="1"/>
  <c r="L1478" i="4"/>
  <c r="M1478" i="4" s="1"/>
  <c r="L1482" i="4"/>
  <c r="M1482" i="4" s="1"/>
  <c r="L1486" i="4"/>
  <c r="M1486" i="4" s="1"/>
  <c r="L1490" i="4"/>
  <c r="M1490" i="4" s="1"/>
  <c r="L1494" i="4"/>
  <c r="M1494" i="4" s="1"/>
  <c r="L1498" i="4"/>
  <c r="M1498" i="4" s="1"/>
  <c r="L1502" i="4"/>
  <c r="M1502" i="4" s="1"/>
  <c r="L1506" i="4"/>
  <c r="M1506" i="4" s="1"/>
  <c r="L1510" i="4"/>
  <c r="M1510" i="4" s="1"/>
  <c r="L1514" i="4"/>
  <c r="M1514" i="4" s="1"/>
  <c r="L1518" i="4"/>
  <c r="M1518" i="4" s="1"/>
  <c r="L1522" i="4"/>
  <c r="M1522" i="4" s="1"/>
  <c r="L1526" i="4"/>
  <c r="M1526" i="4" s="1"/>
  <c r="K1600" i="4"/>
  <c r="K1601" i="4"/>
  <c r="K1616" i="4"/>
  <c r="K1617" i="4"/>
  <c r="K1624" i="4"/>
  <c r="K1625" i="4"/>
  <c r="K1632" i="4"/>
  <c r="K1633" i="4"/>
  <c r="K1640" i="4"/>
  <c r="K1641" i="4"/>
  <c r="K1648" i="4"/>
  <c r="K1649" i="4"/>
  <c r="K1656" i="4"/>
  <c r="K1657" i="4"/>
  <c r="K1664" i="4"/>
  <c r="K1665" i="4"/>
  <c r="K1672" i="4"/>
  <c r="K1673" i="4"/>
  <c r="K1680" i="4"/>
  <c r="K1681" i="4"/>
  <c r="K1688" i="4"/>
  <c r="K1689" i="4"/>
  <c r="K1696" i="4"/>
  <c r="K1697" i="4"/>
  <c r="K1706" i="4"/>
  <c r="K1707" i="4"/>
  <c r="K1718" i="4"/>
  <c r="K1719" i="4"/>
  <c r="K1721" i="4"/>
  <c r="K1734" i="4"/>
  <c r="K1735" i="4"/>
  <c r="K1737" i="4"/>
  <c r="K1750" i="4"/>
  <c r="K1751" i="4"/>
  <c r="K1753" i="4"/>
  <c r="L1772" i="4"/>
  <c r="M1772" i="4" s="1"/>
  <c r="K1772" i="4"/>
  <c r="K1774" i="4"/>
  <c r="K1777" i="4"/>
  <c r="L1804" i="4"/>
  <c r="M1804" i="4" s="1"/>
  <c r="K1804" i="4"/>
  <c r="K1806" i="4"/>
  <c r="K1809" i="4"/>
  <c r="L1826" i="4"/>
  <c r="M1826" i="4" s="1"/>
  <c r="L1836" i="4"/>
  <c r="M1836" i="4" s="1"/>
  <c r="K1836" i="4"/>
  <c r="K1841" i="4"/>
  <c r="L1858" i="4"/>
  <c r="M1858" i="4" s="1"/>
  <c r="L1876" i="4"/>
  <c r="M1876" i="4" s="1"/>
  <c r="K1876" i="4"/>
  <c r="L1882" i="4"/>
  <c r="M1882" i="4" s="1"/>
  <c r="L1894" i="4"/>
  <c r="M1894" i="4" s="1"/>
  <c r="K1894" i="4"/>
  <c r="L1938" i="4"/>
  <c r="M1938" i="4" s="1"/>
  <c r="K1938" i="4"/>
  <c r="L1946" i="4"/>
  <c r="M1946" i="4" s="1"/>
  <c r="K1946" i="4"/>
  <c r="L1952" i="4"/>
  <c r="M1952" i="4" s="1"/>
  <c r="K1952" i="4"/>
  <c r="L1993" i="4"/>
  <c r="M1993" i="4" s="1"/>
  <c r="K1993" i="4"/>
  <c r="L2046" i="4"/>
  <c r="M2046" i="4" s="1"/>
  <c r="K2046" i="4"/>
  <c r="L2078" i="4"/>
  <c r="M2078" i="4" s="1"/>
  <c r="K2078" i="4"/>
  <c r="K2331" i="4"/>
  <c r="L2331" i="4"/>
  <c r="M2331" i="4" s="1"/>
  <c r="K1349" i="4"/>
  <c r="K1353" i="4"/>
  <c r="K1357" i="4"/>
  <c r="K1361" i="4"/>
  <c r="K1365" i="4"/>
  <c r="K1369" i="4"/>
  <c r="K1373" i="4"/>
  <c r="K1377" i="4"/>
  <c r="K1381" i="4"/>
  <c r="K1385" i="4"/>
  <c r="K1389" i="4"/>
  <c r="K1393" i="4"/>
  <c r="K1397" i="4"/>
  <c r="K1401" i="4"/>
  <c r="K1405" i="4"/>
  <c r="K1409" i="4"/>
  <c r="K1413" i="4"/>
  <c r="K1417" i="4"/>
  <c r="K1421" i="4"/>
  <c r="K1425" i="4"/>
  <c r="K1429" i="4"/>
  <c r="K1433" i="4"/>
  <c r="K1437" i="4"/>
  <c r="K1441" i="4"/>
  <c r="K1445" i="4"/>
  <c r="K1449" i="4"/>
  <c r="K1453" i="4"/>
  <c r="K1457" i="4"/>
  <c r="K1461" i="4"/>
  <c r="K1465" i="4"/>
  <c r="K1469" i="4"/>
  <c r="K1473" i="4"/>
  <c r="K1477" i="4"/>
  <c r="K1481" i="4"/>
  <c r="K1485" i="4"/>
  <c r="K1489" i="4"/>
  <c r="K1493" i="4"/>
  <c r="K1497" i="4"/>
  <c r="K1501" i="4"/>
  <c r="K1505" i="4"/>
  <c r="K1509" i="4"/>
  <c r="K1513" i="4"/>
  <c r="K1517" i="4"/>
  <c r="K1521" i="4"/>
  <c r="K1525" i="4"/>
  <c r="K1529" i="4"/>
  <c r="K1533" i="4"/>
  <c r="K1537" i="4"/>
  <c r="K1541" i="4"/>
  <c r="K1545" i="4"/>
  <c r="K1549" i="4"/>
  <c r="K1553" i="4"/>
  <c r="K1557" i="4"/>
  <c r="K1561" i="4"/>
  <c r="K1565" i="4"/>
  <c r="K1569" i="4"/>
  <c r="K1573" i="4"/>
  <c r="K1577" i="4"/>
  <c r="K1581" i="4"/>
  <c r="K1585" i="4"/>
  <c r="K1589" i="4"/>
  <c r="K1593" i="4"/>
  <c r="K1597" i="4"/>
  <c r="K1607" i="4"/>
  <c r="K1610" i="4"/>
  <c r="L1720" i="4"/>
  <c r="M1720" i="4" s="1"/>
  <c r="K1720" i="4"/>
  <c r="L1736" i="4"/>
  <c r="M1736" i="4" s="1"/>
  <c r="K1736" i="4"/>
  <c r="L1752" i="4"/>
  <c r="M1752" i="4" s="1"/>
  <c r="K1752" i="4"/>
  <c r="L1776" i="4"/>
  <c r="M1776" i="4" s="1"/>
  <c r="K1776" i="4"/>
  <c r="K1778" i="4"/>
  <c r="L1808" i="4"/>
  <c r="M1808" i="4" s="1"/>
  <c r="K1808" i="4"/>
  <c r="K1810" i="4"/>
  <c r="L1830" i="4"/>
  <c r="M1830" i="4" s="1"/>
  <c r="L1840" i="4"/>
  <c r="M1840" i="4" s="1"/>
  <c r="K1840" i="4"/>
  <c r="L1862" i="4"/>
  <c r="M1862" i="4" s="1"/>
  <c r="L1880" i="4"/>
  <c r="M1880" i="4" s="1"/>
  <c r="L1922" i="4"/>
  <c r="M1922" i="4" s="1"/>
  <c r="K1922" i="4"/>
  <c r="L1930" i="4"/>
  <c r="M1930" i="4" s="1"/>
  <c r="K1930" i="4"/>
  <c r="L1936" i="4"/>
  <c r="M1936" i="4" s="1"/>
  <c r="K1936" i="4"/>
  <c r="L1977" i="4"/>
  <c r="M1977" i="4" s="1"/>
  <c r="K1977" i="4"/>
  <c r="L2034" i="4"/>
  <c r="M2034" i="4" s="1"/>
  <c r="K2034" i="4"/>
  <c r="L2098" i="4"/>
  <c r="M2098" i="4" s="1"/>
  <c r="K2098" i="4"/>
  <c r="L2114" i="4"/>
  <c r="M2114" i="4" s="1"/>
  <c r="K2114" i="4"/>
  <c r="L2149" i="4"/>
  <c r="M2149" i="4" s="1"/>
  <c r="L2158" i="4"/>
  <c r="M2158" i="4" s="1"/>
  <c r="K2158" i="4"/>
  <c r="L2249" i="4"/>
  <c r="M2249" i="4" s="1"/>
  <c r="K1612" i="4"/>
  <c r="K1618" i="4"/>
  <c r="K1626" i="4"/>
  <c r="K1634" i="4"/>
  <c r="K1642" i="4"/>
  <c r="K1650" i="4"/>
  <c r="K1658" i="4"/>
  <c r="K1666" i="4"/>
  <c r="K1674" i="4"/>
  <c r="K1682" i="4"/>
  <c r="K1690" i="4"/>
  <c r="K1698" i="4"/>
  <c r="L1708" i="4"/>
  <c r="M1708" i="4" s="1"/>
  <c r="K1708" i="4"/>
  <c r="K1722" i="4"/>
  <c r="K1738" i="4"/>
  <c r="K1754" i="4"/>
  <c r="L1780" i="4"/>
  <c r="M1780" i="4" s="1"/>
  <c r="K1780" i="4"/>
  <c r="K1782" i="4"/>
  <c r="L1812" i="4"/>
  <c r="M1812" i="4" s="1"/>
  <c r="K1812" i="4"/>
  <c r="K1814" i="4"/>
  <c r="L1844" i="4"/>
  <c r="M1844" i="4" s="1"/>
  <c r="K1844" i="4"/>
  <c r="K1877" i="4"/>
  <c r="L1877" i="4"/>
  <c r="M1877" i="4" s="1"/>
  <c r="L1900" i="4"/>
  <c r="M1900" i="4" s="1"/>
  <c r="K1900" i="4"/>
  <c r="L1906" i="4"/>
  <c r="M1906" i="4" s="1"/>
  <c r="K1906" i="4"/>
  <c r="L1914" i="4"/>
  <c r="M1914" i="4" s="1"/>
  <c r="K1914" i="4"/>
  <c r="L1920" i="4"/>
  <c r="M1920" i="4" s="1"/>
  <c r="K1920" i="4"/>
  <c r="L1961" i="4"/>
  <c r="M1961" i="4" s="1"/>
  <c r="K1961" i="4"/>
  <c r="L2110" i="4"/>
  <c r="M2110" i="4" s="1"/>
  <c r="K2110" i="4"/>
  <c r="L2190" i="4"/>
  <c r="M2190" i="4" s="1"/>
  <c r="K2190" i="4"/>
  <c r="L2222" i="4"/>
  <c r="M2222" i="4" s="1"/>
  <c r="K2222" i="4"/>
  <c r="K2427" i="4"/>
  <c r="L2427" i="4"/>
  <c r="M2427" i="4" s="1"/>
  <c r="L2441" i="4"/>
  <c r="M2441" i="4" s="1"/>
  <c r="K2441" i="4"/>
  <c r="L2460" i="4"/>
  <c r="M2460" i="4" s="1"/>
  <c r="L2505" i="4"/>
  <c r="M2505" i="4" s="1"/>
  <c r="K2505" i="4"/>
  <c r="K2551" i="4"/>
  <c r="L2551" i="4"/>
  <c r="M2551" i="4" s="1"/>
  <c r="K2585" i="4"/>
  <c r="L2585" i="4"/>
  <c r="M2585" i="4" s="1"/>
  <c r="K2617" i="4"/>
  <c r="L2617" i="4"/>
  <c r="M2617" i="4" s="1"/>
  <c r="K2649" i="4"/>
  <c r="L2649" i="4"/>
  <c r="M2649" i="4" s="1"/>
  <c r="K2681" i="4"/>
  <c r="L2681" i="4"/>
  <c r="M2681" i="4" s="1"/>
  <c r="K1316" i="4"/>
  <c r="K1320" i="4"/>
  <c r="K1324" i="4"/>
  <c r="K1328" i="4"/>
  <c r="K1332" i="4"/>
  <c r="K1336" i="4"/>
  <c r="K1340" i="4"/>
  <c r="K1344" i="4"/>
  <c r="K1348" i="4"/>
  <c r="K1352" i="4"/>
  <c r="K1356" i="4"/>
  <c r="K1360" i="4"/>
  <c r="K1364" i="4"/>
  <c r="K1368" i="4"/>
  <c r="K1372" i="4"/>
  <c r="K1376" i="4"/>
  <c r="K1380" i="4"/>
  <c r="K1384" i="4"/>
  <c r="K1388" i="4"/>
  <c r="K1392" i="4"/>
  <c r="K1396" i="4"/>
  <c r="K1400" i="4"/>
  <c r="K1404" i="4"/>
  <c r="K1408" i="4"/>
  <c r="K1412" i="4"/>
  <c r="K1416" i="4"/>
  <c r="K1420" i="4"/>
  <c r="K1424" i="4"/>
  <c r="K1428" i="4"/>
  <c r="K1432" i="4"/>
  <c r="K1436" i="4"/>
  <c r="K1440" i="4"/>
  <c r="K1444" i="4"/>
  <c r="K1448" i="4"/>
  <c r="K1452" i="4"/>
  <c r="K1456" i="4"/>
  <c r="K1460" i="4"/>
  <c r="K1464" i="4"/>
  <c r="K1468" i="4"/>
  <c r="K1472" i="4"/>
  <c r="K1476" i="4"/>
  <c r="K1480" i="4"/>
  <c r="K1484" i="4"/>
  <c r="K1488" i="4"/>
  <c r="K1492" i="4"/>
  <c r="K1496" i="4"/>
  <c r="K1500" i="4"/>
  <c r="K1504" i="4"/>
  <c r="K1508" i="4"/>
  <c r="K1512" i="4"/>
  <c r="K1516" i="4"/>
  <c r="L1724" i="4"/>
  <c r="M1724" i="4" s="1"/>
  <c r="K1724" i="4"/>
  <c r="L1740" i="4"/>
  <c r="M1740" i="4" s="1"/>
  <c r="K1740" i="4"/>
  <c r="L1756" i="4"/>
  <c r="M1756" i="4" s="1"/>
  <c r="K1756" i="4"/>
  <c r="L1784" i="4"/>
  <c r="M1784" i="4" s="1"/>
  <c r="K1784" i="4"/>
  <c r="L1816" i="4"/>
  <c r="M1816" i="4" s="1"/>
  <c r="K1816" i="4"/>
  <c r="L1848" i="4"/>
  <c r="M1848" i="4" s="1"/>
  <c r="K1848" i="4"/>
  <c r="K1853" i="4"/>
  <c r="L1886" i="4"/>
  <c r="M1886" i="4" s="1"/>
  <c r="K1886" i="4"/>
  <c r="L1904" i="4"/>
  <c r="M1904" i="4" s="1"/>
  <c r="K1904" i="4"/>
  <c r="L1945" i="4"/>
  <c r="M1945" i="4" s="1"/>
  <c r="K1945" i="4"/>
  <c r="L2018" i="4"/>
  <c r="M2018" i="4" s="1"/>
  <c r="K2018" i="4"/>
  <c r="L2049" i="4"/>
  <c r="M2049" i="4" s="1"/>
  <c r="K2049" i="4"/>
  <c r="L2130" i="4"/>
  <c r="M2130" i="4" s="1"/>
  <c r="K2130" i="4"/>
  <c r="L2302" i="4"/>
  <c r="M2302" i="4" s="1"/>
  <c r="K2302" i="4"/>
  <c r="K2411" i="4"/>
  <c r="L2411" i="4"/>
  <c r="M2411" i="4" s="1"/>
  <c r="L2465" i="4"/>
  <c r="M2465" i="4" s="1"/>
  <c r="K2465" i="4"/>
  <c r="K2605" i="4"/>
  <c r="L2605" i="4"/>
  <c r="M2605" i="4" s="1"/>
  <c r="K2637" i="4"/>
  <c r="L2637" i="4"/>
  <c r="M2637" i="4" s="1"/>
  <c r="K2669" i="4"/>
  <c r="L2669" i="4"/>
  <c r="M2669" i="4" s="1"/>
  <c r="K1608" i="4"/>
  <c r="K1620" i="4"/>
  <c r="K1628" i="4"/>
  <c r="K1636" i="4"/>
  <c r="K1644" i="4"/>
  <c r="K1652" i="4"/>
  <c r="K1660" i="4"/>
  <c r="K1668" i="4"/>
  <c r="K1676" i="4"/>
  <c r="K1684" i="4"/>
  <c r="K1692" i="4"/>
  <c r="L1700" i="4"/>
  <c r="M1700" i="4" s="1"/>
  <c r="K1700" i="4"/>
  <c r="K1713" i="4"/>
  <c r="K1726" i="4"/>
  <c r="K1727" i="4"/>
  <c r="K1729" i="4"/>
  <c r="K1742" i="4"/>
  <c r="K1743" i="4"/>
  <c r="K1745" i="4"/>
  <c r="K1759" i="4"/>
  <c r="K1761" i="4"/>
  <c r="L1788" i="4"/>
  <c r="M1788" i="4" s="1"/>
  <c r="K1788" i="4"/>
  <c r="K1793" i="4"/>
  <c r="L1820" i="4"/>
  <c r="M1820" i="4" s="1"/>
  <c r="K1820" i="4"/>
  <c r="K1825" i="4"/>
  <c r="L1842" i="4"/>
  <c r="M1842" i="4" s="1"/>
  <c r="L1852" i="4"/>
  <c r="M1852" i="4" s="1"/>
  <c r="K1852" i="4"/>
  <c r="K1857" i="4"/>
  <c r="L1879" i="4"/>
  <c r="M1879" i="4" s="1"/>
  <c r="K1879" i="4"/>
  <c r="L1890" i="4"/>
  <c r="M1890" i="4" s="1"/>
  <c r="L1929" i="4"/>
  <c r="M1929" i="4" s="1"/>
  <c r="K1929" i="4"/>
  <c r="L2002" i="4"/>
  <c r="M2002" i="4" s="1"/>
  <c r="K2002" i="4"/>
  <c r="L2010" i="4"/>
  <c r="M2010" i="4" s="1"/>
  <c r="K2010" i="4"/>
  <c r="L2016" i="4"/>
  <c r="M2016" i="4" s="1"/>
  <c r="K2016" i="4"/>
  <c r="L2142" i="4"/>
  <c r="M2142" i="4" s="1"/>
  <c r="K2142" i="4"/>
  <c r="L2298" i="4"/>
  <c r="M2298" i="4" s="1"/>
  <c r="K2298" i="4"/>
  <c r="K2395" i="4"/>
  <c r="L2395" i="4"/>
  <c r="M2395" i="4" s="1"/>
  <c r="K1563" i="4"/>
  <c r="K1567" i="4"/>
  <c r="K1571" i="4"/>
  <c r="K1575" i="4"/>
  <c r="K1579" i="4"/>
  <c r="K1583" i="4"/>
  <c r="K1587" i="4"/>
  <c r="K1591" i="4"/>
  <c r="K1595" i="4"/>
  <c r="K1602" i="4"/>
  <c r="L1642" i="4"/>
  <c r="M1642" i="4" s="1"/>
  <c r="L1650" i="4"/>
  <c r="M1650" i="4" s="1"/>
  <c r="L1658" i="4"/>
  <c r="M1658" i="4" s="1"/>
  <c r="L1666" i="4"/>
  <c r="M1666" i="4" s="1"/>
  <c r="L1674" i="4"/>
  <c r="M1674" i="4" s="1"/>
  <c r="L1682" i="4"/>
  <c r="M1682" i="4" s="1"/>
  <c r="L1690" i="4"/>
  <c r="M1690" i="4" s="1"/>
  <c r="K1702" i="4"/>
  <c r="K1703" i="4"/>
  <c r="L1712" i="4"/>
  <c r="M1712" i="4" s="1"/>
  <c r="K1712" i="4"/>
  <c r="L1728" i="4"/>
  <c r="M1728" i="4" s="1"/>
  <c r="K1728" i="4"/>
  <c r="L1744" i="4"/>
  <c r="M1744" i="4" s="1"/>
  <c r="K1744" i="4"/>
  <c r="L1760" i="4"/>
  <c r="M1760" i="4" s="1"/>
  <c r="K1760" i="4"/>
  <c r="K1762" i="4"/>
  <c r="K1765" i="4"/>
  <c r="L1792" i="4"/>
  <c r="M1792" i="4" s="1"/>
  <c r="K1792" i="4"/>
  <c r="K1794" i="4"/>
  <c r="K1797" i="4"/>
  <c r="L1824" i="4"/>
  <c r="M1824" i="4" s="1"/>
  <c r="K1824" i="4"/>
  <c r="K1829" i="4"/>
  <c r="L1846" i="4"/>
  <c r="M1846" i="4" s="1"/>
  <c r="L1856" i="4"/>
  <c r="M1856" i="4" s="1"/>
  <c r="K1856" i="4"/>
  <c r="K1861" i="4"/>
  <c r="L1869" i="4"/>
  <c r="M1869" i="4" s="1"/>
  <c r="L1913" i="4"/>
  <c r="M1913" i="4" s="1"/>
  <c r="K1913" i="4"/>
  <c r="L1986" i="4"/>
  <c r="M1986" i="4" s="1"/>
  <c r="K1986" i="4"/>
  <c r="L1994" i="4"/>
  <c r="M1994" i="4" s="1"/>
  <c r="K1994" i="4"/>
  <c r="L2000" i="4"/>
  <c r="M2000" i="4" s="1"/>
  <c r="K2000" i="4"/>
  <c r="L2033" i="4"/>
  <c r="M2033" i="4" s="1"/>
  <c r="K2033" i="4"/>
  <c r="L2270" i="4"/>
  <c r="M2270" i="4" s="1"/>
  <c r="K2270" i="4"/>
  <c r="L2313" i="4"/>
  <c r="M2313" i="4" s="1"/>
  <c r="K2379" i="4"/>
  <c r="L2379" i="4"/>
  <c r="M2379" i="4" s="1"/>
  <c r="K1604" i="4"/>
  <c r="K1605" i="4"/>
  <c r="K1622" i="4"/>
  <c r="K1623" i="4"/>
  <c r="K1630" i="4"/>
  <c r="K1631" i="4"/>
  <c r="K1638" i="4"/>
  <c r="K1639" i="4"/>
  <c r="K1646" i="4"/>
  <c r="K1647" i="4"/>
  <c r="K1654" i="4"/>
  <c r="K1655" i="4"/>
  <c r="K1662" i="4"/>
  <c r="K1663" i="4"/>
  <c r="K1670" i="4"/>
  <c r="K1671" i="4"/>
  <c r="K1678" i="4"/>
  <c r="K1679" i="4"/>
  <c r="K1686" i="4"/>
  <c r="K1687" i="4"/>
  <c r="K1694" i="4"/>
  <c r="K1695" i="4"/>
  <c r="K1705" i="4"/>
  <c r="K1714" i="4"/>
  <c r="K1715" i="4"/>
  <c r="K1731" i="4"/>
  <c r="K1747" i="4"/>
  <c r="L1764" i="4"/>
  <c r="M1764" i="4" s="1"/>
  <c r="K1764" i="4"/>
  <c r="L1796" i="4"/>
  <c r="M1796" i="4" s="1"/>
  <c r="K1796" i="4"/>
  <c r="L1828" i="4"/>
  <c r="M1828" i="4" s="1"/>
  <c r="K1828" i="4"/>
  <c r="L1860" i="4"/>
  <c r="M1860" i="4" s="1"/>
  <c r="K1860" i="4"/>
  <c r="L1867" i="4"/>
  <c r="M1867" i="4" s="1"/>
  <c r="L1874" i="4"/>
  <c r="M1874" i="4" s="1"/>
  <c r="K1874" i="4"/>
  <c r="K1889" i="4"/>
  <c r="L1889" i="4"/>
  <c r="M1889" i="4" s="1"/>
  <c r="K1901" i="4"/>
  <c r="L1901" i="4"/>
  <c r="M1901" i="4" s="1"/>
  <c r="L1970" i="4"/>
  <c r="M1970" i="4" s="1"/>
  <c r="K1970" i="4"/>
  <c r="L1978" i="4"/>
  <c r="M1978" i="4" s="1"/>
  <c r="K1978" i="4"/>
  <c r="L1984" i="4"/>
  <c r="M1984" i="4" s="1"/>
  <c r="K1984" i="4"/>
  <c r="L2029" i="4"/>
  <c r="M2029" i="4" s="1"/>
  <c r="K2029" i="4"/>
  <c r="L2174" i="4"/>
  <c r="M2174" i="4" s="1"/>
  <c r="K2174" i="4"/>
  <c r="L2206" i="4"/>
  <c r="M2206" i="4" s="1"/>
  <c r="K2206" i="4"/>
  <c r="L2238" i="4"/>
  <c r="M2238" i="4" s="1"/>
  <c r="K2238" i="4"/>
  <c r="L2266" i="4"/>
  <c r="M2266" i="4" s="1"/>
  <c r="K2266" i="4"/>
  <c r="K2363" i="4"/>
  <c r="L2363" i="4"/>
  <c r="M2363" i="4" s="1"/>
  <c r="L1704" i="4"/>
  <c r="M1704" i="4" s="1"/>
  <c r="K1704" i="4"/>
  <c r="L1716" i="4"/>
  <c r="M1716" i="4" s="1"/>
  <c r="K1716" i="4"/>
  <c r="L1732" i="4"/>
  <c r="M1732" i="4" s="1"/>
  <c r="K1732" i="4"/>
  <c r="L1748" i="4"/>
  <c r="M1748" i="4" s="1"/>
  <c r="K1748" i="4"/>
  <c r="L1768" i="4"/>
  <c r="M1768" i="4" s="1"/>
  <c r="K1768" i="4"/>
  <c r="K1773" i="4"/>
  <c r="L1800" i="4"/>
  <c r="M1800" i="4" s="1"/>
  <c r="K1800" i="4"/>
  <c r="K1805" i="4"/>
  <c r="L1832" i="4"/>
  <c r="M1832" i="4" s="1"/>
  <c r="K1832" i="4"/>
  <c r="K1837" i="4"/>
  <c r="L1864" i="4"/>
  <c r="M1864" i="4" s="1"/>
  <c r="K1864" i="4"/>
  <c r="L1868" i="4"/>
  <c r="M1868" i="4" s="1"/>
  <c r="L1954" i="4"/>
  <c r="M1954" i="4" s="1"/>
  <c r="K1954" i="4"/>
  <c r="L1962" i="4"/>
  <c r="M1962" i="4" s="1"/>
  <c r="K1962" i="4"/>
  <c r="L1968" i="4"/>
  <c r="M1968" i="4" s="1"/>
  <c r="K1968" i="4"/>
  <c r="L2009" i="4"/>
  <c r="M2009" i="4" s="1"/>
  <c r="K2009" i="4"/>
  <c r="L2050" i="4"/>
  <c r="M2050" i="4" s="1"/>
  <c r="K2050" i="4"/>
  <c r="L2066" i="4"/>
  <c r="M2066" i="4" s="1"/>
  <c r="K2066" i="4"/>
  <c r="L2082" i="4"/>
  <c r="M2082" i="4" s="1"/>
  <c r="K2082" i="4"/>
  <c r="L2281" i="4"/>
  <c r="M2281" i="4" s="1"/>
  <c r="K2347" i="4"/>
  <c r="L2347" i="4"/>
  <c r="M2347" i="4" s="1"/>
  <c r="K1897" i="4"/>
  <c r="L1909" i="4"/>
  <c r="M1909" i="4" s="1"/>
  <c r="K1909" i="4"/>
  <c r="L1916" i="4"/>
  <c r="M1916" i="4" s="1"/>
  <c r="K1916" i="4"/>
  <c r="L1925" i="4"/>
  <c r="M1925" i="4" s="1"/>
  <c r="K1925" i="4"/>
  <c r="L1932" i="4"/>
  <c r="M1932" i="4" s="1"/>
  <c r="K1932" i="4"/>
  <c r="L1941" i="4"/>
  <c r="M1941" i="4" s="1"/>
  <c r="K1941" i="4"/>
  <c r="L1948" i="4"/>
  <c r="M1948" i="4" s="1"/>
  <c r="K1948" i="4"/>
  <c r="L1957" i="4"/>
  <c r="M1957" i="4" s="1"/>
  <c r="K1957" i="4"/>
  <c r="L1964" i="4"/>
  <c r="M1964" i="4" s="1"/>
  <c r="K1964" i="4"/>
  <c r="L1973" i="4"/>
  <c r="M1973" i="4" s="1"/>
  <c r="K1973" i="4"/>
  <c r="L1980" i="4"/>
  <c r="M1980" i="4" s="1"/>
  <c r="K1980" i="4"/>
  <c r="L1989" i="4"/>
  <c r="M1989" i="4" s="1"/>
  <c r="K1989" i="4"/>
  <c r="L1996" i="4"/>
  <c r="M1996" i="4" s="1"/>
  <c r="K1996" i="4"/>
  <c r="L2005" i="4"/>
  <c r="M2005" i="4" s="1"/>
  <c r="K2005" i="4"/>
  <c r="L2012" i="4"/>
  <c r="M2012" i="4" s="1"/>
  <c r="K2012" i="4"/>
  <c r="L2021" i="4"/>
  <c r="M2021" i="4" s="1"/>
  <c r="K2021" i="4"/>
  <c r="L2053" i="4"/>
  <c r="M2053" i="4" s="1"/>
  <c r="K2053" i="4"/>
  <c r="K2335" i="4"/>
  <c r="L2351" i="4"/>
  <c r="M2351" i="4" s="1"/>
  <c r="L2367" i="4"/>
  <c r="M2367" i="4" s="1"/>
  <c r="L2383" i="4"/>
  <c r="M2383" i="4" s="1"/>
  <c r="L2399" i="4"/>
  <c r="M2399" i="4" s="1"/>
  <c r="L2415" i="4"/>
  <c r="M2415" i="4" s="1"/>
  <c r="L2431" i="4"/>
  <c r="M2431" i="4" s="1"/>
  <c r="L2450" i="4"/>
  <c r="M2450" i="4" s="1"/>
  <c r="L2457" i="4"/>
  <c r="M2457" i="4" s="1"/>
  <c r="K2457" i="4"/>
  <c r="L2514" i="4"/>
  <c r="M2514" i="4" s="1"/>
  <c r="L2521" i="4"/>
  <c r="M2521" i="4" s="1"/>
  <c r="K2521" i="4"/>
  <c r="L2553" i="4"/>
  <c r="M2553" i="4" s="1"/>
  <c r="K2553" i="4"/>
  <c r="K2609" i="4"/>
  <c r="L2609" i="4"/>
  <c r="M2609" i="4" s="1"/>
  <c r="K2641" i="4"/>
  <c r="L2641" i="4"/>
  <c r="M2641" i="4" s="1"/>
  <c r="K2673" i="4"/>
  <c r="L2673" i="4"/>
  <c r="M2673" i="4" s="1"/>
  <c r="K2921" i="4"/>
  <c r="L2921" i="4"/>
  <c r="M2921" i="4" s="1"/>
  <c r="K2953" i="4"/>
  <c r="L2953" i="4"/>
  <c r="M2953" i="4" s="1"/>
  <c r="K2985" i="4"/>
  <c r="L2985" i="4"/>
  <c r="M2985" i="4" s="1"/>
  <c r="K3017" i="4"/>
  <c r="L3017" i="4"/>
  <c r="M3017" i="4" s="1"/>
  <c r="K1881" i="4"/>
  <c r="K1884" i="4"/>
  <c r="L1892" i="4"/>
  <c r="M1892" i="4" s="1"/>
  <c r="K1892" i="4"/>
  <c r="L2025" i="4"/>
  <c r="M2025" i="4" s="1"/>
  <c r="K2025" i="4"/>
  <c r="L2042" i="4"/>
  <c r="M2042" i="4" s="1"/>
  <c r="L2057" i="4"/>
  <c r="M2057" i="4" s="1"/>
  <c r="K2057" i="4"/>
  <c r="L2089" i="4"/>
  <c r="M2089" i="4" s="1"/>
  <c r="L2121" i="4"/>
  <c r="M2121" i="4" s="1"/>
  <c r="L2245" i="4"/>
  <c r="M2245" i="4" s="1"/>
  <c r="K2254" i="4"/>
  <c r="L2277" i="4"/>
  <c r="M2277" i="4" s="1"/>
  <c r="K2286" i="4"/>
  <c r="L2309" i="4"/>
  <c r="M2309" i="4" s="1"/>
  <c r="K2318" i="4"/>
  <c r="L2436" i="4"/>
  <c r="M2436" i="4" s="1"/>
  <c r="L2474" i="4"/>
  <c r="M2474" i="4" s="1"/>
  <c r="L2481" i="4"/>
  <c r="M2481" i="4" s="1"/>
  <c r="K2481" i="4"/>
  <c r="L2500" i="4"/>
  <c r="M2500" i="4" s="1"/>
  <c r="K2597" i="4"/>
  <c r="L2597" i="4"/>
  <c r="M2597" i="4" s="1"/>
  <c r="K2629" i="4"/>
  <c r="L2629" i="4"/>
  <c r="M2629" i="4" s="1"/>
  <c r="K2661" i="4"/>
  <c r="L2661" i="4"/>
  <c r="M2661" i="4" s="1"/>
  <c r="L2815" i="4"/>
  <c r="M2815" i="4" s="1"/>
  <c r="K2815" i="4"/>
  <c r="L1896" i="4"/>
  <c r="M1896" i="4" s="1"/>
  <c r="K1896" i="4"/>
  <c r="L1908" i="4"/>
  <c r="M1908" i="4" s="1"/>
  <c r="K1908" i="4"/>
  <c r="L1917" i="4"/>
  <c r="M1917" i="4" s="1"/>
  <c r="K1917" i="4"/>
  <c r="L1924" i="4"/>
  <c r="M1924" i="4" s="1"/>
  <c r="K1924" i="4"/>
  <c r="L1933" i="4"/>
  <c r="M1933" i="4" s="1"/>
  <c r="K1933" i="4"/>
  <c r="L1940" i="4"/>
  <c r="M1940" i="4" s="1"/>
  <c r="K1940" i="4"/>
  <c r="L1949" i="4"/>
  <c r="M1949" i="4" s="1"/>
  <c r="K1949" i="4"/>
  <c r="L1956" i="4"/>
  <c r="M1956" i="4" s="1"/>
  <c r="K1956" i="4"/>
  <c r="L1965" i="4"/>
  <c r="M1965" i="4" s="1"/>
  <c r="K1965" i="4"/>
  <c r="L1972" i="4"/>
  <c r="M1972" i="4" s="1"/>
  <c r="K1972" i="4"/>
  <c r="L1981" i="4"/>
  <c r="M1981" i="4" s="1"/>
  <c r="K1981" i="4"/>
  <c r="L1988" i="4"/>
  <c r="M1988" i="4" s="1"/>
  <c r="K1988" i="4"/>
  <c r="L1997" i="4"/>
  <c r="M1997" i="4" s="1"/>
  <c r="K1997" i="4"/>
  <c r="L2004" i="4"/>
  <c r="M2004" i="4" s="1"/>
  <c r="K2004" i="4"/>
  <c r="L2013" i="4"/>
  <c r="M2013" i="4" s="1"/>
  <c r="K2013" i="4"/>
  <c r="L2020" i="4"/>
  <c r="M2020" i="4" s="1"/>
  <c r="K2020" i="4"/>
  <c r="L2037" i="4"/>
  <c r="M2037" i="4" s="1"/>
  <c r="K2037" i="4"/>
  <c r="L2325" i="4"/>
  <c r="M2325" i="4" s="1"/>
  <c r="K2325" i="4"/>
  <c r="L2489" i="4"/>
  <c r="M2489" i="4" s="1"/>
  <c r="K2489" i="4"/>
  <c r="K2593" i="4"/>
  <c r="L2593" i="4"/>
  <c r="M2593" i="4" s="1"/>
  <c r="K2625" i="4"/>
  <c r="L2625" i="4"/>
  <c r="M2625" i="4" s="1"/>
  <c r="K2657" i="4"/>
  <c r="L2657" i="4"/>
  <c r="M2657" i="4" s="1"/>
  <c r="K1873" i="4"/>
  <c r="K1888" i="4"/>
  <c r="K1893" i="4"/>
  <c r="L2041" i="4"/>
  <c r="M2041" i="4" s="1"/>
  <c r="K2041" i="4"/>
  <c r="L2334" i="4"/>
  <c r="M2334" i="4" s="1"/>
  <c r="K2334" i="4"/>
  <c r="L2341" i="4"/>
  <c r="M2341" i="4" s="1"/>
  <c r="L2350" i="4"/>
  <c r="M2350" i="4" s="1"/>
  <c r="K2350" i="4"/>
  <c r="L2357" i="4"/>
  <c r="M2357" i="4" s="1"/>
  <c r="L2366" i="4"/>
  <c r="M2366" i="4" s="1"/>
  <c r="K2366" i="4"/>
  <c r="L2373" i="4"/>
  <c r="M2373" i="4" s="1"/>
  <c r="L2382" i="4"/>
  <c r="M2382" i="4" s="1"/>
  <c r="K2382" i="4"/>
  <c r="L2389" i="4"/>
  <c r="M2389" i="4" s="1"/>
  <c r="L2398" i="4"/>
  <c r="M2398" i="4" s="1"/>
  <c r="K2398" i="4"/>
  <c r="L2405" i="4"/>
  <c r="M2405" i="4" s="1"/>
  <c r="L2414" i="4"/>
  <c r="M2414" i="4" s="1"/>
  <c r="K2414" i="4"/>
  <c r="L2421" i="4"/>
  <c r="M2421" i="4" s="1"/>
  <c r="L2430" i="4"/>
  <c r="M2430" i="4" s="1"/>
  <c r="K2430" i="4"/>
  <c r="L2442" i="4"/>
  <c r="M2442" i="4" s="1"/>
  <c r="L2449" i="4"/>
  <c r="M2449" i="4" s="1"/>
  <c r="K2449" i="4"/>
  <c r="L2513" i="4"/>
  <c r="M2513" i="4" s="1"/>
  <c r="K2513" i="4"/>
  <c r="K2613" i="4"/>
  <c r="L2613" i="4"/>
  <c r="M2613" i="4" s="1"/>
  <c r="K2645" i="4"/>
  <c r="L2645" i="4"/>
  <c r="M2645" i="4" s="1"/>
  <c r="K2677" i="4"/>
  <c r="L2677" i="4"/>
  <c r="M2677" i="4" s="1"/>
  <c r="K1885" i="4"/>
  <c r="L1905" i="4"/>
  <c r="M1905" i="4" s="1"/>
  <c r="K1905" i="4"/>
  <c r="L1912" i="4"/>
  <c r="M1912" i="4" s="1"/>
  <c r="K1912" i="4"/>
  <c r="L1921" i="4"/>
  <c r="M1921" i="4" s="1"/>
  <c r="K1921" i="4"/>
  <c r="L1928" i="4"/>
  <c r="M1928" i="4" s="1"/>
  <c r="K1928" i="4"/>
  <c r="L1937" i="4"/>
  <c r="M1937" i="4" s="1"/>
  <c r="K1937" i="4"/>
  <c r="L1944" i="4"/>
  <c r="M1944" i="4" s="1"/>
  <c r="K1944" i="4"/>
  <c r="L1953" i="4"/>
  <c r="M1953" i="4" s="1"/>
  <c r="K1953" i="4"/>
  <c r="L1960" i="4"/>
  <c r="M1960" i="4" s="1"/>
  <c r="K1960" i="4"/>
  <c r="L1969" i="4"/>
  <c r="M1969" i="4" s="1"/>
  <c r="K1969" i="4"/>
  <c r="L1976" i="4"/>
  <c r="M1976" i="4" s="1"/>
  <c r="K1976" i="4"/>
  <c r="L1985" i="4"/>
  <c r="M1985" i="4" s="1"/>
  <c r="K1985" i="4"/>
  <c r="L1992" i="4"/>
  <c r="M1992" i="4" s="1"/>
  <c r="K1992" i="4"/>
  <c r="L2001" i="4"/>
  <c r="M2001" i="4" s="1"/>
  <c r="K2001" i="4"/>
  <c r="L2008" i="4"/>
  <c r="M2008" i="4" s="1"/>
  <c r="K2008" i="4"/>
  <c r="L2017" i="4"/>
  <c r="M2017" i="4" s="1"/>
  <c r="K2017" i="4"/>
  <c r="K2022" i="4"/>
  <c r="L2030" i="4"/>
  <c r="M2030" i="4" s="1"/>
  <c r="L2045" i="4"/>
  <c r="M2045" i="4" s="1"/>
  <c r="K2045" i="4"/>
  <c r="K2054" i="4"/>
  <c r="L2077" i="4"/>
  <c r="M2077" i="4" s="1"/>
  <c r="K2086" i="4"/>
  <c r="L2109" i="4"/>
  <c r="M2109" i="4" s="1"/>
  <c r="K2118" i="4"/>
  <c r="L2141" i="4"/>
  <c r="M2141" i="4" s="1"/>
  <c r="K2146" i="4"/>
  <c r="L2157" i="4"/>
  <c r="M2157" i="4" s="1"/>
  <c r="K2162" i="4"/>
  <c r="L2173" i="4"/>
  <c r="M2173" i="4" s="1"/>
  <c r="K2178" i="4"/>
  <c r="L2189" i="4"/>
  <c r="M2189" i="4" s="1"/>
  <c r="K2194" i="4"/>
  <c r="L2205" i="4"/>
  <c r="M2205" i="4" s="1"/>
  <c r="K2210" i="4"/>
  <c r="L2221" i="4"/>
  <c r="M2221" i="4" s="1"/>
  <c r="K2226" i="4"/>
  <c r="L2237" i="4"/>
  <c r="M2237" i="4" s="1"/>
  <c r="K2242" i="4"/>
  <c r="L2265" i="4"/>
  <c r="M2265" i="4" s="1"/>
  <c r="K2274" i="4"/>
  <c r="L2297" i="4"/>
  <c r="M2297" i="4" s="1"/>
  <c r="K2306" i="4"/>
  <c r="L2466" i="4"/>
  <c r="M2466" i="4" s="1"/>
  <c r="L2473" i="4"/>
  <c r="M2473" i="4" s="1"/>
  <c r="K2473" i="4"/>
  <c r="L2492" i="4"/>
  <c r="M2492" i="4" s="1"/>
  <c r="L2536" i="4"/>
  <c r="M2536" i="4" s="1"/>
  <c r="K2536" i="4"/>
  <c r="K2601" i="4"/>
  <c r="L2601" i="4"/>
  <c r="M2601" i="4" s="1"/>
  <c r="K2633" i="4"/>
  <c r="L2633" i="4"/>
  <c r="M2633" i="4" s="1"/>
  <c r="K2665" i="4"/>
  <c r="L2665" i="4"/>
  <c r="M2665" i="4" s="1"/>
  <c r="L2337" i="4"/>
  <c r="M2337" i="4" s="1"/>
  <c r="K2337" i="4"/>
  <c r="L2353" i="4"/>
  <c r="M2353" i="4" s="1"/>
  <c r="K2353" i="4"/>
  <c r="L2369" i="4"/>
  <c r="M2369" i="4" s="1"/>
  <c r="K2369" i="4"/>
  <c r="L2385" i="4"/>
  <c r="M2385" i="4" s="1"/>
  <c r="K2385" i="4"/>
  <c r="L2401" i="4"/>
  <c r="M2401" i="4" s="1"/>
  <c r="K2401" i="4"/>
  <c r="L2417" i="4"/>
  <c r="M2417" i="4" s="1"/>
  <c r="K2417" i="4"/>
  <c r="L2433" i="4"/>
  <c r="M2433" i="4" s="1"/>
  <c r="K2433" i="4"/>
  <c r="L2452" i="4"/>
  <c r="M2452" i="4" s="1"/>
  <c r="L2490" i="4"/>
  <c r="M2490" i="4" s="1"/>
  <c r="L2497" i="4"/>
  <c r="M2497" i="4" s="1"/>
  <c r="K2497" i="4"/>
  <c r="L2516" i="4"/>
  <c r="M2516" i="4" s="1"/>
  <c r="L2568" i="4"/>
  <c r="M2568" i="4" s="1"/>
  <c r="K2568" i="4"/>
  <c r="K2589" i="4"/>
  <c r="L2589" i="4"/>
  <c r="M2589" i="4" s="1"/>
  <c r="K2621" i="4"/>
  <c r="L2621" i="4"/>
  <c r="M2621" i="4" s="1"/>
  <c r="K2653" i="4"/>
  <c r="L2653" i="4"/>
  <c r="M2653" i="4" s="1"/>
  <c r="K2685" i="4"/>
  <c r="L2685" i="4"/>
  <c r="M2685" i="4" s="1"/>
  <c r="K3840" i="4"/>
  <c r="L3840" i="4"/>
  <c r="M3840" i="4" s="1"/>
  <c r="L3845" i="4"/>
  <c r="M3845" i="4" s="1"/>
  <c r="K3845" i="4"/>
  <c r="K3856" i="4"/>
  <c r="L3856" i="4"/>
  <c r="M3856" i="4" s="1"/>
  <c r="L3858" i="4"/>
  <c r="M3858" i="4" s="1"/>
  <c r="K3858" i="4"/>
  <c r="L3909" i="4"/>
  <c r="M3909" i="4" s="1"/>
  <c r="K3909" i="4"/>
  <c r="K3920" i="4"/>
  <c r="L3920" i="4"/>
  <c r="M3920" i="4" s="1"/>
  <c r="L3962" i="4"/>
  <c r="M3962" i="4" s="1"/>
  <c r="K3962" i="4"/>
  <c r="L4100" i="4"/>
  <c r="M4100" i="4" s="1"/>
  <c r="K4100" i="4"/>
  <c r="K4548" i="4"/>
  <c r="L4548" i="4"/>
  <c r="M4548" i="4" s="1"/>
  <c r="L5537" i="4"/>
  <c r="M5537" i="4" s="1"/>
  <c r="K5537" i="4"/>
  <c r="L5561" i="4"/>
  <c r="M5561" i="4" s="1"/>
  <c r="K5561" i="4"/>
  <c r="L2335" i="4"/>
  <c r="M2335" i="4" s="1"/>
  <c r="K2338" i="4"/>
  <c r="K2341" i="4"/>
  <c r="K2354" i="4"/>
  <c r="K2357" i="4"/>
  <c r="K2370" i="4"/>
  <c r="K2373" i="4"/>
  <c r="K2386" i="4"/>
  <c r="K2389" i="4"/>
  <c r="K2402" i="4"/>
  <c r="K2405" i="4"/>
  <c r="K2418" i="4"/>
  <c r="K2421" i="4"/>
  <c r="L2527" i="4"/>
  <c r="M2527" i="4" s="1"/>
  <c r="K2531" i="4"/>
  <c r="L2548" i="4"/>
  <c r="M2548" i="4" s="1"/>
  <c r="K2558" i="4"/>
  <c r="L2559" i="4"/>
  <c r="M2559" i="4" s="1"/>
  <c r="K2563" i="4"/>
  <c r="L2715" i="4"/>
  <c r="M2715" i="4" s="1"/>
  <c r="K2715" i="4"/>
  <c r="L2731" i="4"/>
  <c r="M2731" i="4" s="1"/>
  <c r="K2731" i="4"/>
  <c r="L2747" i="4"/>
  <c r="M2747" i="4" s="1"/>
  <c r="K2747" i="4"/>
  <c r="L2763" i="4"/>
  <c r="M2763" i="4" s="1"/>
  <c r="K2763" i="4"/>
  <c r="L2779" i="4"/>
  <c r="M2779" i="4" s="1"/>
  <c r="K2779" i="4"/>
  <c r="L2795" i="4"/>
  <c r="M2795" i="4" s="1"/>
  <c r="K2795" i="4"/>
  <c r="L2811" i="4"/>
  <c r="M2811" i="4" s="1"/>
  <c r="K2811" i="4"/>
  <c r="L2824" i="4"/>
  <c r="M2824" i="4" s="1"/>
  <c r="L2849" i="4"/>
  <c r="M2849" i="4" s="1"/>
  <c r="L2865" i="4"/>
  <c r="M2865" i="4" s="1"/>
  <c r="L3186" i="4"/>
  <c r="M3186" i="4" s="1"/>
  <c r="K3186" i="4"/>
  <c r="L3250" i="4"/>
  <c r="M3250" i="4" s="1"/>
  <c r="K3250" i="4"/>
  <c r="L3314" i="4"/>
  <c r="M3314" i="4" s="1"/>
  <c r="K3314" i="4"/>
  <c r="K2061" i="4"/>
  <c r="K2065" i="4"/>
  <c r="K2069" i="4"/>
  <c r="K2073" i="4"/>
  <c r="K2077" i="4"/>
  <c r="K2081" i="4"/>
  <c r="K2085" i="4"/>
  <c r="K2089" i="4"/>
  <c r="K2093" i="4"/>
  <c r="K2097" i="4"/>
  <c r="K2101" i="4"/>
  <c r="K2105" i="4"/>
  <c r="K2109" i="4"/>
  <c r="K2113" i="4"/>
  <c r="K2117" i="4"/>
  <c r="K2121" i="4"/>
  <c r="K2125" i="4"/>
  <c r="K2129" i="4"/>
  <c r="K2133" i="4"/>
  <c r="K2137" i="4"/>
  <c r="K2141" i="4"/>
  <c r="K2145" i="4"/>
  <c r="K2149" i="4"/>
  <c r="K2153" i="4"/>
  <c r="K2157" i="4"/>
  <c r="K2161" i="4"/>
  <c r="K2165" i="4"/>
  <c r="K2169" i="4"/>
  <c r="K2173" i="4"/>
  <c r="K2177" i="4"/>
  <c r="K2181" i="4"/>
  <c r="K2185" i="4"/>
  <c r="K2189" i="4"/>
  <c r="K2193" i="4"/>
  <c r="K2197" i="4"/>
  <c r="K2201" i="4"/>
  <c r="K2205" i="4"/>
  <c r="K2209" i="4"/>
  <c r="K2213" i="4"/>
  <c r="K2217" i="4"/>
  <c r="K2221" i="4"/>
  <c r="K2225" i="4"/>
  <c r="K2229" i="4"/>
  <c r="K2233" i="4"/>
  <c r="K2237" i="4"/>
  <c r="K2241" i="4"/>
  <c r="K2245" i="4"/>
  <c r="K2249" i="4"/>
  <c r="K2253" i="4"/>
  <c r="K2257" i="4"/>
  <c r="K2261" i="4"/>
  <c r="K2265" i="4"/>
  <c r="K2327" i="4"/>
  <c r="K2343" i="4"/>
  <c r="K2359" i="4"/>
  <c r="K2375" i="4"/>
  <c r="K2391" i="4"/>
  <c r="K2407" i="4"/>
  <c r="K2423" i="4"/>
  <c r="K2438" i="4"/>
  <c r="K2873" i="4"/>
  <c r="L2873" i="4"/>
  <c r="M2873" i="4" s="1"/>
  <c r="K2881" i="4"/>
  <c r="L2881" i="4"/>
  <c r="M2881" i="4" s="1"/>
  <c r="K2889" i="4"/>
  <c r="L2889" i="4"/>
  <c r="M2889" i="4" s="1"/>
  <c r="K2897" i="4"/>
  <c r="L2897" i="4"/>
  <c r="M2897" i="4" s="1"/>
  <c r="K2905" i="4"/>
  <c r="L2905" i="4"/>
  <c r="M2905" i="4" s="1"/>
  <c r="K2913" i="4"/>
  <c r="L2913" i="4"/>
  <c r="M2913" i="4" s="1"/>
  <c r="L2924" i="4"/>
  <c r="M2924" i="4" s="1"/>
  <c r="K2945" i="4"/>
  <c r="L2945" i="4"/>
  <c r="M2945" i="4" s="1"/>
  <c r="L2956" i="4"/>
  <c r="M2956" i="4" s="1"/>
  <c r="K2977" i="4"/>
  <c r="L2977" i="4"/>
  <c r="M2977" i="4" s="1"/>
  <c r="L2988" i="4"/>
  <c r="M2988" i="4" s="1"/>
  <c r="K3009" i="4"/>
  <c r="L3009" i="4"/>
  <c r="M3009" i="4" s="1"/>
  <c r="L3020" i="4"/>
  <c r="M3020" i="4" s="1"/>
  <c r="L3471" i="4"/>
  <c r="M3471" i="4" s="1"/>
  <c r="K3471" i="4"/>
  <c r="K2435" i="4"/>
  <c r="K2443" i="4"/>
  <c r="K2451" i="4"/>
  <c r="K2459" i="4"/>
  <c r="K2467" i="4"/>
  <c r="K2475" i="4"/>
  <c r="K2483" i="4"/>
  <c r="K2491" i="4"/>
  <c r="K2499" i="4"/>
  <c r="K2507" i="4"/>
  <c r="K2515" i="4"/>
  <c r="K2523" i="4"/>
  <c r="L2540" i="4"/>
  <c r="M2540" i="4" s="1"/>
  <c r="K2555" i="4"/>
  <c r="L2711" i="4"/>
  <c r="M2711" i="4" s="1"/>
  <c r="K2711" i="4"/>
  <c r="L2727" i="4"/>
  <c r="M2727" i="4" s="1"/>
  <c r="K2727" i="4"/>
  <c r="L2743" i="4"/>
  <c r="M2743" i="4" s="1"/>
  <c r="K2743" i="4"/>
  <c r="L2759" i="4"/>
  <c r="M2759" i="4" s="1"/>
  <c r="K2759" i="4"/>
  <c r="L2775" i="4"/>
  <c r="M2775" i="4" s="1"/>
  <c r="K2775" i="4"/>
  <c r="L2791" i="4"/>
  <c r="M2791" i="4" s="1"/>
  <c r="K2791" i="4"/>
  <c r="L2807" i="4"/>
  <c r="M2807" i="4" s="1"/>
  <c r="K2807" i="4"/>
  <c r="L2835" i="4"/>
  <c r="M2835" i="4" s="1"/>
  <c r="K2835" i="4"/>
  <c r="L2845" i="4"/>
  <c r="M2845" i="4" s="1"/>
  <c r="K2845" i="4"/>
  <c r="L2861" i="4"/>
  <c r="M2861" i="4" s="1"/>
  <c r="K2861" i="4"/>
  <c r="K3049" i="4"/>
  <c r="L3049" i="4"/>
  <c r="M3049" i="4" s="1"/>
  <c r="L3170" i="4"/>
  <c r="M3170" i="4" s="1"/>
  <c r="K3170" i="4"/>
  <c r="L3234" i="4"/>
  <c r="M3234" i="4" s="1"/>
  <c r="K3234" i="4"/>
  <c r="L3298" i="4"/>
  <c r="M3298" i="4" s="1"/>
  <c r="K3298" i="4"/>
  <c r="K2024" i="4"/>
  <c r="K2028" i="4"/>
  <c r="K2032" i="4"/>
  <c r="K2036" i="4"/>
  <c r="K2040" i="4"/>
  <c r="K2044" i="4"/>
  <c r="K2048" i="4"/>
  <c r="K2052" i="4"/>
  <c r="K2056" i="4"/>
  <c r="K2060" i="4"/>
  <c r="K2064" i="4"/>
  <c r="K2068" i="4"/>
  <c r="K2072" i="4"/>
  <c r="K2076" i="4"/>
  <c r="K2080" i="4"/>
  <c r="K2084" i="4"/>
  <c r="K2088" i="4"/>
  <c r="K2092" i="4"/>
  <c r="K2096" i="4"/>
  <c r="K2100" i="4"/>
  <c r="K2104" i="4"/>
  <c r="K2108" i="4"/>
  <c r="K2112" i="4"/>
  <c r="K2116" i="4"/>
  <c r="K2120" i="4"/>
  <c r="K2124" i="4"/>
  <c r="K2128" i="4"/>
  <c r="K2132" i="4"/>
  <c r="K2136" i="4"/>
  <c r="K2140" i="4"/>
  <c r="K2339" i="4"/>
  <c r="K2355" i="4"/>
  <c r="K2371" i="4"/>
  <c r="K2387" i="4"/>
  <c r="K2403" i="4"/>
  <c r="K2419" i="4"/>
  <c r="K2530" i="4"/>
  <c r="L2552" i="4"/>
  <c r="M2552" i="4" s="1"/>
  <c r="L2716" i="4"/>
  <c r="M2716" i="4" s="1"/>
  <c r="L2732" i="4"/>
  <c r="M2732" i="4" s="1"/>
  <c r="L2748" i="4"/>
  <c r="M2748" i="4" s="1"/>
  <c r="L2764" i="4"/>
  <c r="M2764" i="4" s="1"/>
  <c r="L2780" i="4"/>
  <c r="M2780" i="4" s="1"/>
  <c r="L2796" i="4"/>
  <c r="M2796" i="4" s="1"/>
  <c r="L2812" i="4"/>
  <c r="M2812" i="4" s="1"/>
  <c r="L2831" i="4"/>
  <c r="M2831" i="4" s="1"/>
  <c r="K2831" i="4"/>
  <c r="L2868" i="4"/>
  <c r="M2868" i="4" s="1"/>
  <c r="L2876" i="4"/>
  <c r="M2876" i="4" s="1"/>
  <c r="L2884" i="4"/>
  <c r="M2884" i="4" s="1"/>
  <c r="L2892" i="4"/>
  <c r="M2892" i="4" s="1"/>
  <c r="L2900" i="4"/>
  <c r="M2900" i="4" s="1"/>
  <c r="L2908" i="4"/>
  <c r="M2908" i="4" s="1"/>
  <c r="L2916" i="4"/>
  <c r="M2916" i="4" s="1"/>
  <c r="K2937" i="4"/>
  <c r="L2937" i="4"/>
  <c r="M2937" i="4" s="1"/>
  <c r="L2948" i="4"/>
  <c r="M2948" i="4" s="1"/>
  <c r="K2969" i="4"/>
  <c r="L2969" i="4"/>
  <c r="M2969" i="4" s="1"/>
  <c r="L2980" i="4"/>
  <c r="M2980" i="4" s="1"/>
  <c r="K3001" i="4"/>
  <c r="L3001" i="4"/>
  <c r="M3001" i="4" s="1"/>
  <c r="L3012" i="4"/>
  <c r="M3012" i="4" s="1"/>
  <c r="K3033" i="4"/>
  <c r="L3033" i="4"/>
  <c r="M3033" i="4" s="1"/>
  <c r="L3358" i="4"/>
  <c r="M3358" i="4" s="1"/>
  <c r="K3358" i="4"/>
  <c r="L3390" i="4"/>
  <c r="M3390" i="4" s="1"/>
  <c r="K3390" i="4"/>
  <c r="L3422" i="4"/>
  <c r="M3422" i="4" s="1"/>
  <c r="K3422" i="4"/>
  <c r="L2327" i="4"/>
  <c r="M2327" i="4" s="1"/>
  <c r="L2343" i="4"/>
  <c r="M2343" i="4" s="1"/>
  <c r="L2359" i="4"/>
  <c r="M2359" i="4" s="1"/>
  <c r="L2375" i="4"/>
  <c r="M2375" i="4" s="1"/>
  <c r="L2391" i="4"/>
  <c r="M2391" i="4" s="1"/>
  <c r="L2407" i="4"/>
  <c r="M2407" i="4" s="1"/>
  <c r="L2423" i="4"/>
  <c r="M2423" i="4" s="1"/>
  <c r="L2438" i="4"/>
  <c r="M2438" i="4" s="1"/>
  <c r="L2446" i="4"/>
  <c r="M2446" i="4" s="1"/>
  <c r="L2454" i="4"/>
  <c r="M2454" i="4" s="1"/>
  <c r="L2462" i="4"/>
  <c r="M2462" i="4" s="1"/>
  <c r="L2470" i="4"/>
  <c r="M2470" i="4" s="1"/>
  <c r="L2478" i="4"/>
  <c r="M2478" i="4" s="1"/>
  <c r="L2486" i="4"/>
  <c r="M2486" i="4" s="1"/>
  <c r="L2494" i="4"/>
  <c r="M2494" i="4" s="1"/>
  <c r="L2502" i="4"/>
  <c r="M2502" i="4" s="1"/>
  <c r="L2510" i="4"/>
  <c r="M2510" i="4" s="1"/>
  <c r="L2518" i="4"/>
  <c r="M2518" i="4" s="1"/>
  <c r="K2528" i="4"/>
  <c r="L2532" i="4"/>
  <c r="M2532" i="4" s="1"/>
  <c r="K2542" i="4"/>
  <c r="L2543" i="4"/>
  <c r="M2543" i="4" s="1"/>
  <c r="K2545" i="4"/>
  <c r="K2547" i="4"/>
  <c r="K2560" i="4"/>
  <c r="L2564" i="4"/>
  <c r="M2564" i="4" s="1"/>
  <c r="K2572" i="4"/>
  <c r="K2576" i="4"/>
  <c r="K2580" i="4"/>
  <c r="K2584" i="4"/>
  <c r="K2588" i="4"/>
  <c r="K2592" i="4"/>
  <c r="K2596" i="4"/>
  <c r="K2600" i="4"/>
  <c r="K2604" i="4"/>
  <c r="K2608" i="4"/>
  <c r="K2612" i="4"/>
  <c r="K2616" i="4"/>
  <c r="K2620" i="4"/>
  <c r="K2624" i="4"/>
  <c r="K2628" i="4"/>
  <c r="K2632" i="4"/>
  <c r="K2636" i="4"/>
  <c r="K2640" i="4"/>
  <c r="K2644" i="4"/>
  <c r="K2648" i="4"/>
  <c r="K2652" i="4"/>
  <c r="K2656" i="4"/>
  <c r="K2660" i="4"/>
  <c r="K2664" i="4"/>
  <c r="K2668" i="4"/>
  <c r="K2672" i="4"/>
  <c r="K2676" i="4"/>
  <c r="K2680" i="4"/>
  <c r="K2684" i="4"/>
  <c r="K2688" i="4"/>
  <c r="L2707" i="4"/>
  <c r="M2707" i="4" s="1"/>
  <c r="K2707" i="4"/>
  <c r="L2723" i="4"/>
  <c r="M2723" i="4" s="1"/>
  <c r="K2723" i="4"/>
  <c r="L2739" i="4"/>
  <c r="M2739" i="4" s="1"/>
  <c r="K2739" i="4"/>
  <c r="L2755" i="4"/>
  <c r="M2755" i="4" s="1"/>
  <c r="K2755" i="4"/>
  <c r="L2771" i="4"/>
  <c r="M2771" i="4" s="1"/>
  <c r="K2771" i="4"/>
  <c r="L2787" i="4"/>
  <c r="M2787" i="4" s="1"/>
  <c r="K2787" i="4"/>
  <c r="L2803" i="4"/>
  <c r="M2803" i="4" s="1"/>
  <c r="K2803" i="4"/>
  <c r="L2827" i="4"/>
  <c r="M2827" i="4" s="1"/>
  <c r="K2827" i="4"/>
  <c r="K2858" i="4"/>
  <c r="L2858" i="4"/>
  <c r="M2858" i="4" s="1"/>
  <c r="K3137" i="4"/>
  <c r="L3137" i="4"/>
  <c r="M3137" i="4" s="1"/>
  <c r="L3154" i="4"/>
  <c r="M3154" i="4" s="1"/>
  <c r="K3154" i="4"/>
  <c r="L3218" i="4"/>
  <c r="M3218" i="4" s="1"/>
  <c r="K3218" i="4"/>
  <c r="L3282" i="4"/>
  <c r="M3282" i="4" s="1"/>
  <c r="K3282" i="4"/>
  <c r="L3346" i="4"/>
  <c r="M3346" i="4" s="1"/>
  <c r="K3346" i="4"/>
  <c r="K2351" i="4"/>
  <c r="K2367" i="4"/>
  <c r="K2383" i="4"/>
  <c r="K2399" i="4"/>
  <c r="K2415" i="4"/>
  <c r="K2431" i="4"/>
  <c r="K2434" i="4"/>
  <c r="K2442" i="4"/>
  <c r="K2450" i="4"/>
  <c r="K2458" i="4"/>
  <c r="K2466" i="4"/>
  <c r="K2474" i="4"/>
  <c r="K2482" i="4"/>
  <c r="K2490" i="4"/>
  <c r="K2498" i="4"/>
  <c r="K2506" i="4"/>
  <c r="K2514" i="4"/>
  <c r="K2522" i="4"/>
  <c r="L2544" i="4"/>
  <c r="M2544" i="4" s="1"/>
  <c r="K2554" i="4"/>
  <c r="K2573" i="4"/>
  <c r="K2577" i="4"/>
  <c r="K2581" i="4"/>
  <c r="L2712" i="4"/>
  <c r="M2712" i="4" s="1"/>
  <c r="L2728" i="4"/>
  <c r="M2728" i="4" s="1"/>
  <c r="L2744" i="4"/>
  <c r="M2744" i="4" s="1"/>
  <c r="L2760" i="4"/>
  <c r="M2760" i="4" s="1"/>
  <c r="L2776" i="4"/>
  <c r="M2776" i="4" s="1"/>
  <c r="L2792" i="4"/>
  <c r="M2792" i="4" s="1"/>
  <c r="L2808" i="4"/>
  <c r="M2808" i="4" s="1"/>
  <c r="L2823" i="4"/>
  <c r="M2823" i="4" s="1"/>
  <c r="K2823" i="4"/>
  <c r="L2836" i="4"/>
  <c r="M2836" i="4" s="1"/>
  <c r="K2842" i="4"/>
  <c r="L2842" i="4"/>
  <c r="M2842" i="4" s="1"/>
  <c r="L2848" i="4"/>
  <c r="M2848" i="4" s="1"/>
  <c r="K2848" i="4"/>
  <c r="L2864" i="4"/>
  <c r="M2864" i="4" s="1"/>
  <c r="K2864" i="4"/>
  <c r="K2929" i="4"/>
  <c r="L2929" i="4"/>
  <c r="M2929" i="4" s="1"/>
  <c r="L2940" i="4"/>
  <c r="M2940" i="4" s="1"/>
  <c r="K2961" i="4"/>
  <c r="L2961" i="4"/>
  <c r="M2961" i="4" s="1"/>
  <c r="L2972" i="4"/>
  <c r="M2972" i="4" s="1"/>
  <c r="K2993" i="4"/>
  <c r="L2993" i="4"/>
  <c r="M2993" i="4" s="1"/>
  <c r="L3004" i="4"/>
  <c r="M3004" i="4" s="1"/>
  <c r="K3025" i="4"/>
  <c r="L3025" i="4"/>
  <c r="M3025" i="4" s="1"/>
  <c r="L2339" i="4"/>
  <c r="M2339" i="4" s="1"/>
  <c r="L2355" i="4"/>
  <c r="M2355" i="4" s="1"/>
  <c r="L2371" i="4"/>
  <c r="M2371" i="4" s="1"/>
  <c r="L2387" i="4"/>
  <c r="M2387" i="4" s="1"/>
  <c r="L2403" i="4"/>
  <c r="M2403" i="4" s="1"/>
  <c r="L2419" i="4"/>
  <c r="M2419" i="4" s="1"/>
  <c r="K2439" i="4"/>
  <c r="K2447" i="4"/>
  <c r="K2455" i="4"/>
  <c r="K2463" i="4"/>
  <c r="K2471" i="4"/>
  <c r="K2479" i="4"/>
  <c r="K2487" i="4"/>
  <c r="K2495" i="4"/>
  <c r="K2503" i="4"/>
  <c r="K2511" i="4"/>
  <c r="K2519" i="4"/>
  <c r="L2524" i="4"/>
  <c r="M2524" i="4" s="1"/>
  <c r="L2535" i="4"/>
  <c r="M2535" i="4" s="1"/>
  <c r="K2539" i="4"/>
  <c r="K2552" i="4"/>
  <c r="L2556" i="4"/>
  <c r="M2556" i="4" s="1"/>
  <c r="L2567" i="4"/>
  <c r="M2567" i="4" s="1"/>
  <c r="L2571" i="4"/>
  <c r="M2571" i="4" s="1"/>
  <c r="K2571" i="4"/>
  <c r="L2575" i="4"/>
  <c r="M2575" i="4" s="1"/>
  <c r="K2575" i="4"/>
  <c r="L2579" i="4"/>
  <c r="M2579" i="4" s="1"/>
  <c r="K2579" i="4"/>
  <c r="L2583" i="4"/>
  <c r="M2583" i="4" s="1"/>
  <c r="K2583" i="4"/>
  <c r="L2587" i="4"/>
  <c r="M2587" i="4" s="1"/>
  <c r="K2587" i="4"/>
  <c r="L2591" i="4"/>
  <c r="M2591" i="4" s="1"/>
  <c r="K2591" i="4"/>
  <c r="L2595" i="4"/>
  <c r="M2595" i="4" s="1"/>
  <c r="K2595" i="4"/>
  <c r="L2599" i="4"/>
  <c r="M2599" i="4" s="1"/>
  <c r="K2599" i="4"/>
  <c r="L2603" i="4"/>
  <c r="M2603" i="4" s="1"/>
  <c r="K2603" i="4"/>
  <c r="L2607" i="4"/>
  <c r="M2607" i="4" s="1"/>
  <c r="K2607" i="4"/>
  <c r="L2611" i="4"/>
  <c r="M2611" i="4" s="1"/>
  <c r="K2611" i="4"/>
  <c r="L2615" i="4"/>
  <c r="M2615" i="4" s="1"/>
  <c r="K2615" i="4"/>
  <c r="L2619" i="4"/>
  <c r="M2619" i="4" s="1"/>
  <c r="K2619" i="4"/>
  <c r="L2623" i="4"/>
  <c r="M2623" i="4" s="1"/>
  <c r="K2623" i="4"/>
  <c r="L2627" i="4"/>
  <c r="M2627" i="4" s="1"/>
  <c r="K2627" i="4"/>
  <c r="L2631" i="4"/>
  <c r="M2631" i="4" s="1"/>
  <c r="K2631" i="4"/>
  <c r="L2635" i="4"/>
  <c r="M2635" i="4" s="1"/>
  <c r="K2635" i="4"/>
  <c r="L2639" i="4"/>
  <c r="M2639" i="4" s="1"/>
  <c r="K2639" i="4"/>
  <c r="L2643" i="4"/>
  <c r="M2643" i="4" s="1"/>
  <c r="K2643" i="4"/>
  <c r="L2647" i="4"/>
  <c r="M2647" i="4" s="1"/>
  <c r="K2647" i="4"/>
  <c r="L2651" i="4"/>
  <c r="M2651" i="4" s="1"/>
  <c r="K2651" i="4"/>
  <c r="L2655" i="4"/>
  <c r="M2655" i="4" s="1"/>
  <c r="K2655" i="4"/>
  <c r="L2659" i="4"/>
  <c r="M2659" i="4" s="1"/>
  <c r="K2659" i="4"/>
  <c r="L2663" i="4"/>
  <c r="M2663" i="4" s="1"/>
  <c r="K2663" i="4"/>
  <c r="L2667" i="4"/>
  <c r="M2667" i="4" s="1"/>
  <c r="K2667" i="4"/>
  <c r="L2671" i="4"/>
  <c r="M2671" i="4" s="1"/>
  <c r="K2671" i="4"/>
  <c r="L2675" i="4"/>
  <c r="M2675" i="4" s="1"/>
  <c r="K2675" i="4"/>
  <c r="L2679" i="4"/>
  <c r="M2679" i="4" s="1"/>
  <c r="K2679" i="4"/>
  <c r="L2683" i="4"/>
  <c r="M2683" i="4" s="1"/>
  <c r="K2683" i="4"/>
  <c r="L2687" i="4"/>
  <c r="M2687" i="4" s="1"/>
  <c r="K2687" i="4"/>
  <c r="L2691" i="4"/>
  <c r="M2691" i="4" s="1"/>
  <c r="K2691" i="4"/>
  <c r="L2695" i="4"/>
  <c r="M2695" i="4" s="1"/>
  <c r="K2695" i="4"/>
  <c r="L2699" i="4"/>
  <c r="M2699" i="4" s="1"/>
  <c r="K2699" i="4"/>
  <c r="L2703" i="4"/>
  <c r="M2703" i="4" s="1"/>
  <c r="K2703" i="4"/>
  <c r="L2719" i="4"/>
  <c r="M2719" i="4" s="1"/>
  <c r="K2719" i="4"/>
  <c r="L2735" i="4"/>
  <c r="M2735" i="4" s="1"/>
  <c r="K2735" i="4"/>
  <c r="L2751" i="4"/>
  <c r="M2751" i="4" s="1"/>
  <c r="K2751" i="4"/>
  <c r="L2767" i="4"/>
  <c r="M2767" i="4" s="1"/>
  <c r="K2767" i="4"/>
  <c r="L2783" i="4"/>
  <c r="M2783" i="4" s="1"/>
  <c r="K2783" i="4"/>
  <c r="L2799" i="4"/>
  <c r="M2799" i="4" s="1"/>
  <c r="K2799" i="4"/>
  <c r="L2819" i="4"/>
  <c r="M2819" i="4" s="1"/>
  <c r="K2819" i="4"/>
  <c r="L2832" i="4"/>
  <c r="M2832" i="4" s="1"/>
  <c r="L2855" i="4"/>
  <c r="M2855" i="4" s="1"/>
  <c r="K3135" i="4"/>
  <c r="L3135" i="4"/>
  <c r="M3135" i="4" s="1"/>
  <c r="L3202" i="4"/>
  <c r="M3202" i="4" s="1"/>
  <c r="K3202" i="4"/>
  <c r="L3266" i="4"/>
  <c r="M3266" i="4" s="1"/>
  <c r="K3266" i="4"/>
  <c r="L3330" i="4"/>
  <c r="M3330" i="4" s="1"/>
  <c r="K3330" i="4"/>
  <c r="L3150" i="4"/>
  <c r="M3150" i="4" s="1"/>
  <c r="K3150" i="4"/>
  <c r="L3161" i="4"/>
  <c r="M3161" i="4" s="1"/>
  <c r="K3161" i="4"/>
  <c r="L3177" i="4"/>
  <c r="M3177" i="4" s="1"/>
  <c r="K3177" i="4"/>
  <c r="L3193" i="4"/>
  <c r="M3193" i="4" s="1"/>
  <c r="K3193" i="4"/>
  <c r="L3209" i="4"/>
  <c r="M3209" i="4" s="1"/>
  <c r="K3209" i="4"/>
  <c r="L3225" i="4"/>
  <c r="M3225" i="4" s="1"/>
  <c r="K3225" i="4"/>
  <c r="L3241" i="4"/>
  <c r="M3241" i="4" s="1"/>
  <c r="K3241" i="4"/>
  <c r="L3257" i="4"/>
  <c r="M3257" i="4" s="1"/>
  <c r="K3257" i="4"/>
  <c r="L3273" i="4"/>
  <c r="M3273" i="4" s="1"/>
  <c r="K3273" i="4"/>
  <c r="L3289" i="4"/>
  <c r="M3289" i="4" s="1"/>
  <c r="K3289" i="4"/>
  <c r="L3305" i="4"/>
  <c r="M3305" i="4" s="1"/>
  <c r="K3305" i="4"/>
  <c r="L3321" i="4"/>
  <c r="M3321" i="4" s="1"/>
  <c r="K3321" i="4"/>
  <c r="L3337" i="4"/>
  <c r="M3337" i="4" s="1"/>
  <c r="K3337" i="4"/>
  <c r="L3378" i="4"/>
  <c r="M3378" i="4" s="1"/>
  <c r="K3378" i="4"/>
  <c r="L3410" i="4"/>
  <c r="M3410" i="4" s="1"/>
  <c r="K3410" i="4"/>
  <c r="K3498" i="4"/>
  <c r="L3498" i="4"/>
  <c r="M3498" i="4" s="1"/>
  <c r="K3505" i="4"/>
  <c r="L3505" i="4"/>
  <c r="M3505" i="4" s="1"/>
  <c r="L3527" i="4"/>
  <c r="M3527" i="4" s="1"/>
  <c r="K3527" i="4"/>
  <c r="L3800" i="4"/>
  <c r="M3800" i="4" s="1"/>
  <c r="K3800" i="4"/>
  <c r="K2838" i="4"/>
  <c r="K2839" i="4"/>
  <c r="K2854" i="4"/>
  <c r="K2855" i="4"/>
  <c r="K3037" i="4"/>
  <c r="K3040" i="4"/>
  <c r="K3144" i="4"/>
  <c r="L3146" i="4"/>
  <c r="M3146" i="4" s="1"/>
  <c r="K3146" i="4"/>
  <c r="L3166" i="4"/>
  <c r="M3166" i="4" s="1"/>
  <c r="K3166" i="4"/>
  <c r="L3182" i="4"/>
  <c r="M3182" i="4" s="1"/>
  <c r="K3182" i="4"/>
  <c r="L3198" i="4"/>
  <c r="M3198" i="4" s="1"/>
  <c r="K3198" i="4"/>
  <c r="L3214" i="4"/>
  <c r="M3214" i="4" s="1"/>
  <c r="K3214" i="4"/>
  <c r="L3230" i="4"/>
  <c r="M3230" i="4" s="1"/>
  <c r="K3230" i="4"/>
  <c r="L3246" i="4"/>
  <c r="M3246" i="4" s="1"/>
  <c r="K3246" i="4"/>
  <c r="L3262" i="4"/>
  <c r="M3262" i="4" s="1"/>
  <c r="K3262" i="4"/>
  <c r="L3278" i="4"/>
  <c r="M3278" i="4" s="1"/>
  <c r="K3278" i="4"/>
  <c r="L3294" i="4"/>
  <c r="M3294" i="4" s="1"/>
  <c r="K3294" i="4"/>
  <c r="L3310" i="4"/>
  <c r="M3310" i="4" s="1"/>
  <c r="K3310" i="4"/>
  <c r="L3326" i="4"/>
  <c r="M3326" i="4" s="1"/>
  <c r="K3326" i="4"/>
  <c r="L3342" i="4"/>
  <c r="M3342" i="4" s="1"/>
  <c r="K3342" i="4"/>
  <c r="L3366" i="4"/>
  <c r="M3366" i="4" s="1"/>
  <c r="K3366" i="4"/>
  <c r="K3371" i="4"/>
  <c r="L3398" i="4"/>
  <c r="M3398" i="4" s="1"/>
  <c r="K3398" i="4"/>
  <c r="K3403" i="4"/>
  <c r="L3455" i="4"/>
  <c r="M3455" i="4" s="1"/>
  <c r="K3455" i="4"/>
  <c r="K3459" i="4"/>
  <c r="L3503" i="4"/>
  <c r="M3503" i="4" s="1"/>
  <c r="K3039" i="4"/>
  <c r="K3046" i="4"/>
  <c r="K3140" i="4"/>
  <c r="L3142" i="4"/>
  <c r="M3142" i="4" s="1"/>
  <c r="K3142" i="4"/>
  <c r="K3155" i="4"/>
  <c r="L3157" i="4"/>
  <c r="M3157" i="4" s="1"/>
  <c r="K3157" i="4"/>
  <c r="K3171" i="4"/>
  <c r="L3173" i="4"/>
  <c r="M3173" i="4" s="1"/>
  <c r="K3173" i="4"/>
  <c r="K3187" i="4"/>
  <c r="L3189" i="4"/>
  <c r="M3189" i="4" s="1"/>
  <c r="K3189" i="4"/>
  <c r="K3203" i="4"/>
  <c r="L3205" i="4"/>
  <c r="M3205" i="4" s="1"/>
  <c r="K3205" i="4"/>
  <c r="K3219" i="4"/>
  <c r="L3221" i="4"/>
  <c r="M3221" i="4" s="1"/>
  <c r="K3221" i="4"/>
  <c r="K3235" i="4"/>
  <c r="L3237" i="4"/>
  <c r="M3237" i="4" s="1"/>
  <c r="K3237" i="4"/>
  <c r="K3251" i="4"/>
  <c r="L3253" i="4"/>
  <c r="M3253" i="4" s="1"/>
  <c r="K3253" i="4"/>
  <c r="K3267" i="4"/>
  <c r="L3269" i="4"/>
  <c r="M3269" i="4" s="1"/>
  <c r="K3269" i="4"/>
  <c r="K3283" i="4"/>
  <c r="L3285" i="4"/>
  <c r="M3285" i="4" s="1"/>
  <c r="K3285" i="4"/>
  <c r="K3299" i="4"/>
  <c r="L3301" i="4"/>
  <c r="M3301" i="4" s="1"/>
  <c r="K3301" i="4"/>
  <c r="K3315" i="4"/>
  <c r="L3317" i="4"/>
  <c r="M3317" i="4" s="1"/>
  <c r="K3317" i="4"/>
  <c r="K3331" i="4"/>
  <c r="L3333" i="4"/>
  <c r="M3333" i="4" s="1"/>
  <c r="K3333" i="4"/>
  <c r="K3347" i="4"/>
  <c r="L3349" i="4"/>
  <c r="M3349" i="4" s="1"/>
  <c r="K3349" i="4"/>
  <c r="L3354" i="4"/>
  <c r="M3354" i="4" s="1"/>
  <c r="K3354" i="4"/>
  <c r="K3359" i="4"/>
  <c r="L3386" i="4"/>
  <c r="M3386" i="4" s="1"/>
  <c r="K3386" i="4"/>
  <c r="K3391" i="4"/>
  <c r="L3418" i="4"/>
  <c r="M3418" i="4" s="1"/>
  <c r="K3418" i="4"/>
  <c r="K3423" i="4"/>
  <c r="L3479" i="4"/>
  <c r="M3479" i="4" s="1"/>
  <c r="K3479" i="4"/>
  <c r="L3491" i="4"/>
  <c r="M3491" i="4" s="1"/>
  <c r="K3491" i="4"/>
  <c r="K3544" i="4"/>
  <c r="L3544" i="4"/>
  <c r="M3544" i="4" s="1"/>
  <c r="L3622" i="4"/>
  <c r="M3622" i="4" s="1"/>
  <c r="K3622" i="4"/>
  <c r="K2850" i="4"/>
  <c r="K2851" i="4"/>
  <c r="K2866" i="4"/>
  <c r="K2867" i="4"/>
  <c r="K2869" i="4"/>
  <c r="L2870" i="4"/>
  <c r="M2870" i="4" s="1"/>
  <c r="K2875" i="4"/>
  <c r="K2877" i="4"/>
  <c r="L2878" i="4"/>
  <c r="M2878" i="4" s="1"/>
  <c r="K2883" i="4"/>
  <c r="K2885" i="4"/>
  <c r="L2886" i="4"/>
  <c r="M2886" i="4" s="1"/>
  <c r="K2891" i="4"/>
  <c r="K2893" i="4"/>
  <c r="L2894" i="4"/>
  <c r="M2894" i="4" s="1"/>
  <c r="K2899" i="4"/>
  <c r="K2901" i="4"/>
  <c r="L2902" i="4"/>
  <c r="M2902" i="4" s="1"/>
  <c r="K2907" i="4"/>
  <c r="K2909" i="4"/>
  <c r="L2910" i="4"/>
  <c r="M2910" i="4" s="1"/>
  <c r="K2915" i="4"/>
  <c r="K2917" i="4"/>
  <c r="L2918" i="4"/>
  <c r="M2918" i="4" s="1"/>
  <c r="K2923" i="4"/>
  <c r="L2926" i="4"/>
  <c r="M2926" i="4" s="1"/>
  <c r="K2931" i="4"/>
  <c r="L2934" i="4"/>
  <c r="M2934" i="4" s="1"/>
  <c r="K2939" i="4"/>
  <c r="L2942" i="4"/>
  <c r="M2942" i="4" s="1"/>
  <c r="K2947" i="4"/>
  <c r="L2950" i="4"/>
  <c r="M2950" i="4" s="1"/>
  <c r="K2955" i="4"/>
  <c r="L2958" i="4"/>
  <c r="M2958" i="4" s="1"/>
  <c r="K2963" i="4"/>
  <c r="L2966" i="4"/>
  <c r="M2966" i="4" s="1"/>
  <c r="K2971" i="4"/>
  <c r="L2974" i="4"/>
  <c r="M2974" i="4" s="1"/>
  <c r="K2979" i="4"/>
  <c r="L2982" i="4"/>
  <c r="M2982" i="4" s="1"/>
  <c r="K2987" i="4"/>
  <c r="L2990" i="4"/>
  <c r="M2990" i="4" s="1"/>
  <c r="K2995" i="4"/>
  <c r="L2998" i="4"/>
  <c r="M2998" i="4" s="1"/>
  <c r="K3003" i="4"/>
  <c r="L3006" i="4"/>
  <c r="M3006" i="4" s="1"/>
  <c r="K3011" i="4"/>
  <c r="L3014" i="4"/>
  <c r="M3014" i="4" s="1"/>
  <c r="K3019" i="4"/>
  <c r="L3022" i="4"/>
  <c r="M3022" i="4" s="1"/>
  <c r="K3027" i="4"/>
  <c r="L3030" i="4"/>
  <c r="M3030" i="4" s="1"/>
  <c r="L3035" i="4"/>
  <c r="M3035" i="4" s="1"/>
  <c r="L3042" i="4"/>
  <c r="M3042" i="4" s="1"/>
  <c r="K3044" i="4"/>
  <c r="L3051" i="4"/>
  <c r="M3051" i="4" s="1"/>
  <c r="L3053" i="4"/>
  <c r="M3053" i="4" s="1"/>
  <c r="L3055" i="4"/>
  <c r="M3055" i="4" s="1"/>
  <c r="L3057" i="4"/>
  <c r="M3057" i="4" s="1"/>
  <c r="L3059" i="4"/>
  <c r="M3059" i="4" s="1"/>
  <c r="L3061" i="4"/>
  <c r="M3061" i="4" s="1"/>
  <c r="L3063" i="4"/>
  <c r="M3063" i="4" s="1"/>
  <c r="L3065" i="4"/>
  <c r="M3065" i="4" s="1"/>
  <c r="L3067" i="4"/>
  <c r="M3067" i="4" s="1"/>
  <c r="L3069" i="4"/>
  <c r="M3069" i="4" s="1"/>
  <c r="L3071" i="4"/>
  <c r="M3071" i="4" s="1"/>
  <c r="L3073" i="4"/>
  <c r="M3073" i="4" s="1"/>
  <c r="L3075" i="4"/>
  <c r="M3075" i="4" s="1"/>
  <c r="L3077" i="4"/>
  <c r="M3077" i="4" s="1"/>
  <c r="L3079" i="4"/>
  <c r="M3079" i="4" s="1"/>
  <c r="L3081" i="4"/>
  <c r="M3081" i="4" s="1"/>
  <c r="L3083" i="4"/>
  <c r="M3083" i="4" s="1"/>
  <c r="L3085" i="4"/>
  <c r="M3085" i="4" s="1"/>
  <c r="L3087" i="4"/>
  <c r="M3087" i="4" s="1"/>
  <c r="L3089" i="4"/>
  <c r="M3089" i="4" s="1"/>
  <c r="L3091" i="4"/>
  <c r="M3091" i="4" s="1"/>
  <c r="L3093" i="4"/>
  <c r="M3093" i="4" s="1"/>
  <c r="L3095" i="4"/>
  <c r="M3095" i="4" s="1"/>
  <c r="L3097" i="4"/>
  <c r="M3097" i="4" s="1"/>
  <c r="L3099" i="4"/>
  <c r="M3099" i="4" s="1"/>
  <c r="L3101" i="4"/>
  <c r="M3101" i="4" s="1"/>
  <c r="L3103" i="4"/>
  <c r="M3103" i="4" s="1"/>
  <c r="L3105" i="4"/>
  <c r="M3105" i="4" s="1"/>
  <c r="L3107" i="4"/>
  <c r="M3107" i="4" s="1"/>
  <c r="L3109" i="4"/>
  <c r="M3109" i="4" s="1"/>
  <c r="L3111" i="4"/>
  <c r="M3111" i="4" s="1"/>
  <c r="L3113" i="4"/>
  <c r="M3113" i="4" s="1"/>
  <c r="L3115" i="4"/>
  <c r="M3115" i="4" s="1"/>
  <c r="L3117" i="4"/>
  <c r="M3117" i="4" s="1"/>
  <c r="L3138" i="4"/>
  <c r="M3138" i="4" s="1"/>
  <c r="K3138" i="4"/>
  <c r="L3162" i="4"/>
  <c r="M3162" i="4" s="1"/>
  <c r="K3162" i="4"/>
  <c r="L3178" i="4"/>
  <c r="M3178" i="4" s="1"/>
  <c r="K3178" i="4"/>
  <c r="L3194" i="4"/>
  <c r="M3194" i="4" s="1"/>
  <c r="K3194" i="4"/>
  <c r="L3210" i="4"/>
  <c r="M3210" i="4" s="1"/>
  <c r="K3210" i="4"/>
  <c r="L3226" i="4"/>
  <c r="M3226" i="4" s="1"/>
  <c r="K3226" i="4"/>
  <c r="L3242" i="4"/>
  <c r="M3242" i="4" s="1"/>
  <c r="K3242" i="4"/>
  <c r="L3258" i="4"/>
  <c r="M3258" i="4" s="1"/>
  <c r="K3258" i="4"/>
  <c r="L3274" i="4"/>
  <c r="M3274" i="4" s="1"/>
  <c r="K3274" i="4"/>
  <c r="L3290" i="4"/>
  <c r="M3290" i="4" s="1"/>
  <c r="K3290" i="4"/>
  <c r="L3306" i="4"/>
  <c r="M3306" i="4" s="1"/>
  <c r="K3306" i="4"/>
  <c r="L3322" i="4"/>
  <c r="M3322" i="4" s="1"/>
  <c r="K3322" i="4"/>
  <c r="L3338" i="4"/>
  <c r="M3338" i="4" s="1"/>
  <c r="K3338" i="4"/>
  <c r="L3374" i="4"/>
  <c r="M3374" i="4" s="1"/>
  <c r="K3374" i="4"/>
  <c r="L3406" i="4"/>
  <c r="M3406" i="4" s="1"/>
  <c r="K3406" i="4"/>
  <c r="K2874" i="4"/>
  <c r="K2882" i="4"/>
  <c r="K2890" i="4"/>
  <c r="K2898" i="4"/>
  <c r="K2906" i="4"/>
  <c r="K2914" i="4"/>
  <c r="K2922" i="4"/>
  <c r="K2930" i="4"/>
  <c r="K2938" i="4"/>
  <c r="K2946" i="4"/>
  <c r="K2954" i="4"/>
  <c r="K2962" i="4"/>
  <c r="K2970" i="4"/>
  <c r="K2978" i="4"/>
  <c r="K2986" i="4"/>
  <c r="K2994" i="4"/>
  <c r="K3002" i="4"/>
  <c r="K3010" i="4"/>
  <c r="K3018" i="4"/>
  <c r="K3026" i="4"/>
  <c r="K3034" i="4"/>
  <c r="L3134" i="4"/>
  <c r="M3134" i="4" s="1"/>
  <c r="K3134" i="4"/>
  <c r="L3169" i="4"/>
  <c r="M3169" i="4" s="1"/>
  <c r="K3169" i="4"/>
  <c r="L3185" i="4"/>
  <c r="M3185" i="4" s="1"/>
  <c r="K3185" i="4"/>
  <c r="L3201" i="4"/>
  <c r="M3201" i="4" s="1"/>
  <c r="K3201" i="4"/>
  <c r="L3217" i="4"/>
  <c r="M3217" i="4" s="1"/>
  <c r="K3217" i="4"/>
  <c r="L3233" i="4"/>
  <c r="M3233" i="4" s="1"/>
  <c r="K3233" i="4"/>
  <c r="L3249" i="4"/>
  <c r="M3249" i="4" s="1"/>
  <c r="K3249" i="4"/>
  <c r="L3265" i="4"/>
  <c r="M3265" i="4" s="1"/>
  <c r="K3265" i="4"/>
  <c r="L3281" i="4"/>
  <c r="M3281" i="4" s="1"/>
  <c r="K3281" i="4"/>
  <c r="L3297" i="4"/>
  <c r="M3297" i="4" s="1"/>
  <c r="K3297" i="4"/>
  <c r="L3313" i="4"/>
  <c r="M3313" i="4" s="1"/>
  <c r="K3313" i="4"/>
  <c r="L3329" i="4"/>
  <c r="M3329" i="4" s="1"/>
  <c r="K3329" i="4"/>
  <c r="L3345" i="4"/>
  <c r="M3345" i="4" s="1"/>
  <c r="K3345" i="4"/>
  <c r="L3362" i="4"/>
  <c r="M3362" i="4" s="1"/>
  <c r="K3362" i="4"/>
  <c r="L3394" i="4"/>
  <c r="M3394" i="4" s="1"/>
  <c r="K3394" i="4"/>
  <c r="L3426" i="4"/>
  <c r="M3426" i="4" s="1"/>
  <c r="K3426" i="4"/>
  <c r="L3439" i="4"/>
  <c r="M3439" i="4" s="1"/>
  <c r="K3439" i="4"/>
  <c r="K3489" i="4"/>
  <c r="L3489" i="4"/>
  <c r="M3489" i="4" s="1"/>
  <c r="K3542" i="4"/>
  <c r="L3542" i="4"/>
  <c r="M3542" i="4" s="1"/>
  <c r="K2846" i="4"/>
  <c r="K2862" i="4"/>
  <c r="L3039" i="4"/>
  <c r="M3039" i="4" s="1"/>
  <c r="K3045" i="4"/>
  <c r="L3046" i="4"/>
  <c r="M3046" i="4" s="1"/>
  <c r="K3143" i="4"/>
  <c r="L3155" i="4"/>
  <c r="M3155" i="4" s="1"/>
  <c r="L3158" i="4"/>
  <c r="M3158" i="4" s="1"/>
  <c r="K3158" i="4"/>
  <c r="L3174" i="4"/>
  <c r="M3174" i="4" s="1"/>
  <c r="K3174" i="4"/>
  <c r="L3190" i="4"/>
  <c r="M3190" i="4" s="1"/>
  <c r="K3190" i="4"/>
  <c r="L3206" i="4"/>
  <c r="M3206" i="4" s="1"/>
  <c r="K3206" i="4"/>
  <c r="L3222" i="4"/>
  <c r="M3222" i="4" s="1"/>
  <c r="K3222" i="4"/>
  <c r="L3238" i="4"/>
  <c r="M3238" i="4" s="1"/>
  <c r="K3238" i="4"/>
  <c r="L3254" i="4"/>
  <c r="M3254" i="4" s="1"/>
  <c r="K3254" i="4"/>
  <c r="L3270" i="4"/>
  <c r="M3270" i="4" s="1"/>
  <c r="K3270" i="4"/>
  <c r="L3286" i="4"/>
  <c r="M3286" i="4" s="1"/>
  <c r="K3286" i="4"/>
  <c r="L3302" i="4"/>
  <c r="M3302" i="4" s="1"/>
  <c r="K3302" i="4"/>
  <c r="L3318" i="4"/>
  <c r="M3318" i="4" s="1"/>
  <c r="K3318" i="4"/>
  <c r="L3334" i="4"/>
  <c r="M3334" i="4" s="1"/>
  <c r="K3334" i="4"/>
  <c r="L3350" i="4"/>
  <c r="M3350" i="4" s="1"/>
  <c r="K3350" i="4"/>
  <c r="K3355" i="4"/>
  <c r="L3382" i="4"/>
  <c r="M3382" i="4" s="1"/>
  <c r="K3382" i="4"/>
  <c r="K3387" i="4"/>
  <c r="L3414" i="4"/>
  <c r="M3414" i="4" s="1"/>
  <c r="K3414" i="4"/>
  <c r="K3419" i="4"/>
  <c r="K3487" i="4"/>
  <c r="K3514" i="4"/>
  <c r="L3514" i="4"/>
  <c r="M3514" i="4" s="1"/>
  <c r="L3559" i="4"/>
  <c r="M3559" i="4" s="1"/>
  <c r="K3559" i="4"/>
  <c r="L3568" i="4"/>
  <c r="M3568" i="4" s="1"/>
  <c r="K3038" i="4"/>
  <c r="K3047" i="4"/>
  <c r="K3139" i="4"/>
  <c r="L3151" i="4"/>
  <c r="M3151" i="4" s="1"/>
  <c r="L3153" i="4"/>
  <c r="M3153" i="4" s="1"/>
  <c r="K3163" i="4"/>
  <c r="L3165" i="4"/>
  <c r="M3165" i="4" s="1"/>
  <c r="K3165" i="4"/>
  <c r="K3179" i="4"/>
  <c r="L3181" i="4"/>
  <c r="M3181" i="4" s="1"/>
  <c r="K3181" i="4"/>
  <c r="K3195" i="4"/>
  <c r="L3197" i="4"/>
  <c r="M3197" i="4" s="1"/>
  <c r="K3197" i="4"/>
  <c r="K3211" i="4"/>
  <c r="L3213" i="4"/>
  <c r="M3213" i="4" s="1"/>
  <c r="K3213" i="4"/>
  <c r="K3227" i="4"/>
  <c r="L3229" i="4"/>
  <c r="M3229" i="4" s="1"/>
  <c r="K3229" i="4"/>
  <c r="K3243" i="4"/>
  <c r="L3245" i="4"/>
  <c r="M3245" i="4" s="1"/>
  <c r="K3245" i="4"/>
  <c r="K3259" i="4"/>
  <c r="L3261" i="4"/>
  <c r="M3261" i="4" s="1"/>
  <c r="K3261" i="4"/>
  <c r="K3275" i="4"/>
  <c r="L3277" i="4"/>
  <c r="M3277" i="4" s="1"/>
  <c r="K3277" i="4"/>
  <c r="K3291" i="4"/>
  <c r="L3293" i="4"/>
  <c r="M3293" i="4" s="1"/>
  <c r="K3293" i="4"/>
  <c r="K3307" i="4"/>
  <c r="L3309" i="4"/>
  <c r="M3309" i="4" s="1"/>
  <c r="K3309" i="4"/>
  <c r="K3323" i="4"/>
  <c r="L3325" i="4"/>
  <c r="M3325" i="4" s="1"/>
  <c r="K3325" i="4"/>
  <c r="K3339" i="4"/>
  <c r="L3341" i="4"/>
  <c r="M3341" i="4" s="1"/>
  <c r="K3341" i="4"/>
  <c r="L3370" i="4"/>
  <c r="M3370" i="4" s="1"/>
  <c r="K3370" i="4"/>
  <c r="K3375" i="4"/>
  <c r="L3402" i="4"/>
  <c r="M3402" i="4" s="1"/>
  <c r="K3402" i="4"/>
  <c r="K3407" i="4"/>
  <c r="L3507" i="4"/>
  <c r="M3507" i="4" s="1"/>
  <c r="K3507" i="4"/>
  <c r="K3519" i="4"/>
  <c r="K3442" i="4"/>
  <c r="K3458" i="4"/>
  <c r="K3476" i="4"/>
  <c r="K3503" i="4"/>
  <c r="L3534" i="4"/>
  <c r="M3534" i="4" s="1"/>
  <c r="L3566" i="4"/>
  <c r="M3566" i="4" s="1"/>
  <c r="L3626" i="4"/>
  <c r="M3626" i="4" s="1"/>
  <c r="K3626" i="4"/>
  <c r="L3649" i="4"/>
  <c r="M3649" i="4" s="1"/>
  <c r="K3649" i="4"/>
  <c r="K3659" i="4"/>
  <c r="L3659" i="4"/>
  <c r="M3659" i="4" s="1"/>
  <c r="K3761" i="4"/>
  <c r="L3761" i="4"/>
  <c r="M3761" i="4" s="1"/>
  <c r="L3772" i="4"/>
  <c r="M3772" i="4" s="1"/>
  <c r="K3772" i="4"/>
  <c r="K3798" i="4"/>
  <c r="L3798" i="4"/>
  <c r="M3798" i="4" s="1"/>
  <c r="L3808" i="4"/>
  <c r="M3808" i="4" s="1"/>
  <c r="K3808" i="4"/>
  <c r="K3502" i="4"/>
  <c r="K3509" i="4"/>
  <c r="K3520" i="4"/>
  <c r="K3533" i="4"/>
  <c r="L3535" i="4"/>
  <c r="M3535" i="4" s="1"/>
  <c r="K3552" i="4"/>
  <c r="K3565" i="4"/>
  <c r="L3567" i="4"/>
  <c r="M3567" i="4" s="1"/>
  <c r="L3571" i="4"/>
  <c r="M3571" i="4" s="1"/>
  <c r="L3575" i="4"/>
  <c r="M3575" i="4" s="1"/>
  <c r="L3579" i="4"/>
  <c r="M3579" i="4" s="1"/>
  <c r="L3583" i="4"/>
  <c r="M3583" i="4" s="1"/>
  <c r="L3587" i="4"/>
  <c r="M3587" i="4" s="1"/>
  <c r="L3591" i="4"/>
  <c r="M3591" i="4" s="1"/>
  <c r="L3595" i="4"/>
  <c r="M3595" i="4" s="1"/>
  <c r="L3599" i="4"/>
  <c r="M3599" i="4" s="1"/>
  <c r="L3603" i="4"/>
  <c r="M3603" i="4" s="1"/>
  <c r="L3607" i="4"/>
  <c r="M3607" i="4" s="1"/>
  <c r="L3611" i="4"/>
  <c r="M3611" i="4" s="1"/>
  <c r="L3615" i="4"/>
  <c r="M3615" i="4" s="1"/>
  <c r="L3619" i="4"/>
  <c r="M3619" i="4" s="1"/>
  <c r="L3630" i="4"/>
  <c r="M3630" i="4" s="1"/>
  <c r="K3630" i="4"/>
  <c r="L3653" i="4"/>
  <c r="M3653" i="4" s="1"/>
  <c r="L3673" i="4"/>
  <c r="M3673" i="4" s="1"/>
  <c r="K3673" i="4"/>
  <c r="L3689" i="4"/>
  <c r="M3689" i="4" s="1"/>
  <c r="K3689" i="4"/>
  <c r="L3705" i="4"/>
  <c r="M3705" i="4" s="1"/>
  <c r="K3705" i="4"/>
  <c r="L3759" i="4"/>
  <c r="M3759" i="4" s="1"/>
  <c r="L3783" i="4"/>
  <c r="M3783" i="4" s="1"/>
  <c r="K3783" i="4"/>
  <c r="K3438" i="4"/>
  <c r="K3454" i="4"/>
  <c r="K3470" i="4"/>
  <c r="K3478" i="4"/>
  <c r="K3522" i="4"/>
  <c r="K3554" i="4"/>
  <c r="K3429" i="4"/>
  <c r="K3432" i="4"/>
  <c r="L3442" i="4"/>
  <c r="M3442" i="4" s="1"/>
  <c r="K3445" i="4"/>
  <c r="K3490" i="4"/>
  <c r="K3497" i="4"/>
  <c r="K3506" i="4"/>
  <c r="K3513" i="4"/>
  <c r="K3528" i="4"/>
  <c r="K3541" i="4"/>
  <c r="L3543" i="4"/>
  <c r="M3543" i="4" s="1"/>
  <c r="K3560" i="4"/>
  <c r="L3627" i="4"/>
  <c r="M3627" i="4" s="1"/>
  <c r="L3662" i="4"/>
  <c r="M3662" i="4" s="1"/>
  <c r="K3662" i="4"/>
  <c r="K3353" i="4"/>
  <c r="K3357" i="4"/>
  <c r="K3361" i="4"/>
  <c r="K3365" i="4"/>
  <c r="K3369" i="4"/>
  <c r="K3373" i="4"/>
  <c r="K3377" i="4"/>
  <c r="K3381" i="4"/>
  <c r="K3385" i="4"/>
  <c r="K3389" i="4"/>
  <c r="K3393" i="4"/>
  <c r="K3397" i="4"/>
  <c r="K3401" i="4"/>
  <c r="K3405" i="4"/>
  <c r="K3409" i="4"/>
  <c r="K3413" i="4"/>
  <c r="K3417" i="4"/>
  <c r="K3421" i="4"/>
  <c r="K3425" i="4"/>
  <c r="K3434" i="4"/>
  <c r="K3435" i="4"/>
  <c r="K3450" i="4"/>
  <c r="K3451" i="4"/>
  <c r="K3466" i="4"/>
  <c r="K3467" i="4"/>
  <c r="K3472" i="4"/>
  <c r="K3473" i="4"/>
  <c r="K3480" i="4"/>
  <c r="K3481" i="4"/>
  <c r="L3486" i="4"/>
  <c r="M3486" i="4" s="1"/>
  <c r="K3492" i="4"/>
  <c r="L3493" i="4"/>
  <c r="M3493" i="4" s="1"/>
  <c r="K3495" i="4"/>
  <c r="L3502" i="4"/>
  <c r="M3502" i="4" s="1"/>
  <c r="K3508" i="4"/>
  <c r="L3509" i="4"/>
  <c r="M3509" i="4" s="1"/>
  <c r="L3518" i="4"/>
  <c r="M3518" i="4" s="1"/>
  <c r="L3520" i="4"/>
  <c r="M3520" i="4" s="1"/>
  <c r="K3530" i="4"/>
  <c r="K3532" i="4"/>
  <c r="K3535" i="4"/>
  <c r="K3545" i="4"/>
  <c r="L3547" i="4"/>
  <c r="M3547" i="4" s="1"/>
  <c r="L3550" i="4"/>
  <c r="M3550" i="4" s="1"/>
  <c r="L3552" i="4"/>
  <c r="M3552" i="4" s="1"/>
  <c r="K3562" i="4"/>
  <c r="K3564" i="4"/>
  <c r="K3567" i="4"/>
  <c r="K3571" i="4"/>
  <c r="K3575" i="4"/>
  <c r="K3579" i="4"/>
  <c r="K3583" i="4"/>
  <c r="L3642" i="4"/>
  <c r="M3642" i="4" s="1"/>
  <c r="L3656" i="4"/>
  <c r="M3656" i="4" s="1"/>
  <c r="L3796" i="4"/>
  <c r="M3796" i="4" s="1"/>
  <c r="K3796" i="4"/>
  <c r="K3485" i="4"/>
  <c r="K3494" i="4"/>
  <c r="K3501" i="4"/>
  <c r="K3510" i="4"/>
  <c r="K3517" i="4"/>
  <c r="L3519" i="4"/>
  <c r="M3519" i="4" s="1"/>
  <c r="K3536" i="4"/>
  <c r="K3549" i="4"/>
  <c r="L3551" i="4"/>
  <c r="M3551" i="4" s="1"/>
  <c r="K3568" i="4"/>
  <c r="K3572" i="4"/>
  <c r="K3576" i="4"/>
  <c r="K3580" i="4"/>
  <c r="K3584" i="4"/>
  <c r="K3588" i="4"/>
  <c r="K3592" i="4"/>
  <c r="K3596" i="4"/>
  <c r="K3600" i="4"/>
  <c r="K3604" i="4"/>
  <c r="L3650" i="4"/>
  <c r="M3650" i="4" s="1"/>
  <c r="K3650" i="4"/>
  <c r="L3665" i="4"/>
  <c r="M3665" i="4" s="1"/>
  <c r="K3665" i="4"/>
  <c r="L3681" i="4"/>
  <c r="M3681" i="4" s="1"/>
  <c r="K3681" i="4"/>
  <c r="L3697" i="4"/>
  <c r="M3697" i="4" s="1"/>
  <c r="K3697" i="4"/>
  <c r="K3713" i="4"/>
  <c r="L3713" i="4"/>
  <c r="M3713" i="4" s="1"/>
  <c r="K3729" i="4"/>
  <c r="L3729" i="4"/>
  <c r="M3729" i="4" s="1"/>
  <c r="K3745" i="4"/>
  <c r="L3745" i="4"/>
  <c r="M3745" i="4" s="1"/>
  <c r="L3802" i="4"/>
  <c r="M3802" i="4" s="1"/>
  <c r="K3802" i="4"/>
  <c r="K3430" i="4"/>
  <c r="K3446" i="4"/>
  <c r="K3462" i="4"/>
  <c r="K3474" i="4"/>
  <c r="K3482" i="4"/>
  <c r="L3490" i="4"/>
  <c r="M3490" i="4" s="1"/>
  <c r="K3496" i="4"/>
  <c r="L3497" i="4"/>
  <c r="M3497" i="4" s="1"/>
  <c r="L3506" i="4"/>
  <c r="M3506" i="4" s="1"/>
  <c r="K3512" i="4"/>
  <c r="L3513" i="4"/>
  <c r="M3513" i="4" s="1"/>
  <c r="K3521" i="4"/>
  <c r="L3523" i="4"/>
  <c r="M3523" i="4" s="1"/>
  <c r="L3526" i="4"/>
  <c r="M3526" i="4" s="1"/>
  <c r="L3528" i="4"/>
  <c r="M3528" i="4" s="1"/>
  <c r="K3538" i="4"/>
  <c r="K3540" i="4"/>
  <c r="K3543" i="4"/>
  <c r="K3553" i="4"/>
  <c r="L3555" i="4"/>
  <c r="M3555" i="4" s="1"/>
  <c r="L3558" i="4"/>
  <c r="M3558" i="4" s="1"/>
  <c r="L3560" i="4"/>
  <c r="M3560" i="4" s="1"/>
  <c r="L3570" i="4"/>
  <c r="M3570" i="4" s="1"/>
  <c r="K3570" i="4"/>
  <c r="L3574" i="4"/>
  <c r="M3574" i="4" s="1"/>
  <c r="K3574" i="4"/>
  <c r="L3578" i="4"/>
  <c r="M3578" i="4" s="1"/>
  <c r="K3578" i="4"/>
  <c r="L3582" i="4"/>
  <c r="M3582" i="4" s="1"/>
  <c r="K3582" i="4"/>
  <c r="L3586" i="4"/>
  <c r="M3586" i="4" s="1"/>
  <c r="K3586" i="4"/>
  <c r="L3590" i="4"/>
  <c r="M3590" i="4" s="1"/>
  <c r="K3590" i="4"/>
  <c r="L3594" i="4"/>
  <c r="M3594" i="4" s="1"/>
  <c r="K3594" i="4"/>
  <c r="L3598" i="4"/>
  <c r="M3598" i="4" s="1"/>
  <c r="K3598" i="4"/>
  <c r="L3602" i="4"/>
  <c r="M3602" i="4" s="1"/>
  <c r="K3602" i="4"/>
  <c r="L3606" i="4"/>
  <c r="M3606" i="4" s="1"/>
  <c r="K3606" i="4"/>
  <c r="L3610" i="4"/>
  <c r="M3610" i="4" s="1"/>
  <c r="K3610" i="4"/>
  <c r="L3614" i="4"/>
  <c r="M3614" i="4" s="1"/>
  <c r="K3614" i="4"/>
  <c r="L3618" i="4"/>
  <c r="M3618" i="4" s="1"/>
  <c r="K3618" i="4"/>
  <c r="L3668" i="4"/>
  <c r="M3668" i="4" s="1"/>
  <c r="L3679" i="4"/>
  <c r="M3679" i="4" s="1"/>
  <c r="L3684" i="4"/>
  <c r="M3684" i="4" s="1"/>
  <c r="L3695" i="4"/>
  <c r="M3695" i="4" s="1"/>
  <c r="L3700" i="4"/>
  <c r="M3700" i="4" s="1"/>
  <c r="L3711" i="4"/>
  <c r="M3711" i="4" s="1"/>
  <c r="L3727" i="4"/>
  <c r="M3727" i="4" s="1"/>
  <c r="L3743" i="4"/>
  <c r="M3743" i="4" s="1"/>
  <c r="K3653" i="4"/>
  <c r="K3715" i="4"/>
  <c r="K3722" i="4"/>
  <c r="K3731" i="4"/>
  <c r="K3738" i="4"/>
  <c r="K3747" i="4"/>
  <c r="K3754" i="4"/>
  <c r="K3763" i="4"/>
  <c r="L3787" i="4"/>
  <c r="M3787" i="4" s="1"/>
  <c r="K3787" i="4"/>
  <c r="K3789" i="4"/>
  <c r="L3812" i="4"/>
  <c r="M3812" i="4" s="1"/>
  <c r="L3834" i="4"/>
  <c r="M3834" i="4" s="1"/>
  <c r="L3885" i="4"/>
  <c r="M3885" i="4" s="1"/>
  <c r="K3885" i="4"/>
  <c r="K3896" i="4"/>
  <c r="L3896" i="4"/>
  <c r="M3896" i="4" s="1"/>
  <c r="L3898" i="4"/>
  <c r="M3898" i="4" s="1"/>
  <c r="K3898" i="4"/>
  <c r="L3949" i="4"/>
  <c r="M3949" i="4" s="1"/>
  <c r="K3949" i="4"/>
  <c r="K3960" i="4"/>
  <c r="L3960" i="4"/>
  <c r="M3960" i="4" s="1"/>
  <c r="K3965" i="4"/>
  <c r="L3980" i="4"/>
  <c r="M3980" i="4" s="1"/>
  <c r="L4002" i="4"/>
  <c r="M4002" i="4" s="1"/>
  <c r="L4084" i="4"/>
  <c r="M4084" i="4" s="1"/>
  <c r="K4084" i="4"/>
  <c r="K3634" i="4"/>
  <c r="K3638" i="4"/>
  <c r="K3642" i="4"/>
  <c r="K3646" i="4"/>
  <c r="K3655" i="4"/>
  <c r="K3656" i="4"/>
  <c r="K3668" i="4"/>
  <c r="K3670" i="4"/>
  <c r="K3676" i="4"/>
  <c r="K3678" i="4"/>
  <c r="K3684" i="4"/>
  <c r="K3686" i="4"/>
  <c r="K3692" i="4"/>
  <c r="K3694" i="4"/>
  <c r="K3700" i="4"/>
  <c r="K3702" i="4"/>
  <c r="K3708" i="4"/>
  <c r="K3710" i="4"/>
  <c r="K3717" i="4"/>
  <c r="L3718" i="4"/>
  <c r="M3718" i="4" s="1"/>
  <c r="K3720" i="4"/>
  <c r="K3733" i="4"/>
  <c r="L3734" i="4"/>
  <c r="M3734" i="4" s="1"/>
  <c r="K3736" i="4"/>
  <c r="K3749" i="4"/>
  <c r="L3750" i="4"/>
  <c r="M3750" i="4" s="1"/>
  <c r="K3752" i="4"/>
  <c r="K3765" i="4"/>
  <c r="L3766" i="4"/>
  <c r="M3766" i="4" s="1"/>
  <c r="K3768" i="4"/>
  <c r="L3791" i="4"/>
  <c r="M3791" i="4" s="1"/>
  <c r="K3791" i="4"/>
  <c r="K3793" i="4"/>
  <c r="L3794" i="4"/>
  <c r="M3794" i="4" s="1"/>
  <c r="K3806" i="4"/>
  <c r="L3818" i="4"/>
  <c r="M3818" i="4" s="1"/>
  <c r="K3818" i="4"/>
  <c r="L3824" i="4"/>
  <c r="M3824" i="4" s="1"/>
  <c r="K3824" i="4"/>
  <c r="L3828" i="4"/>
  <c r="M3828" i="4" s="1"/>
  <c r="L3843" i="4"/>
  <c r="M3843" i="4" s="1"/>
  <c r="L3861" i="4"/>
  <c r="M3861" i="4" s="1"/>
  <c r="K3861" i="4"/>
  <c r="K3872" i="4"/>
  <c r="L3872" i="4"/>
  <c r="M3872" i="4" s="1"/>
  <c r="L3874" i="4"/>
  <c r="M3874" i="4" s="1"/>
  <c r="K3874" i="4"/>
  <c r="L3883" i="4"/>
  <c r="M3883" i="4" s="1"/>
  <c r="L3925" i="4"/>
  <c r="M3925" i="4" s="1"/>
  <c r="K3925" i="4"/>
  <c r="K3936" i="4"/>
  <c r="L3936" i="4"/>
  <c r="M3936" i="4" s="1"/>
  <c r="L4009" i="4"/>
  <c r="M4009" i="4" s="1"/>
  <c r="K4009" i="4"/>
  <c r="K3667" i="4"/>
  <c r="K3675" i="4"/>
  <c r="K3683" i="4"/>
  <c r="K3691" i="4"/>
  <c r="K3699" i="4"/>
  <c r="K3707" i="4"/>
  <c r="K3719" i="4"/>
  <c r="K3726" i="4"/>
  <c r="K3735" i="4"/>
  <c r="K3742" i="4"/>
  <c r="K3751" i="4"/>
  <c r="K3758" i="4"/>
  <c r="K3767" i="4"/>
  <c r="L3795" i="4"/>
  <c r="M3795" i="4" s="1"/>
  <c r="K3795" i="4"/>
  <c r="K3797" i="4"/>
  <c r="K3803" i="4"/>
  <c r="L3830" i="4"/>
  <c r="M3830" i="4" s="1"/>
  <c r="K3830" i="4"/>
  <c r="K3848" i="4"/>
  <c r="L3848" i="4"/>
  <c r="M3848" i="4" s="1"/>
  <c r="L3850" i="4"/>
  <c r="M3850" i="4" s="1"/>
  <c r="K3850" i="4"/>
  <c r="L3859" i="4"/>
  <c r="M3859" i="4" s="1"/>
  <c r="L3901" i="4"/>
  <c r="M3901" i="4" s="1"/>
  <c r="K3901" i="4"/>
  <c r="K3912" i="4"/>
  <c r="L3912" i="4"/>
  <c r="M3912" i="4" s="1"/>
  <c r="K3651" i="4"/>
  <c r="K3799" i="4"/>
  <c r="L3799" i="4"/>
  <c r="M3799" i="4" s="1"/>
  <c r="L3805" i="4"/>
  <c r="M3805" i="4" s="1"/>
  <c r="K3805" i="4"/>
  <c r="L3877" i="4"/>
  <c r="M3877" i="4" s="1"/>
  <c r="K3877" i="4"/>
  <c r="K3888" i="4"/>
  <c r="L3888" i="4"/>
  <c r="M3888" i="4" s="1"/>
  <c r="L3890" i="4"/>
  <c r="M3890" i="4" s="1"/>
  <c r="K3890" i="4"/>
  <c r="L3941" i="4"/>
  <c r="M3941" i="4" s="1"/>
  <c r="K3941" i="4"/>
  <c r="K3952" i="4"/>
  <c r="L3952" i="4"/>
  <c r="M3952" i="4" s="1"/>
  <c r="L4439" i="4"/>
  <c r="M4439" i="4" s="1"/>
  <c r="K4439" i="4"/>
  <c r="K3714" i="4"/>
  <c r="K3723" i="4"/>
  <c r="K3730" i="4"/>
  <c r="K3739" i="4"/>
  <c r="K3746" i="4"/>
  <c r="K3755" i="4"/>
  <c r="K3762" i="4"/>
  <c r="L3771" i="4"/>
  <c r="M3771" i="4" s="1"/>
  <c r="K3771" i="4"/>
  <c r="K3773" i="4"/>
  <c r="K3811" i="4"/>
  <c r="L3811" i="4"/>
  <c r="M3811" i="4" s="1"/>
  <c r="L3853" i="4"/>
  <c r="M3853" i="4" s="1"/>
  <c r="K3853" i="4"/>
  <c r="K3864" i="4"/>
  <c r="L3864" i="4"/>
  <c r="M3864" i="4" s="1"/>
  <c r="L3866" i="4"/>
  <c r="M3866" i="4" s="1"/>
  <c r="K3866" i="4"/>
  <c r="L3917" i="4"/>
  <c r="M3917" i="4" s="1"/>
  <c r="K3917" i="4"/>
  <c r="K3928" i="4"/>
  <c r="L3928" i="4"/>
  <c r="M3928" i="4" s="1"/>
  <c r="L3977" i="4"/>
  <c r="M3977" i="4" s="1"/>
  <c r="K3977" i="4"/>
  <c r="L3994" i="4"/>
  <c r="M3994" i="4" s="1"/>
  <c r="K3994" i="4"/>
  <c r="L4148" i="4"/>
  <c r="M4148" i="4" s="1"/>
  <c r="K4148" i="4"/>
  <c r="L4164" i="4"/>
  <c r="M4164" i="4" s="1"/>
  <c r="K4164" i="4"/>
  <c r="L4180" i="4"/>
  <c r="M4180" i="4" s="1"/>
  <c r="K4180" i="4"/>
  <c r="L4196" i="4"/>
  <c r="M4196" i="4" s="1"/>
  <c r="K4196" i="4"/>
  <c r="L4212" i="4"/>
  <c r="M4212" i="4" s="1"/>
  <c r="K4212" i="4"/>
  <c r="L4228" i="4"/>
  <c r="M4228" i="4" s="1"/>
  <c r="K4228" i="4"/>
  <c r="L4244" i="4"/>
  <c r="M4244" i="4" s="1"/>
  <c r="K4244" i="4"/>
  <c r="L4260" i="4"/>
  <c r="M4260" i="4" s="1"/>
  <c r="K4260" i="4"/>
  <c r="L4276" i="4"/>
  <c r="M4276" i="4" s="1"/>
  <c r="K4276" i="4"/>
  <c r="L4292" i="4"/>
  <c r="M4292" i="4" s="1"/>
  <c r="K4292" i="4"/>
  <c r="L4308" i="4"/>
  <c r="M4308" i="4" s="1"/>
  <c r="K4308" i="4"/>
  <c r="L4324" i="4"/>
  <c r="M4324" i="4" s="1"/>
  <c r="K4324" i="4"/>
  <c r="K3663" i="4"/>
  <c r="K3666" i="4"/>
  <c r="L3667" i="4"/>
  <c r="M3667" i="4" s="1"/>
  <c r="K3674" i="4"/>
  <c r="L3675" i="4"/>
  <c r="M3675" i="4" s="1"/>
  <c r="K3682" i="4"/>
  <c r="L3683" i="4"/>
  <c r="M3683" i="4" s="1"/>
  <c r="K3690" i="4"/>
  <c r="L3691" i="4"/>
  <c r="M3691" i="4" s="1"/>
  <c r="K3698" i="4"/>
  <c r="L3699" i="4"/>
  <c r="M3699" i="4" s="1"/>
  <c r="K3706" i="4"/>
  <c r="L3707" i="4"/>
  <c r="M3707" i="4" s="1"/>
  <c r="L3719" i="4"/>
  <c r="M3719" i="4" s="1"/>
  <c r="K3725" i="4"/>
  <c r="L3726" i="4"/>
  <c r="M3726" i="4" s="1"/>
  <c r="L3735" i="4"/>
  <c r="M3735" i="4" s="1"/>
  <c r="K3741" i="4"/>
  <c r="L3742" i="4"/>
  <c r="M3742" i="4" s="1"/>
  <c r="L3751" i="4"/>
  <c r="M3751" i="4" s="1"/>
  <c r="K3757" i="4"/>
  <c r="L3758" i="4"/>
  <c r="M3758" i="4" s="1"/>
  <c r="L3767" i="4"/>
  <c r="M3767" i="4" s="1"/>
  <c r="L3775" i="4"/>
  <c r="M3775" i="4" s="1"/>
  <c r="K3775" i="4"/>
  <c r="K3777" i="4"/>
  <c r="L3778" i="4"/>
  <c r="M3778" i="4" s="1"/>
  <c r="L3803" i="4"/>
  <c r="M3803" i="4" s="1"/>
  <c r="K3815" i="4"/>
  <c r="L3815" i="4"/>
  <c r="M3815" i="4" s="1"/>
  <c r="L3821" i="4"/>
  <c r="M3821" i="4" s="1"/>
  <c r="K3821" i="4"/>
  <c r="L3831" i="4"/>
  <c r="M3831" i="4" s="1"/>
  <c r="L3833" i="4"/>
  <c r="M3833" i="4" s="1"/>
  <c r="K3833" i="4"/>
  <c r="L3851" i="4"/>
  <c r="M3851" i="4" s="1"/>
  <c r="L3893" i="4"/>
  <c r="M3893" i="4" s="1"/>
  <c r="K3893" i="4"/>
  <c r="K3904" i="4"/>
  <c r="L3904" i="4"/>
  <c r="M3904" i="4" s="1"/>
  <c r="L3957" i="4"/>
  <c r="M3957" i="4" s="1"/>
  <c r="K3957" i="4"/>
  <c r="K3992" i="4"/>
  <c r="L3992" i="4"/>
  <c r="M3992" i="4" s="1"/>
  <c r="K3997" i="4"/>
  <c r="L4012" i="4"/>
  <c r="M4012" i="4" s="1"/>
  <c r="L4132" i="4"/>
  <c r="M4132" i="4" s="1"/>
  <c r="K4132" i="4"/>
  <c r="K4134" i="4"/>
  <c r="L4134" i="4"/>
  <c r="M4134" i="4" s="1"/>
  <c r="K3671" i="4"/>
  <c r="K3679" i="4"/>
  <c r="K3687" i="4"/>
  <c r="K3695" i="4"/>
  <c r="K3703" i="4"/>
  <c r="K3711" i="4"/>
  <c r="K3727" i="4"/>
  <c r="K3743" i="4"/>
  <c r="K3759" i="4"/>
  <c r="L3779" i="4"/>
  <c r="M3779" i="4" s="1"/>
  <c r="K3779" i="4"/>
  <c r="K3827" i="4"/>
  <c r="L3827" i="4"/>
  <c r="M3827" i="4" s="1"/>
  <c r="L3842" i="4"/>
  <c r="M3842" i="4" s="1"/>
  <c r="K3842" i="4"/>
  <c r="L3869" i="4"/>
  <c r="M3869" i="4" s="1"/>
  <c r="K3869" i="4"/>
  <c r="K3880" i="4"/>
  <c r="L3880" i="4"/>
  <c r="M3880" i="4" s="1"/>
  <c r="L3882" i="4"/>
  <c r="M3882" i="4" s="1"/>
  <c r="K3882" i="4"/>
  <c r="L3891" i="4"/>
  <c r="M3891" i="4" s="1"/>
  <c r="L3933" i="4"/>
  <c r="M3933" i="4" s="1"/>
  <c r="K3933" i="4"/>
  <c r="K3944" i="4"/>
  <c r="L3944" i="4"/>
  <c r="M3944" i="4" s="1"/>
  <c r="L4029" i="4"/>
  <c r="M4029" i="4" s="1"/>
  <c r="K4029" i="4"/>
  <c r="L4116" i="4"/>
  <c r="M4116" i="4" s="1"/>
  <c r="K4116" i="4"/>
  <c r="K4118" i="4"/>
  <c r="L4118" i="4"/>
  <c r="M4118" i="4" s="1"/>
  <c r="L4073" i="4"/>
  <c r="M4073" i="4" s="1"/>
  <c r="K4073" i="4"/>
  <c r="L4089" i="4"/>
  <c r="M4089" i="4" s="1"/>
  <c r="K4089" i="4"/>
  <c r="L4105" i="4"/>
  <c r="M4105" i="4" s="1"/>
  <c r="K4105" i="4"/>
  <c r="L4121" i="4"/>
  <c r="M4121" i="4" s="1"/>
  <c r="K4121" i="4"/>
  <c r="L4137" i="4"/>
  <c r="M4137" i="4" s="1"/>
  <c r="K4137" i="4"/>
  <c r="L4359" i="4"/>
  <c r="M4359" i="4" s="1"/>
  <c r="K4359" i="4"/>
  <c r="L4375" i="4"/>
  <c r="M4375" i="4" s="1"/>
  <c r="K4375" i="4"/>
  <c r="K4529" i="4"/>
  <c r="L4529" i="4"/>
  <c r="M4529" i="4" s="1"/>
  <c r="L4814" i="4"/>
  <c r="M4814" i="4" s="1"/>
  <c r="K4814" i="4"/>
  <c r="L4845" i="4"/>
  <c r="M4845" i="4" s="1"/>
  <c r="K4845" i="4"/>
  <c r="L4877" i="4"/>
  <c r="M4877" i="4" s="1"/>
  <c r="K4877" i="4"/>
  <c r="L4909" i="4"/>
  <c r="M4909" i="4" s="1"/>
  <c r="K4909" i="4"/>
  <c r="K3834" i="4"/>
  <c r="K3837" i="4"/>
  <c r="L3969" i="4"/>
  <c r="M3969" i="4" s="1"/>
  <c r="K3979" i="4"/>
  <c r="K3982" i="4"/>
  <c r="K3984" i="4"/>
  <c r="L4001" i="4"/>
  <c r="M4001" i="4" s="1"/>
  <c r="K4011" i="4"/>
  <c r="K4014" i="4"/>
  <c r="K4020" i="4"/>
  <c r="K4022" i="4"/>
  <c r="L4080" i="4"/>
  <c r="M4080" i="4" s="1"/>
  <c r="K4080" i="4"/>
  <c r="L4096" i="4"/>
  <c r="M4096" i="4" s="1"/>
  <c r="K4096" i="4"/>
  <c r="L4112" i="4"/>
  <c r="M4112" i="4" s="1"/>
  <c r="K4112" i="4"/>
  <c r="L4128" i="4"/>
  <c r="M4128" i="4" s="1"/>
  <c r="K4128" i="4"/>
  <c r="L4144" i="4"/>
  <c r="M4144" i="4" s="1"/>
  <c r="K4144" i="4"/>
  <c r="L4160" i="4"/>
  <c r="M4160" i="4" s="1"/>
  <c r="K4160" i="4"/>
  <c r="L4176" i="4"/>
  <c r="M4176" i="4" s="1"/>
  <c r="K4176" i="4"/>
  <c r="L4192" i="4"/>
  <c r="M4192" i="4" s="1"/>
  <c r="K4192" i="4"/>
  <c r="L4208" i="4"/>
  <c r="M4208" i="4" s="1"/>
  <c r="K4208" i="4"/>
  <c r="L4224" i="4"/>
  <c r="M4224" i="4" s="1"/>
  <c r="K4224" i="4"/>
  <c r="L4240" i="4"/>
  <c r="M4240" i="4" s="1"/>
  <c r="K4240" i="4"/>
  <c r="L4256" i="4"/>
  <c r="M4256" i="4" s="1"/>
  <c r="K4256" i="4"/>
  <c r="L4272" i="4"/>
  <c r="M4272" i="4" s="1"/>
  <c r="K4272" i="4"/>
  <c r="L4288" i="4"/>
  <c r="M4288" i="4" s="1"/>
  <c r="K4288" i="4"/>
  <c r="L4304" i="4"/>
  <c r="M4304" i="4" s="1"/>
  <c r="K4304" i="4"/>
  <c r="L4320" i="4"/>
  <c r="M4320" i="4" s="1"/>
  <c r="K4320" i="4"/>
  <c r="L4363" i="4"/>
  <c r="M4363" i="4" s="1"/>
  <c r="L4379" i="4"/>
  <c r="M4379" i="4" s="1"/>
  <c r="L4414" i="4"/>
  <c r="M4414" i="4" s="1"/>
  <c r="L4503" i="4"/>
  <c r="M4503" i="4" s="1"/>
  <c r="K4527" i="4"/>
  <c r="L4527" i="4"/>
  <c r="M4527" i="4" s="1"/>
  <c r="L4617" i="4"/>
  <c r="M4617" i="4" s="1"/>
  <c r="K4617" i="4"/>
  <c r="K3807" i="4"/>
  <c r="K3823" i="4"/>
  <c r="K3839" i="4"/>
  <c r="K3847" i="4"/>
  <c r="K3855" i="4"/>
  <c r="K3863" i="4"/>
  <c r="K3871" i="4"/>
  <c r="K3879" i="4"/>
  <c r="K3887" i="4"/>
  <c r="K3895" i="4"/>
  <c r="K3903" i="4"/>
  <c r="K3911" i="4"/>
  <c r="K3919" i="4"/>
  <c r="K3927" i="4"/>
  <c r="K3935" i="4"/>
  <c r="K3943" i="4"/>
  <c r="K3951" i="4"/>
  <c r="K3959" i="4"/>
  <c r="L3981" i="4"/>
  <c r="M3981" i="4" s="1"/>
  <c r="K3991" i="4"/>
  <c r="L4013" i="4"/>
  <c r="M4013" i="4" s="1"/>
  <c r="K4026" i="4"/>
  <c r="L4085" i="4"/>
  <c r="M4085" i="4" s="1"/>
  <c r="K4085" i="4"/>
  <c r="L4101" i="4"/>
  <c r="M4101" i="4" s="1"/>
  <c r="K4101" i="4"/>
  <c r="L4117" i="4"/>
  <c r="M4117" i="4" s="1"/>
  <c r="K4117" i="4"/>
  <c r="L4133" i="4"/>
  <c r="M4133" i="4" s="1"/>
  <c r="K4133" i="4"/>
  <c r="L4149" i="4"/>
  <c r="M4149" i="4" s="1"/>
  <c r="L4165" i="4"/>
  <c r="M4165" i="4" s="1"/>
  <c r="L4181" i="4"/>
  <c r="M4181" i="4" s="1"/>
  <c r="L4197" i="4"/>
  <c r="M4197" i="4" s="1"/>
  <c r="L4213" i="4"/>
  <c r="M4213" i="4" s="1"/>
  <c r="L4229" i="4"/>
  <c r="M4229" i="4" s="1"/>
  <c r="L4245" i="4"/>
  <c r="M4245" i="4" s="1"/>
  <c r="L4261" i="4"/>
  <c r="M4261" i="4" s="1"/>
  <c r="L4277" i="4"/>
  <c r="M4277" i="4" s="1"/>
  <c r="L4293" i="4"/>
  <c r="M4293" i="4" s="1"/>
  <c r="L4309" i="4"/>
  <c r="M4309" i="4" s="1"/>
  <c r="L4325" i="4"/>
  <c r="M4325" i="4" s="1"/>
  <c r="L4423" i="4"/>
  <c r="M4423" i="4" s="1"/>
  <c r="K4423" i="4"/>
  <c r="L4457" i="4"/>
  <c r="M4457" i="4" s="1"/>
  <c r="K4660" i="4"/>
  <c r="L4660" i="4"/>
  <c r="M4660" i="4" s="1"/>
  <c r="K4667" i="4"/>
  <c r="L4667" i="4"/>
  <c r="M4667" i="4" s="1"/>
  <c r="K3844" i="4"/>
  <c r="K3852" i="4"/>
  <c r="K3860" i="4"/>
  <c r="K3868" i="4"/>
  <c r="K3876" i="4"/>
  <c r="K3884" i="4"/>
  <c r="K3892" i="4"/>
  <c r="K3900" i="4"/>
  <c r="K3906" i="4"/>
  <c r="K3908" i="4"/>
  <c r="K3914" i="4"/>
  <c r="K3916" i="4"/>
  <c r="K3922" i="4"/>
  <c r="K3924" i="4"/>
  <c r="K3930" i="4"/>
  <c r="K3932" i="4"/>
  <c r="K3938" i="4"/>
  <c r="K3940" i="4"/>
  <c r="K3946" i="4"/>
  <c r="K3948" i="4"/>
  <c r="K3954" i="4"/>
  <c r="K3956" i="4"/>
  <c r="L3961" i="4"/>
  <c r="M3961" i="4" s="1"/>
  <c r="K3971" i="4"/>
  <c r="L3972" i="4"/>
  <c r="M3972" i="4" s="1"/>
  <c r="K3974" i="4"/>
  <c r="K3976" i="4"/>
  <c r="K3989" i="4"/>
  <c r="L3993" i="4"/>
  <c r="M3993" i="4" s="1"/>
  <c r="K4003" i="4"/>
  <c r="L4004" i="4"/>
  <c r="M4004" i="4" s="1"/>
  <c r="K4006" i="4"/>
  <c r="K4008" i="4"/>
  <c r="L4016" i="4"/>
  <c r="M4016" i="4" s="1"/>
  <c r="L4018" i="4"/>
  <c r="M4018" i="4" s="1"/>
  <c r="K4028" i="4"/>
  <c r="K4030" i="4"/>
  <c r="K4033" i="4"/>
  <c r="K4037" i="4"/>
  <c r="K4041" i="4"/>
  <c r="K4045" i="4"/>
  <c r="K4049" i="4"/>
  <c r="K4053" i="4"/>
  <c r="K4057" i="4"/>
  <c r="K4061" i="4"/>
  <c r="K4065" i="4"/>
  <c r="K4069" i="4"/>
  <c r="L4076" i="4"/>
  <c r="M4076" i="4" s="1"/>
  <c r="K4076" i="4"/>
  <c r="L4092" i="4"/>
  <c r="M4092" i="4" s="1"/>
  <c r="K4092" i="4"/>
  <c r="L4108" i="4"/>
  <c r="M4108" i="4" s="1"/>
  <c r="K4108" i="4"/>
  <c r="L4124" i="4"/>
  <c r="M4124" i="4" s="1"/>
  <c r="K4124" i="4"/>
  <c r="L4140" i="4"/>
  <c r="M4140" i="4" s="1"/>
  <c r="K4140" i="4"/>
  <c r="L4156" i="4"/>
  <c r="M4156" i="4" s="1"/>
  <c r="K4156" i="4"/>
  <c r="L4172" i="4"/>
  <c r="M4172" i="4" s="1"/>
  <c r="K4172" i="4"/>
  <c r="L4188" i="4"/>
  <c r="M4188" i="4" s="1"/>
  <c r="K4188" i="4"/>
  <c r="L4204" i="4"/>
  <c r="M4204" i="4" s="1"/>
  <c r="K4204" i="4"/>
  <c r="L4220" i="4"/>
  <c r="M4220" i="4" s="1"/>
  <c r="K4220" i="4"/>
  <c r="L4236" i="4"/>
  <c r="M4236" i="4" s="1"/>
  <c r="K4236" i="4"/>
  <c r="L4252" i="4"/>
  <c r="M4252" i="4" s="1"/>
  <c r="K4252" i="4"/>
  <c r="L4268" i="4"/>
  <c r="M4268" i="4" s="1"/>
  <c r="K4268" i="4"/>
  <c r="L4284" i="4"/>
  <c r="M4284" i="4" s="1"/>
  <c r="K4284" i="4"/>
  <c r="L4300" i="4"/>
  <c r="M4300" i="4" s="1"/>
  <c r="K4300" i="4"/>
  <c r="L4316" i="4"/>
  <c r="M4316" i="4" s="1"/>
  <c r="K4316" i="4"/>
  <c r="L4356" i="4"/>
  <c r="M4356" i="4" s="1"/>
  <c r="L4372" i="4"/>
  <c r="M4372" i="4" s="1"/>
  <c r="L4398" i="4"/>
  <c r="M4398" i="4" s="1"/>
  <c r="L4436" i="4"/>
  <c r="M4436" i="4" s="1"/>
  <c r="L4446" i="4"/>
  <c r="M4446" i="4" s="1"/>
  <c r="K4556" i="4"/>
  <c r="L4556" i="4"/>
  <c r="M4556" i="4" s="1"/>
  <c r="K3835" i="4"/>
  <c r="L3973" i="4"/>
  <c r="M3973" i="4" s="1"/>
  <c r="K3983" i="4"/>
  <c r="L4005" i="4"/>
  <c r="M4005" i="4" s="1"/>
  <c r="K4015" i="4"/>
  <c r="L4017" i="4"/>
  <c r="M4017" i="4" s="1"/>
  <c r="K4034" i="4"/>
  <c r="K4038" i="4"/>
  <c r="K4042" i="4"/>
  <c r="K4046" i="4"/>
  <c r="K4050" i="4"/>
  <c r="L4081" i="4"/>
  <c r="M4081" i="4" s="1"/>
  <c r="K4081" i="4"/>
  <c r="L4097" i="4"/>
  <c r="M4097" i="4" s="1"/>
  <c r="K4097" i="4"/>
  <c r="L4113" i="4"/>
  <c r="M4113" i="4" s="1"/>
  <c r="K4113" i="4"/>
  <c r="L4129" i="4"/>
  <c r="M4129" i="4" s="1"/>
  <c r="K4129" i="4"/>
  <c r="L4332" i="4"/>
  <c r="M4332" i="4" s="1"/>
  <c r="K4332" i="4"/>
  <c r="L4336" i="4"/>
  <c r="M4336" i="4" s="1"/>
  <c r="K4336" i="4"/>
  <c r="L4340" i="4"/>
  <c r="M4340" i="4" s="1"/>
  <c r="K4340" i="4"/>
  <c r="L4344" i="4"/>
  <c r="M4344" i="4" s="1"/>
  <c r="K4344" i="4"/>
  <c r="L4348" i="4"/>
  <c r="M4348" i="4" s="1"/>
  <c r="K4348" i="4"/>
  <c r="L4352" i="4"/>
  <c r="M4352" i="4" s="1"/>
  <c r="K4352" i="4"/>
  <c r="L4407" i="4"/>
  <c r="M4407" i="4" s="1"/>
  <c r="K4407" i="4"/>
  <c r="L4521" i="4"/>
  <c r="M4521" i="4" s="1"/>
  <c r="K4521" i="4"/>
  <c r="L3807" i="4"/>
  <c r="M3807" i="4" s="1"/>
  <c r="L3823" i="4"/>
  <c r="M3823" i="4" s="1"/>
  <c r="L3839" i="4"/>
  <c r="M3839" i="4" s="1"/>
  <c r="L3847" i="4"/>
  <c r="M3847" i="4" s="1"/>
  <c r="L3855" i="4"/>
  <c r="M3855" i="4" s="1"/>
  <c r="L3863" i="4"/>
  <c r="M3863" i="4" s="1"/>
  <c r="L3871" i="4"/>
  <c r="M3871" i="4" s="1"/>
  <c r="L3879" i="4"/>
  <c r="M3879" i="4" s="1"/>
  <c r="L3887" i="4"/>
  <c r="M3887" i="4" s="1"/>
  <c r="L3895" i="4"/>
  <c r="M3895" i="4" s="1"/>
  <c r="L3903" i="4"/>
  <c r="M3903" i="4" s="1"/>
  <c r="L3911" i="4"/>
  <c r="M3911" i="4" s="1"/>
  <c r="L3919" i="4"/>
  <c r="M3919" i="4" s="1"/>
  <c r="L3927" i="4"/>
  <c r="M3927" i="4" s="1"/>
  <c r="L3935" i="4"/>
  <c r="M3935" i="4" s="1"/>
  <c r="L3943" i="4"/>
  <c r="M3943" i="4" s="1"/>
  <c r="L3951" i="4"/>
  <c r="M3951" i="4" s="1"/>
  <c r="L3959" i="4"/>
  <c r="M3959" i="4" s="1"/>
  <c r="K3963" i="4"/>
  <c r="L3964" i="4"/>
  <c r="M3964" i="4" s="1"/>
  <c r="K3968" i="4"/>
  <c r="K3981" i="4"/>
  <c r="L3985" i="4"/>
  <c r="M3985" i="4" s="1"/>
  <c r="K3995" i="4"/>
  <c r="L3996" i="4"/>
  <c r="M3996" i="4" s="1"/>
  <c r="K4000" i="4"/>
  <c r="K4013" i="4"/>
  <c r="K4019" i="4"/>
  <c r="L4021" i="4"/>
  <c r="M4021" i="4" s="1"/>
  <c r="L4024" i="4"/>
  <c r="M4024" i="4" s="1"/>
  <c r="L4026" i="4"/>
  <c r="M4026" i="4" s="1"/>
  <c r="L4036" i="4"/>
  <c r="M4036" i="4" s="1"/>
  <c r="K4036" i="4"/>
  <c r="L4040" i="4"/>
  <c r="M4040" i="4" s="1"/>
  <c r="K4040" i="4"/>
  <c r="L4044" i="4"/>
  <c r="M4044" i="4" s="1"/>
  <c r="K4044" i="4"/>
  <c r="L4048" i="4"/>
  <c r="M4048" i="4" s="1"/>
  <c r="K4048" i="4"/>
  <c r="L4052" i="4"/>
  <c r="M4052" i="4" s="1"/>
  <c r="K4052" i="4"/>
  <c r="L4056" i="4"/>
  <c r="M4056" i="4" s="1"/>
  <c r="K4056" i="4"/>
  <c r="L4060" i="4"/>
  <c r="M4060" i="4" s="1"/>
  <c r="K4060" i="4"/>
  <c r="L4064" i="4"/>
  <c r="M4064" i="4" s="1"/>
  <c r="K4064" i="4"/>
  <c r="L4068" i="4"/>
  <c r="M4068" i="4" s="1"/>
  <c r="K4068" i="4"/>
  <c r="L4072" i="4"/>
  <c r="M4072" i="4" s="1"/>
  <c r="K4072" i="4"/>
  <c r="K4086" i="4"/>
  <c r="L4088" i="4"/>
  <c r="M4088" i="4" s="1"/>
  <c r="K4088" i="4"/>
  <c r="K4102" i="4"/>
  <c r="L4104" i="4"/>
  <c r="M4104" i="4" s="1"/>
  <c r="K4104" i="4"/>
  <c r="L4120" i="4"/>
  <c r="M4120" i="4" s="1"/>
  <c r="K4120" i="4"/>
  <c r="L4136" i="4"/>
  <c r="M4136" i="4" s="1"/>
  <c r="K4136" i="4"/>
  <c r="L4152" i="4"/>
  <c r="M4152" i="4" s="1"/>
  <c r="K4152" i="4"/>
  <c r="L4168" i="4"/>
  <c r="M4168" i="4" s="1"/>
  <c r="K4168" i="4"/>
  <c r="L4184" i="4"/>
  <c r="M4184" i="4" s="1"/>
  <c r="K4184" i="4"/>
  <c r="L4200" i="4"/>
  <c r="M4200" i="4" s="1"/>
  <c r="K4200" i="4"/>
  <c r="L4216" i="4"/>
  <c r="M4216" i="4" s="1"/>
  <c r="K4216" i="4"/>
  <c r="L4232" i="4"/>
  <c r="M4232" i="4" s="1"/>
  <c r="K4232" i="4"/>
  <c r="L4248" i="4"/>
  <c r="M4248" i="4" s="1"/>
  <c r="K4248" i="4"/>
  <c r="L4264" i="4"/>
  <c r="M4264" i="4" s="1"/>
  <c r="K4264" i="4"/>
  <c r="L4280" i="4"/>
  <c r="M4280" i="4" s="1"/>
  <c r="K4280" i="4"/>
  <c r="L4296" i="4"/>
  <c r="M4296" i="4" s="1"/>
  <c r="K4296" i="4"/>
  <c r="L4312" i="4"/>
  <c r="M4312" i="4" s="1"/>
  <c r="K4312" i="4"/>
  <c r="L4328" i="4"/>
  <c r="M4328" i="4" s="1"/>
  <c r="K4328" i="4"/>
  <c r="L4411" i="4"/>
  <c r="M4411" i="4" s="1"/>
  <c r="L4451" i="4"/>
  <c r="M4451" i="4" s="1"/>
  <c r="K4451" i="4"/>
  <c r="K4481" i="4"/>
  <c r="K3831" i="4"/>
  <c r="K3843" i="4"/>
  <c r="K3851" i="4"/>
  <c r="K3859" i="4"/>
  <c r="K3867" i="4"/>
  <c r="K3875" i="4"/>
  <c r="K3883" i="4"/>
  <c r="K3891" i="4"/>
  <c r="K3899" i="4"/>
  <c r="K3907" i="4"/>
  <c r="K3915" i="4"/>
  <c r="K3923" i="4"/>
  <c r="K3931" i="4"/>
  <c r="K3939" i="4"/>
  <c r="K3947" i="4"/>
  <c r="K3955" i="4"/>
  <c r="L3965" i="4"/>
  <c r="M3965" i="4" s="1"/>
  <c r="K3975" i="4"/>
  <c r="K3980" i="4"/>
  <c r="L3997" i="4"/>
  <c r="M3997" i="4" s="1"/>
  <c r="K4007" i="4"/>
  <c r="K4012" i="4"/>
  <c r="K4023" i="4"/>
  <c r="L4025" i="4"/>
  <c r="M4025" i="4" s="1"/>
  <c r="L4077" i="4"/>
  <c r="M4077" i="4" s="1"/>
  <c r="K4077" i="4"/>
  <c r="L4093" i="4"/>
  <c r="M4093" i="4" s="1"/>
  <c r="K4093" i="4"/>
  <c r="L4109" i="4"/>
  <c r="M4109" i="4" s="1"/>
  <c r="K4109" i="4"/>
  <c r="L4125" i="4"/>
  <c r="M4125" i="4" s="1"/>
  <c r="K4125" i="4"/>
  <c r="L4141" i="4"/>
  <c r="M4141" i="4" s="1"/>
  <c r="L4157" i="4"/>
  <c r="M4157" i="4" s="1"/>
  <c r="L4173" i="4"/>
  <c r="M4173" i="4" s="1"/>
  <c r="L4189" i="4"/>
  <c r="M4189" i="4" s="1"/>
  <c r="L4205" i="4"/>
  <c r="M4205" i="4" s="1"/>
  <c r="L4221" i="4"/>
  <c r="M4221" i="4" s="1"/>
  <c r="L4237" i="4"/>
  <c r="M4237" i="4" s="1"/>
  <c r="L4253" i="4"/>
  <c r="M4253" i="4" s="1"/>
  <c r="L4269" i="4"/>
  <c r="M4269" i="4" s="1"/>
  <c r="L4285" i="4"/>
  <c r="M4285" i="4" s="1"/>
  <c r="L4301" i="4"/>
  <c r="M4301" i="4" s="1"/>
  <c r="L4317" i="4"/>
  <c r="M4317" i="4" s="1"/>
  <c r="L4391" i="4"/>
  <c r="M4391" i="4" s="1"/>
  <c r="K4391" i="4"/>
  <c r="L4420" i="4"/>
  <c r="M4420" i="4" s="1"/>
  <c r="L4430" i="4"/>
  <c r="M4430" i="4" s="1"/>
  <c r="L4519" i="4"/>
  <c r="M4519" i="4" s="1"/>
  <c r="K4519" i="4"/>
  <c r="L4578" i="4"/>
  <c r="M4578" i="4" s="1"/>
  <c r="K4578" i="4"/>
  <c r="K4141" i="4"/>
  <c r="K4145" i="4"/>
  <c r="K4149" i="4"/>
  <c r="K4153" i="4"/>
  <c r="K4157" i="4"/>
  <c r="K4161" i="4"/>
  <c r="K4165" i="4"/>
  <c r="K4169" i="4"/>
  <c r="K4173" i="4"/>
  <c r="K4177" i="4"/>
  <c r="K4181" i="4"/>
  <c r="K4185" i="4"/>
  <c r="K4189" i="4"/>
  <c r="K4193" i="4"/>
  <c r="K4197" i="4"/>
  <c r="K4201" i="4"/>
  <c r="K4205" i="4"/>
  <c r="K4209" i="4"/>
  <c r="K4213" i="4"/>
  <c r="K4217" i="4"/>
  <c r="K4221" i="4"/>
  <c r="K4225" i="4"/>
  <c r="K4229" i="4"/>
  <c r="K4233" i="4"/>
  <c r="K4237" i="4"/>
  <c r="K4241" i="4"/>
  <c r="L4467" i="4"/>
  <c r="M4467" i="4" s="1"/>
  <c r="K4467" i="4"/>
  <c r="L4483" i="4"/>
  <c r="M4483" i="4" s="1"/>
  <c r="K4483" i="4"/>
  <c r="L4591" i="4"/>
  <c r="M4591" i="4" s="1"/>
  <c r="K4591" i="4"/>
  <c r="K4604" i="4"/>
  <c r="L4604" i="4"/>
  <c r="M4604" i="4" s="1"/>
  <c r="L4626" i="4"/>
  <c r="M4626" i="4" s="1"/>
  <c r="K4626" i="4"/>
  <c r="L4673" i="4"/>
  <c r="M4673" i="4" s="1"/>
  <c r="K4673" i="4"/>
  <c r="K4695" i="4"/>
  <c r="L4695" i="4"/>
  <c r="M4695" i="4" s="1"/>
  <c r="L4761" i="4"/>
  <c r="M4761" i="4" s="1"/>
  <c r="K4761" i="4"/>
  <c r="L4841" i="4"/>
  <c r="M4841" i="4" s="1"/>
  <c r="K4841" i="4"/>
  <c r="L4873" i="4"/>
  <c r="M4873" i="4" s="1"/>
  <c r="K4873" i="4"/>
  <c r="L4905" i="4"/>
  <c r="M4905" i="4" s="1"/>
  <c r="K4905" i="4"/>
  <c r="L4978" i="4"/>
  <c r="M4978" i="4" s="1"/>
  <c r="K4978" i="4"/>
  <c r="K4356" i="4"/>
  <c r="K4369" i="4"/>
  <c r="K4372" i="4"/>
  <c r="K4385" i="4"/>
  <c r="K4388" i="4"/>
  <c r="K4401" i="4"/>
  <c r="K4404" i="4"/>
  <c r="K4417" i="4"/>
  <c r="K4420" i="4"/>
  <c r="K4433" i="4"/>
  <c r="K4436" i="4"/>
  <c r="K4454" i="4"/>
  <c r="K4457" i="4"/>
  <c r="K4459" i="4"/>
  <c r="K4465" i="4"/>
  <c r="L4469" i="4"/>
  <c r="M4469" i="4" s="1"/>
  <c r="K4474" i="4"/>
  <c r="K4478" i="4"/>
  <c r="L4485" i="4"/>
  <c r="M4485" i="4" s="1"/>
  <c r="K4494" i="4"/>
  <c r="K4500" i="4"/>
  <c r="K4540" i="4"/>
  <c r="L4540" i="4"/>
  <c r="M4540" i="4" s="1"/>
  <c r="K4542" i="4"/>
  <c r="L4544" i="4"/>
  <c r="M4544" i="4" s="1"/>
  <c r="L4585" i="4"/>
  <c r="M4585" i="4" s="1"/>
  <c r="K4585" i="4"/>
  <c r="L4589" i="4"/>
  <c r="M4589" i="4" s="1"/>
  <c r="L4598" i="4"/>
  <c r="M4598" i="4" s="1"/>
  <c r="K4621" i="4"/>
  <c r="L4639" i="4"/>
  <c r="M4639" i="4" s="1"/>
  <c r="K4639" i="4"/>
  <c r="K4652" i="4"/>
  <c r="L4652" i="4"/>
  <c r="M4652" i="4" s="1"/>
  <c r="L4782" i="4"/>
  <c r="M4782" i="4" s="1"/>
  <c r="K4782" i="4"/>
  <c r="L4837" i="4"/>
  <c r="M4837" i="4" s="1"/>
  <c r="K4837" i="4"/>
  <c r="L4869" i="4"/>
  <c r="M4869" i="4" s="1"/>
  <c r="K4869" i="4"/>
  <c r="L4901" i="4"/>
  <c r="M4901" i="4" s="1"/>
  <c r="K4901" i="4"/>
  <c r="K4390" i="4"/>
  <c r="K4406" i="4"/>
  <c r="K4422" i="4"/>
  <c r="K4438" i="4"/>
  <c r="L4453" i="4"/>
  <c r="M4453" i="4" s="1"/>
  <c r="K4456" i="4"/>
  <c r="L4456" i="4"/>
  <c r="M4456" i="4" s="1"/>
  <c r="K4464" i="4"/>
  <c r="K4473" i="4"/>
  <c r="K4489" i="4"/>
  <c r="K4496" i="4"/>
  <c r="L4496" i="4"/>
  <c r="M4496" i="4" s="1"/>
  <c r="L4502" i="4"/>
  <c r="M4502" i="4" s="1"/>
  <c r="K4502" i="4"/>
  <c r="K4509" i="4"/>
  <c r="K4513" i="4"/>
  <c r="L4534" i="4"/>
  <c r="M4534" i="4" s="1"/>
  <c r="L4542" i="4"/>
  <c r="M4542" i="4" s="1"/>
  <c r="L4559" i="4"/>
  <c r="M4559" i="4" s="1"/>
  <c r="K4559" i="4"/>
  <c r="K4572" i="4"/>
  <c r="L4572" i="4"/>
  <c r="M4572" i="4" s="1"/>
  <c r="L4579" i="4"/>
  <c r="M4579" i="4" s="1"/>
  <c r="L4594" i="4"/>
  <c r="M4594" i="4" s="1"/>
  <c r="K4594" i="4"/>
  <c r="K4598" i="4"/>
  <c r="L4624" i="4"/>
  <c r="M4624" i="4" s="1"/>
  <c r="L4633" i="4"/>
  <c r="M4633" i="4" s="1"/>
  <c r="K4633" i="4"/>
  <c r="K4684" i="4"/>
  <c r="L4684" i="4"/>
  <c r="M4684" i="4" s="1"/>
  <c r="L4686" i="4"/>
  <c r="M4686" i="4" s="1"/>
  <c r="K4686" i="4"/>
  <c r="L4729" i="4"/>
  <c r="M4729" i="4" s="1"/>
  <c r="K4729" i="4"/>
  <c r="L4833" i="4"/>
  <c r="M4833" i="4" s="1"/>
  <c r="K4833" i="4"/>
  <c r="L4865" i="4"/>
  <c r="M4865" i="4" s="1"/>
  <c r="K4865" i="4"/>
  <c r="L4897" i="4"/>
  <c r="M4897" i="4" s="1"/>
  <c r="K4897" i="4"/>
  <c r="L5033" i="4"/>
  <c r="M5033" i="4" s="1"/>
  <c r="K5033" i="4"/>
  <c r="L4362" i="4"/>
  <c r="M4362" i="4" s="1"/>
  <c r="K4365" i="4"/>
  <c r="K4368" i="4"/>
  <c r="L4378" i="4"/>
  <c r="M4378" i="4" s="1"/>
  <c r="K4381" i="4"/>
  <c r="K4384" i="4"/>
  <c r="L4394" i="4"/>
  <c r="M4394" i="4" s="1"/>
  <c r="K4397" i="4"/>
  <c r="K4400" i="4"/>
  <c r="L4410" i="4"/>
  <c r="M4410" i="4" s="1"/>
  <c r="K4413" i="4"/>
  <c r="K4416" i="4"/>
  <c r="L4426" i="4"/>
  <c r="M4426" i="4" s="1"/>
  <c r="K4429" i="4"/>
  <c r="K4432" i="4"/>
  <c r="L4442" i="4"/>
  <c r="M4442" i="4" s="1"/>
  <c r="K4445" i="4"/>
  <c r="L4448" i="4"/>
  <c r="M4448" i="4" s="1"/>
  <c r="K4475" i="4"/>
  <c r="L4476" i="4"/>
  <c r="M4476" i="4" s="1"/>
  <c r="K4480" i="4"/>
  <c r="L4480" i="4"/>
  <c r="M4480" i="4" s="1"/>
  <c r="K4491" i="4"/>
  <c r="L4492" i="4"/>
  <c r="M4492" i="4" s="1"/>
  <c r="K4508" i="4"/>
  <c r="L4508" i="4"/>
  <c r="M4508" i="4" s="1"/>
  <c r="K4510" i="4"/>
  <c r="L4511" i="4"/>
  <c r="M4511" i="4" s="1"/>
  <c r="K4524" i="4"/>
  <c r="L4524" i="4"/>
  <c r="M4524" i="4" s="1"/>
  <c r="K4526" i="4"/>
  <c r="L4528" i="4"/>
  <c r="M4528" i="4" s="1"/>
  <c r="K4538" i="4"/>
  <c r="L4546" i="4"/>
  <c r="M4546" i="4" s="1"/>
  <c r="L4553" i="4"/>
  <c r="M4553" i="4" s="1"/>
  <c r="K4553" i="4"/>
  <c r="L4566" i="4"/>
  <c r="M4566" i="4" s="1"/>
  <c r="L4607" i="4"/>
  <c r="M4607" i="4" s="1"/>
  <c r="K4607" i="4"/>
  <c r="K4620" i="4"/>
  <c r="L4620" i="4"/>
  <c r="M4620" i="4" s="1"/>
  <c r="L4642" i="4"/>
  <c r="M4642" i="4" s="1"/>
  <c r="K4642" i="4"/>
  <c r="L4646" i="4"/>
  <c r="M4646" i="4" s="1"/>
  <c r="K4646" i="4"/>
  <c r="L4669" i="4"/>
  <c r="M4669" i="4" s="1"/>
  <c r="K4669" i="4"/>
  <c r="L4750" i="4"/>
  <c r="M4750" i="4" s="1"/>
  <c r="K4750" i="4"/>
  <c r="L4829" i="4"/>
  <c r="M4829" i="4" s="1"/>
  <c r="K4829" i="4"/>
  <c r="L4861" i="4"/>
  <c r="M4861" i="4" s="1"/>
  <c r="K4861" i="4"/>
  <c r="L4893" i="4"/>
  <c r="M4893" i="4" s="1"/>
  <c r="K4893" i="4"/>
  <c r="K4370" i="4"/>
  <c r="K4386" i="4"/>
  <c r="K4402" i="4"/>
  <c r="K4418" i="4"/>
  <c r="K4434" i="4"/>
  <c r="K4468" i="4"/>
  <c r="K4512" i="4"/>
  <c r="L4512" i="4"/>
  <c r="M4512" i="4" s="1"/>
  <c r="L4518" i="4"/>
  <c r="M4518" i="4" s="1"/>
  <c r="K4545" i="4"/>
  <c r="L4562" i="4"/>
  <c r="M4562" i="4" s="1"/>
  <c r="K4562" i="4"/>
  <c r="L4601" i="4"/>
  <c r="M4601" i="4" s="1"/>
  <c r="K4601" i="4"/>
  <c r="L4614" i="4"/>
  <c r="M4614" i="4" s="1"/>
  <c r="K4637" i="4"/>
  <c r="L4825" i="4"/>
  <c r="M4825" i="4" s="1"/>
  <c r="K4825" i="4"/>
  <c r="L4857" i="4"/>
  <c r="M4857" i="4" s="1"/>
  <c r="K4857" i="4"/>
  <c r="L4889" i="4"/>
  <c r="M4889" i="4" s="1"/>
  <c r="K4889" i="4"/>
  <c r="L4963" i="4"/>
  <c r="M4963" i="4" s="1"/>
  <c r="K4963" i="4"/>
  <c r="K4452" i="4"/>
  <c r="L4470" i="4"/>
  <c r="M4470" i="4" s="1"/>
  <c r="K4470" i="4"/>
  <c r="L4486" i="4"/>
  <c r="M4486" i="4" s="1"/>
  <c r="K4486" i="4"/>
  <c r="L4537" i="4"/>
  <c r="M4537" i="4" s="1"/>
  <c r="K4537" i="4"/>
  <c r="K4539" i="4"/>
  <c r="L4560" i="4"/>
  <c r="M4560" i="4" s="1"/>
  <c r="L4575" i="4"/>
  <c r="M4575" i="4" s="1"/>
  <c r="K4575" i="4"/>
  <c r="K4588" i="4"/>
  <c r="L4588" i="4"/>
  <c r="M4588" i="4" s="1"/>
  <c r="L4595" i="4"/>
  <c r="M4595" i="4" s="1"/>
  <c r="L4610" i="4"/>
  <c r="M4610" i="4" s="1"/>
  <c r="K4610" i="4"/>
  <c r="L4649" i="4"/>
  <c r="M4649" i="4" s="1"/>
  <c r="K4649" i="4"/>
  <c r="L4662" i="4"/>
  <c r="M4662" i="4" s="1"/>
  <c r="K4662" i="4"/>
  <c r="L4690" i="4"/>
  <c r="M4690" i="4" s="1"/>
  <c r="K4690" i="4"/>
  <c r="L4718" i="4"/>
  <c r="M4718" i="4" s="1"/>
  <c r="K4718" i="4"/>
  <c r="L4853" i="4"/>
  <c r="M4853" i="4" s="1"/>
  <c r="K4853" i="4"/>
  <c r="L4885" i="4"/>
  <c r="M4885" i="4" s="1"/>
  <c r="K4885" i="4"/>
  <c r="L4917" i="4"/>
  <c r="M4917" i="4" s="1"/>
  <c r="K4917" i="4"/>
  <c r="K4366" i="4"/>
  <c r="K4382" i="4"/>
  <c r="K4398" i="4"/>
  <c r="K4414" i="4"/>
  <c r="K4430" i="4"/>
  <c r="K4446" i="4"/>
  <c r="K4460" i="4"/>
  <c r="L4477" i="4"/>
  <c r="M4477" i="4" s="1"/>
  <c r="L4493" i="4"/>
  <c r="M4493" i="4" s="1"/>
  <c r="L4499" i="4"/>
  <c r="M4499" i="4" s="1"/>
  <c r="K4499" i="4"/>
  <c r="L4505" i="4"/>
  <c r="M4505" i="4" s="1"/>
  <c r="K4505" i="4"/>
  <c r="K4507" i="4"/>
  <c r="L4516" i="4"/>
  <c r="M4516" i="4" s="1"/>
  <c r="L4531" i="4"/>
  <c r="M4531" i="4" s="1"/>
  <c r="L4541" i="4"/>
  <c r="M4541" i="4" s="1"/>
  <c r="L4569" i="4"/>
  <c r="M4569" i="4" s="1"/>
  <c r="K4569" i="4"/>
  <c r="L4573" i="4"/>
  <c r="M4573" i="4" s="1"/>
  <c r="L4582" i="4"/>
  <c r="M4582" i="4" s="1"/>
  <c r="K4605" i="4"/>
  <c r="L4623" i="4"/>
  <c r="M4623" i="4" s="1"/>
  <c r="K4623" i="4"/>
  <c r="K4636" i="4"/>
  <c r="L4636" i="4"/>
  <c r="M4636" i="4" s="1"/>
  <c r="L4643" i="4"/>
  <c r="M4643" i="4" s="1"/>
  <c r="K4682" i="4"/>
  <c r="L4793" i="4"/>
  <c r="M4793" i="4" s="1"/>
  <c r="K4793" i="4"/>
  <c r="L4849" i="4"/>
  <c r="M4849" i="4" s="1"/>
  <c r="K4849" i="4"/>
  <c r="L4881" i="4"/>
  <c r="M4881" i="4" s="1"/>
  <c r="K4881" i="4"/>
  <c r="L4913" i="4"/>
  <c r="M4913" i="4" s="1"/>
  <c r="K4913" i="4"/>
  <c r="L4725" i="4"/>
  <c r="M4725" i="4" s="1"/>
  <c r="K4725" i="4"/>
  <c r="L4757" i="4"/>
  <c r="M4757" i="4" s="1"/>
  <c r="K4757" i="4"/>
  <c r="L4789" i="4"/>
  <c r="M4789" i="4" s="1"/>
  <c r="K4789" i="4"/>
  <c r="L4821" i="4"/>
  <c r="M4821" i="4" s="1"/>
  <c r="K4821" i="4"/>
  <c r="L4930" i="4"/>
  <c r="M4930" i="4" s="1"/>
  <c r="K4930" i="4"/>
  <c r="K4940" i="4"/>
  <c r="L4940" i="4"/>
  <c r="M4940" i="4" s="1"/>
  <c r="L4959" i="4"/>
  <c r="M4959" i="4" s="1"/>
  <c r="K4959" i="4"/>
  <c r="L5049" i="4"/>
  <c r="M5049" i="4" s="1"/>
  <c r="K5049" i="4"/>
  <c r="L5206" i="4"/>
  <c r="M5206" i="4" s="1"/>
  <c r="K5206" i="4"/>
  <c r="K5217" i="4"/>
  <c r="L5217" i="4"/>
  <c r="M5217" i="4" s="1"/>
  <c r="L5219" i="4"/>
  <c r="M5219" i="4" s="1"/>
  <c r="K5219" i="4"/>
  <c r="L5525" i="4"/>
  <c r="M5525" i="4" s="1"/>
  <c r="K5525" i="4"/>
  <c r="L5689" i="4"/>
  <c r="M5689" i="4" s="1"/>
  <c r="K5689" i="4"/>
  <c r="K4515" i="4"/>
  <c r="K4518" i="4"/>
  <c r="K4531" i="4"/>
  <c r="K4534" i="4"/>
  <c r="K4547" i="4"/>
  <c r="K4550" i="4"/>
  <c r="K4563" i="4"/>
  <c r="K4566" i="4"/>
  <c r="K4579" i="4"/>
  <c r="K4582" i="4"/>
  <c r="K4595" i="4"/>
  <c r="L4677" i="4"/>
  <c r="M4677" i="4" s="1"/>
  <c r="K4677" i="4"/>
  <c r="K4714" i="4"/>
  <c r="L4721" i="4"/>
  <c r="M4721" i="4" s="1"/>
  <c r="K4721" i="4"/>
  <c r="K4746" i="4"/>
  <c r="L4753" i="4"/>
  <c r="M4753" i="4" s="1"/>
  <c r="K4753" i="4"/>
  <c r="K4778" i="4"/>
  <c r="L4785" i="4"/>
  <c r="M4785" i="4" s="1"/>
  <c r="K4785" i="4"/>
  <c r="K4810" i="4"/>
  <c r="L4817" i="4"/>
  <c r="M4817" i="4" s="1"/>
  <c r="K4817" i="4"/>
  <c r="L4949" i="4"/>
  <c r="M4949" i="4" s="1"/>
  <c r="K4949" i="4"/>
  <c r="K4953" i="4"/>
  <c r="L5182" i="4"/>
  <c r="M5182" i="4" s="1"/>
  <c r="K5182" i="4"/>
  <c r="K5193" i="4"/>
  <c r="L5193" i="4"/>
  <c r="M5193" i="4" s="1"/>
  <c r="L5195" i="4"/>
  <c r="M5195" i="4" s="1"/>
  <c r="K5195" i="4"/>
  <c r="L5394" i="4"/>
  <c r="M5394" i="4" s="1"/>
  <c r="K5394" i="4"/>
  <c r="K4472" i="4"/>
  <c r="K4488" i="4"/>
  <c r="K4504" i="4"/>
  <c r="K4520" i="4"/>
  <c r="K4536" i="4"/>
  <c r="K4552" i="4"/>
  <c r="K4568" i="4"/>
  <c r="K4584" i="4"/>
  <c r="K4600" i="4"/>
  <c r="K4616" i="4"/>
  <c r="K4632" i="4"/>
  <c r="K4648" i="4"/>
  <c r="L4657" i="4"/>
  <c r="M4657" i="4" s="1"/>
  <c r="K4657" i="4"/>
  <c r="L4671" i="4"/>
  <c r="M4671" i="4" s="1"/>
  <c r="L4681" i="4"/>
  <c r="M4681" i="4" s="1"/>
  <c r="K4681" i="4"/>
  <c r="K4710" i="4"/>
  <c r="L4717" i="4"/>
  <c r="M4717" i="4" s="1"/>
  <c r="K4717" i="4"/>
  <c r="K4742" i="4"/>
  <c r="L4749" i="4"/>
  <c r="M4749" i="4" s="1"/>
  <c r="K4749" i="4"/>
  <c r="K4774" i="4"/>
  <c r="L4781" i="4"/>
  <c r="M4781" i="4" s="1"/>
  <c r="K4781" i="4"/>
  <c r="K4806" i="4"/>
  <c r="L4813" i="4"/>
  <c r="M4813" i="4" s="1"/>
  <c r="K4813" i="4"/>
  <c r="L4953" i="4"/>
  <c r="M4953" i="4" s="1"/>
  <c r="L4962" i="4"/>
  <c r="M4962" i="4" s="1"/>
  <c r="K4962" i="4"/>
  <c r="L4966" i="4"/>
  <c r="M4966" i="4" s="1"/>
  <c r="K4972" i="4"/>
  <c r="L4972" i="4"/>
  <c r="M4972" i="4" s="1"/>
  <c r="L5362" i="4"/>
  <c r="M5362" i="4" s="1"/>
  <c r="K5362" i="4"/>
  <c r="L5422" i="4"/>
  <c r="M5422" i="4" s="1"/>
  <c r="K5422" i="4"/>
  <c r="L4685" i="4"/>
  <c r="M4685" i="4" s="1"/>
  <c r="K4685" i="4"/>
  <c r="L4688" i="4"/>
  <c r="M4688" i="4" s="1"/>
  <c r="K4694" i="4"/>
  <c r="L4700" i="4"/>
  <c r="M4700" i="4" s="1"/>
  <c r="K4700" i="4"/>
  <c r="L4713" i="4"/>
  <c r="M4713" i="4" s="1"/>
  <c r="K4713" i="4"/>
  <c r="L4745" i="4"/>
  <c r="M4745" i="4" s="1"/>
  <c r="K4745" i="4"/>
  <c r="L4777" i="4"/>
  <c r="M4777" i="4" s="1"/>
  <c r="K4777" i="4"/>
  <c r="L4809" i="4"/>
  <c r="M4809" i="4" s="1"/>
  <c r="K4809" i="4"/>
  <c r="K4924" i="4"/>
  <c r="L4924" i="4"/>
  <c r="M4924" i="4" s="1"/>
  <c r="L4943" i="4"/>
  <c r="M4943" i="4" s="1"/>
  <c r="K4943" i="4"/>
  <c r="L4981" i="4"/>
  <c r="M4981" i="4" s="1"/>
  <c r="K4981" i="4"/>
  <c r="L4997" i="4"/>
  <c r="M4997" i="4" s="1"/>
  <c r="K4997" i="4"/>
  <c r="L5173" i="4"/>
  <c r="M5173" i="4" s="1"/>
  <c r="K5173" i="4"/>
  <c r="L4689" i="4"/>
  <c r="M4689" i="4" s="1"/>
  <c r="K4689" i="4"/>
  <c r="L4709" i="4"/>
  <c r="M4709" i="4" s="1"/>
  <c r="K4709" i="4"/>
  <c r="L4741" i="4"/>
  <c r="M4741" i="4" s="1"/>
  <c r="K4741" i="4"/>
  <c r="L4773" i="4"/>
  <c r="M4773" i="4" s="1"/>
  <c r="K4773" i="4"/>
  <c r="L4805" i="4"/>
  <c r="M4805" i="4" s="1"/>
  <c r="K4805" i="4"/>
  <c r="L4933" i="4"/>
  <c r="M4933" i="4" s="1"/>
  <c r="K4933" i="4"/>
  <c r="K4937" i="4"/>
  <c r="L5275" i="4"/>
  <c r="M5275" i="4" s="1"/>
  <c r="K5275" i="4"/>
  <c r="L4472" i="4"/>
  <c r="M4472" i="4" s="1"/>
  <c r="L4488" i="4"/>
  <c r="M4488" i="4" s="1"/>
  <c r="L4504" i="4"/>
  <c r="M4504" i="4" s="1"/>
  <c r="L4520" i="4"/>
  <c r="M4520" i="4" s="1"/>
  <c r="L4536" i="4"/>
  <c r="M4536" i="4" s="1"/>
  <c r="L4552" i="4"/>
  <c r="M4552" i="4" s="1"/>
  <c r="L4568" i="4"/>
  <c r="M4568" i="4" s="1"/>
  <c r="L4584" i="4"/>
  <c r="M4584" i="4" s="1"/>
  <c r="L4600" i="4"/>
  <c r="M4600" i="4" s="1"/>
  <c r="L4616" i="4"/>
  <c r="M4616" i="4" s="1"/>
  <c r="L4632" i="4"/>
  <c r="M4632" i="4" s="1"/>
  <c r="K4635" i="4"/>
  <c r="K4638" i="4"/>
  <c r="L4648" i="4"/>
  <c r="M4648" i="4" s="1"/>
  <c r="K4651" i="4"/>
  <c r="L4653" i="4"/>
  <c r="M4653" i="4" s="1"/>
  <c r="K4659" i="4"/>
  <c r="L4661" i="4"/>
  <c r="M4661" i="4" s="1"/>
  <c r="K4661" i="4"/>
  <c r="L4664" i="4"/>
  <c r="M4664" i="4" s="1"/>
  <c r="K4670" i="4"/>
  <c r="L4683" i="4"/>
  <c r="M4683" i="4" s="1"/>
  <c r="L4693" i="4"/>
  <c r="M4693" i="4" s="1"/>
  <c r="K4693" i="4"/>
  <c r="L4696" i="4"/>
  <c r="M4696" i="4" s="1"/>
  <c r="L4705" i="4"/>
  <c r="M4705" i="4" s="1"/>
  <c r="K4705" i="4"/>
  <c r="K4730" i="4"/>
  <c r="L4737" i="4"/>
  <c r="M4737" i="4" s="1"/>
  <c r="K4737" i="4"/>
  <c r="K4762" i="4"/>
  <c r="L4769" i="4"/>
  <c r="M4769" i="4" s="1"/>
  <c r="K4769" i="4"/>
  <c r="K4794" i="4"/>
  <c r="L4801" i="4"/>
  <c r="M4801" i="4" s="1"/>
  <c r="K4801" i="4"/>
  <c r="K4826" i="4"/>
  <c r="K4830" i="4"/>
  <c r="K4834" i="4"/>
  <c r="K4838" i="4"/>
  <c r="K4842" i="4"/>
  <c r="K4846" i="4"/>
  <c r="K4850" i="4"/>
  <c r="K4854" i="4"/>
  <c r="K4858" i="4"/>
  <c r="K4862" i="4"/>
  <c r="K4866" i="4"/>
  <c r="K4870" i="4"/>
  <c r="K4874" i="4"/>
  <c r="K4878" i="4"/>
  <c r="K4882" i="4"/>
  <c r="K4886" i="4"/>
  <c r="K4890" i="4"/>
  <c r="K4894" i="4"/>
  <c r="K4898" i="4"/>
  <c r="K4902" i="4"/>
  <c r="L4946" i="4"/>
  <c r="M4946" i="4" s="1"/>
  <c r="K4946" i="4"/>
  <c r="K4956" i="4"/>
  <c r="L4956" i="4"/>
  <c r="M4956" i="4" s="1"/>
  <c r="L4975" i="4"/>
  <c r="M4975" i="4" s="1"/>
  <c r="K4975" i="4"/>
  <c r="K4979" i="4"/>
  <c r="K4528" i="4"/>
  <c r="K4544" i="4"/>
  <c r="K4560" i="4"/>
  <c r="K4576" i="4"/>
  <c r="K4592" i="4"/>
  <c r="K4608" i="4"/>
  <c r="K4624" i="4"/>
  <c r="K4640" i="4"/>
  <c r="L4665" i="4"/>
  <c r="M4665" i="4" s="1"/>
  <c r="K4665" i="4"/>
  <c r="L4668" i="4"/>
  <c r="M4668" i="4" s="1"/>
  <c r="L4687" i="4"/>
  <c r="M4687" i="4" s="1"/>
  <c r="L4697" i="4"/>
  <c r="M4697" i="4" s="1"/>
  <c r="K4697" i="4"/>
  <c r="L4701" i="4"/>
  <c r="M4701" i="4" s="1"/>
  <c r="K4701" i="4"/>
  <c r="K4726" i="4"/>
  <c r="L4733" i="4"/>
  <c r="M4733" i="4" s="1"/>
  <c r="K4733" i="4"/>
  <c r="K4758" i="4"/>
  <c r="L4765" i="4"/>
  <c r="M4765" i="4" s="1"/>
  <c r="K4765" i="4"/>
  <c r="K4790" i="4"/>
  <c r="L4797" i="4"/>
  <c r="M4797" i="4" s="1"/>
  <c r="K4797" i="4"/>
  <c r="K4822" i="4"/>
  <c r="L4927" i="4"/>
  <c r="M4927" i="4" s="1"/>
  <c r="K4927" i="4"/>
  <c r="K4931" i="4"/>
  <c r="L4965" i="4"/>
  <c r="M4965" i="4" s="1"/>
  <c r="K4965" i="4"/>
  <c r="K4969" i="4"/>
  <c r="L5017" i="4"/>
  <c r="M5017" i="4" s="1"/>
  <c r="K5017" i="4"/>
  <c r="L5147" i="4"/>
  <c r="M5147" i="4" s="1"/>
  <c r="K5147" i="4"/>
  <c r="K5160" i="4"/>
  <c r="L5160" i="4"/>
  <c r="M5160" i="4" s="1"/>
  <c r="L5247" i="4"/>
  <c r="M5247" i="4" s="1"/>
  <c r="K5247" i="4"/>
  <c r="K4920" i="4"/>
  <c r="K4936" i="4"/>
  <c r="K4952" i="4"/>
  <c r="K4968" i="4"/>
  <c r="K4984" i="4"/>
  <c r="L4992" i="4"/>
  <c r="M4992" i="4" s="1"/>
  <c r="L4994" i="4"/>
  <c r="M4994" i="4" s="1"/>
  <c r="L5009" i="4"/>
  <c r="M5009" i="4" s="1"/>
  <c r="L5021" i="4"/>
  <c r="M5021" i="4" s="1"/>
  <c r="L5037" i="4"/>
  <c r="M5037" i="4" s="1"/>
  <c r="L5053" i="4"/>
  <c r="M5053" i="4" s="1"/>
  <c r="K5053" i="4"/>
  <c r="L5057" i="4"/>
  <c r="M5057" i="4" s="1"/>
  <c r="K5057" i="4"/>
  <c r="L5061" i="4"/>
  <c r="M5061" i="4" s="1"/>
  <c r="K5061" i="4"/>
  <c r="L5065" i="4"/>
  <c r="M5065" i="4" s="1"/>
  <c r="K5065" i="4"/>
  <c r="L5069" i="4"/>
  <c r="M5069" i="4" s="1"/>
  <c r="K5069" i="4"/>
  <c r="L5073" i="4"/>
  <c r="M5073" i="4" s="1"/>
  <c r="K5073" i="4"/>
  <c r="L5077" i="4"/>
  <c r="M5077" i="4" s="1"/>
  <c r="K5077" i="4"/>
  <c r="L5081" i="4"/>
  <c r="M5081" i="4" s="1"/>
  <c r="K5081" i="4"/>
  <c r="L5085" i="4"/>
  <c r="M5085" i="4" s="1"/>
  <c r="K5085" i="4"/>
  <c r="L5089" i="4"/>
  <c r="M5089" i="4" s="1"/>
  <c r="K5089" i="4"/>
  <c r="L5093" i="4"/>
  <c r="M5093" i="4" s="1"/>
  <c r="K5093" i="4"/>
  <c r="L5097" i="4"/>
  <c r="M5097" i="4" s="1"/>
  <c r="K5097" i="4"/>
  <c r="L5101" i="4"/>
  <c r="M5101" i="4" s="1"/>
  <c r="K5101" i="4"/>
  <c r="L5105" i="4"/>
  <c r="M5105" i="4" s="1"/>
  <c r="K5105" i="4"/>
  <c r="L5109" i="4"/>
  <c r="M5109" i="4" s="1"/>
  <c r="K5109" i="4"/>
  <c r="L5113" i="4"/>
  <c r="M5113" i="4" s="1"/>
  <c r="K5113" i="4"/>
  <c r="L5117" i="4"/>
  <c r="M5117" i="4" s="1"/>
  <c r="K5117" i="4"/>
  <c r="L5121" i="4"/>
  <c r="M5121" i="4" s="1"/>
  <c r="K5121" i="4"/>
  <c r="L5125" i="4"/>
  <c r="M5125" i="4" s="1"/>
  <c r="K5125" i="4"/>
  <c r="L5129" i="4"/>
  <c r="M5129" i="4" s="1"/>
  <c r="K5129" i="4"/>
  <c r="L5133" i="4"/>
  <c r="M5133" i="4" s="1"/>
  <c r="K5133" i="4"/>
  <c r="L5137" i="4"/>
  <c r="M5137" i="4" s="1"/>
  <c r="K5137" i="4"/>
  <c r="L5141" i="4"/>
  <c r="M5141" i="4" s="1"/>
  <c r="K5141" i="4"/>
  <c r="K5154" i="4"/>
  <c r="L5222" i="4"/>
  <c r="M5222" i="4" s="1"/>
  <c r="K5222" i="4"/>
  <c r="L5358" i="4"/>
  <c r="M5358" i="4" s="1"/>
  <c r="K5358" i="4"/>
  <c r="L5390" i="4"/>
  <c r="M5390" i="4" s="1"/>
  <c r="K5390" i="4"/>
  <c r="L5198" i="4"/>
  <c r="M5198" i="4" s="1"/>
  <c r="K5198" i="4"/>
  <c r="K5209" i="4"/>
  <c r="L5209" i="4"/>
  <c r="M5209" i="4" s="1"/>
  <c r="L5211" i="4"/>
  <c r="M5211" i="4" s="1"/>
  <c r="K5211" i="4"/>
  <c r="K5236" i="4"/>
  <c r="L5236" i="4"/>
  <c r="M5236" i="4" s="1"/>
  <c r="L5243" i="4"/>
  <c r="M5243" i="4" s="1"/>
  <c r="K5243" i="4"/>
  <c r="K5273" i="4"/>
  <c r="L5273" i="4"/>
  <c r="M5273" i="4" s="1"/>
  <c r="K5351" i="4"/>
  <c r="K5383" i="4"/>
  <c r="L5418" i="4"/>
  <c r="M5418" i="4" s="1"/>
  <c r="K5418" i="4"/>
  <c r="L5486" i="4"/>
  <c r="M5486" i="4" s="1"/>
  <c r="K5486" i="4"/>
  <c r="K4932" i="4"/>
  <c r="K4948" i="4"/>
  <c r="K4964" i="4"/>
  <c r="K4980" i="4"/>
  <c r="L4986" i="4"/>
  <c r="M4986" i="4" s="1"/>
  <c r="L5001" i="4"/>
  <c r="M5001" i="4" s="1"/>
  <c r="K5016" i="4"/>
  <c r="L5018" i="4"/>
  <c r="M5018" i="4" s="1"/>
  <c r="L5025" i="4"/>
  <c r="M5025" i="4" s="1"/>
  <c r="L5034" i="4"/>
  <c r="M5034" i="4" s="1"/>
  <c r="L5041" i="4"/>
  <c r="M5041" i="4" s="1"/>
  <c r="L5050" i="4"/>
  <c r="M5050" i="4" s="1"/>
  <c r="L5148" i="4"/>
  <c r="M5148" i="4" s="1"/>
  <c r="L5150" i="4"/>
  <c r="M5150" i="4" s="1"/>
  <c r="K5150" i="4"/>
  <c r="L5161" i="4"/>
  <c r="M5161" i="4" s="1"/>
  <c r="L5163" i="4"/>
  <c r="M5163" i="4" s="1"/>
  <c r="K5163" i="4"/>
  <c r="K5176" i="4"/>
  <c r="L5176" i="4"/>
  <c r="M5176" i="4" s="1"/>
  <c r="K5185" i="4"/>
  <c r="L5185" i="4"/>
  <c r="M5185" i="4" s="1"/>
  <c r="L5187" i="4"/>
  <c r="M5187" i="4" s="1"/>
  <c r="K5187" i="4"/>
  <c r="L5196" i="4"/>
  <c r="M5196" i="4" s="1"/>
  <c r="L5227" i="4"/>
  <c r="M5227" i="4" s="1"/>
  <c r="K5227" i="4"/>
  <c r="K5234" i="4"/>
  <c r="L5234" i="4"/>
  <c r="M5234" i="4" s="1"/>
  <c r="K5241" i="4"/>
  <c r="L5241" i="4"/>
  <c r="M5241" i="4" s="1"/>
  <c r="L5267" i="4"/>
  <c r="M5267" i="4" s="1"/>
  <c r="K4704" i="4"/>
  <c r="K4708" i="4"/>
  <c r="K4712" i="4"/>
  <c r="K4716" i="4"/>
  <c r="K4720" i="4"/>
  <c r="K4724" i="4"/>
  <c r="K4728" i="4"/>
  <c r="K4732" i="4"/>
  <c r="K4736" i="4"/>
  <c r="K4740" i="4"/>
  <c r="K4744" i="4"/>
  <c r="K4748" i="4"/>
  <c r="K4752" i="4"/>
  <c r="K4756" i="4"/>
  <c r="K4760" i="4"/>
  <c r="K4764" i="4"/>
  <c r="K4768" i="4"/>
  <c r="K4772" i="4"/>
  <c r="K4776" i="4"/>
  <c r="K4780" i="4"/>
  <c r="K4784" i="4"/>
  <c r="K4788" i="4"/>
  <c r="K4792" i="4"/>
  <c r="K4796" i="4"/>
  <c r="K4800" i="4"/>
  <c r="K4804" i="4"/>
  <c r="K4808" i="4"/>
  <c r="K4812" i="4"/>
  <c r="K4816" i="4"/>
  <c r="K4820" i="4"/>
  <c r="K4824" i="4"/>
  <c r="K4828" i="4"/>
  <c r="K4832" i="4"/>
  <c r="K4836" i="4"/>
  <c r="K4840" i="4"/>
  <c r="K4844" i="4"/>
  <c r="K4848" i="4"/>
  <c r="K4852" i="4"/>
  <c r="K4856" i="4"/>
  <c r="K4860" i="4"/>
  <c r="K4864" i="4"/>
  <c r="K4868" i="4"/>
  <c r="K4872" i="4"/>
  <c r="K4876" i="4"/>
  <c r="K4880" i="4"/>
  <c r="K4884" i="4"/>
  <c r="K4888" i="4"/>
  <c r="K4892" i="4"/>
  <c r="K4896" i="4"/>
  <c r="K4900" i="4"/>
  <c r="K4904" i="4"/>
  <c r="K4908" i="4"/>
  <c r="K4912" i="4"/>
  <c r="K4916" i="4"/>
  <c r="L4920" i="4"/>
  <c r="M4920" i="4" s="1"/>
  <c r="K4923" i="4"/>
  <c r="K4926" i="4"/>
  <c r="L4936" i="4"/>
  <c r="M4936" i="4" s="1"/>
  <c r="K4939" i="4"/>
  <c r="K4942" i="4"/>
  <c r="L4952" i="4"/>
  <c r="M4952" i="4" s="1"/>
  <c r="K4955" i="4"/>
  <c r="K4958" i="4"/>
  <c r="L4968" i="4"/>
  <c r="M4968" i="4" s="1"/>
  <c r="K4971" i="4"/>
  <c r="K4974" i="4"/>
  <c r="L4984" i="4"/>
  <c r="M4984" i="4" s="1"/>
  <c r="K4996" i="4"/>
  <c r="L4998" i="4"/>
  <c r="M4998" i="4" s="1"/>
  <c r="K5009" i="4"/>
  <c r="L5013" i="4"/>
  <c r="M5013" i="4" s="1"/>
  <c r="K5021" i="4"/>
  <c r="K5032" i="4"/>
  <c r="K5037" i="4"/>
  <c r="K5048" i="4"/>
  <c r="L5054" i="4"/>
  <c r="M5054" i="4" s="1"/>
  <c r="L5058" i="4"/>
  <c r="M5058" i="4" s="1"/>
  <c r="L5062" i="4"/>
  <c r="M5062" i="4" s="1"/>
  <c r="L5066" i="4"/>
  <c r="M5066" i="4" s="1"/>
  <c r="L5070" i="4"/>
  <c r="M5070" i="4" s="1"/>
  <c r="L5074" i="4"/>
  <c r="M5074" i="4" s="1"/>
  <c r="L5078" i="4"/>
  <c r="M5078" i="4" s="1"/>
  <c r="L5082" i="4"/>
  <c r="M5082" i="4" s="1"/>
  <c r="L5086" i="4"/>
  <c r="M5086" i="4" s="1"/>
  <c r="L5090" i="4"/>
  <c r="M5090" i="4" s="1"/>
  <c r="L5094" i="4"/>
  <c r="M5094" i="4" s="1"/>
  <c r="L5098" i="4"/>
  <c r="M5098" i="4" s="1"/>
  <c r="L5102" i="4"/>
  <c r="M5102" i="4" s="1"/>
  <c r="L5106" i="4"/>
  <c r="M5106" i="4" s="1"/>
  <c r="L5110" i="4"/>
  <c r="M5110" i="4" s="1"/>
  <c r="L5114" i="4"/>
  <c r="M5114" i="4" s="1"/>
  <c r="L5118" i="4"/>
  <c r="M5118" i="4" s="1"/>
  <c r="L5122" i="4"/>
  <c r="M5122" i="4" s="1"/>
  <c r="L5126" i="4"/>
  <c r="M5126" i="4" s="1"/>
  <c r="L5130" i="4"/>
  <c r="M5130" i="4" s="1"/>
  <c r="L5157" i="4"/>
  <c r="M5157" i="4" s="1"/>
  <c r="K5157" i="4"/>
  <c r="L5214" i="4"/>
  <c r="M5214" i="4" s="1"/>
  <c r="K5214" i="4"/>
  <c r="K5225" i="4"/>
  <c r="L5225" i="4"/>
  <c r="M5225" i="4" s="1"/>
  <c r="L5258" i="4"/>
  <c r="M5258" i="4" s="1"/>
  <c r="K5258" i="4"/>
  <c r="K5269" i="4"/>
  <c r="L5269" i="4"/>
  <c r="M5269" i="4" s="1"/>
  <c r="L5347" i="4"/>
  <c r="M5347" i="4" s="1"/>
  <c r="K5347" i="4"/>
  <c r="L5379" i="4"/>
  <c r="M5379" i="4" s="1"/>
  <c r="K5379" i="4"/>
  <c r="K5461" i="4"/>
  <c r="K4928" i="4"/>
  <c r="K4929" i="4"/>
  <c r="K4944" i="4"/>
  <c r="K4945" i="4"/>
  <c r="K4960" i="4"/>
  <c r="K4961" i="4"/>
  <c r="K4976" i="4"/>
  <c r="K4977" i="4"/>
  <c r="K4989" i="4"/>
  <c r="L4993" i="4"/>
  <c r="M4993" i="4" s="1"/>
  <c r="K5008" i="4"/>
  <c r="L5010" i="4"/>
  <c r="M5010" i="4" s="1"/>
  <c r="L5022" i="4"/>
  <c r="M5022" i="4" s="1"/>
  <c r="L5029" i="4"/>
  <c r="M5029" i="4" s="1"/>
  <c r="L5038" i="4"/>
  <c r="M5038" i="4" s="1"/>
  <c r="L5045" i="4"/>
  <c r="M5045" i="4" s="1"/>
  <c r="K5144" i="4"/>
  <c r="L5144" i="4"/>
  <c r="M5144" i="4" s="1"/>
  <c r="L5190" i="4"/>
  <c r="M5190" i="4" s="1"/>
  <c r="K5190" i="4"/>
  <c r="K5201" i="4"/>
  <c r="L5201" i="4"/>
  <c r="M5201" i="4" s="1"/>
  <c r="L5203" i="4"/>
  <c r="M5203" i="4" s="1"/>
  <c r="K5203" i="4"/>
  <c r="L5212" i="4"/>
  <c r="M5212" i="4" s="1"/>
  <c r="L5232" i="4"/>
  <c r="M5232" i="4" s="1"/>
  <c r="L5405" i="4"/>
  <c r="M5405" i="4" s="1"/>
  <c r="K5405" i="4"/>
  <c r="L5437" i="4"/>
  <c r="M5437" i="4" s="1"/>
  <c r="K5437" i="4"/>
  <c r="L4988" i="4"/>
  <c r="M4988" i="4" s="1"/>
  <c r="L4990" i="4"/>
  <c r="M4990" i="4" s="1"/>
  <c r="L5005" i="4"/>
  <c r="M5005" i="4" s="1"/>
  <c r="K5020" i="4"/>
  <c r="K5036" i="4"/>
  <c r="K5151" i="4"/>
  <c r="L5164" i="4"/>
  <c r="M5164" i="4" s="1"/>
  <c r="L5166" i="4"/>
  <c r="M5166" i="4" s="1"/>
  <c r="K5166" i="4"/>
  <c r="L5177" i="4"/>
  <c r="M5177" i="4" s="1"/>
  <c r="L5179" i="4"/>
  <c r="M5179" i="4" s="1"/>
  <c r="K5179" i="4"/>
  <c r="L5188" i="4"/>
  <c r="M5188" i="4" s="1"/>
  <c r="L5254" i="4"/>
  <c r="M5254" i="4" s="1"/>
  <c r="K5254" i="4"/>
  <c r="L5279" i="4"/>
  <c r="M5279" i="4" s="1"/>
  <c r="K5279" i="4"/>
  <c r="K5455" i="4"/>
  <c r="L5455" i="4"/>
  <c r="M5455" i="4" s="1"/>
  <c r="K5229" i="4"/>
  <c r="K5238" i="4"/>
  <c r="L5262" i="4"/>
  <c r="M5262" i="4" s="1"/>
  <c r="K5262" i="4"/>
  <c r="K5264" i="4"/>
  <c r="L5265" i="4"/>
  <c r="M5265" i="4" s="1"/>
  <c r="L5354" i="4"/>
  <c r="M5354" i="4" s="1"/>
  <c r="K5354" i="4"/>
  <c r="L5386" i="4"/>
  <c r="M5386" i="4" s="1"/>
  <c r="K5386" i="4"/>
  <c r="L5409" i="4"/>
  <c r="M5409" i="4" s="1"/>
  <c r="K5409" i="4"/>
  <c r="L5431" i="4"/>
  <c r="M5431" i="4" s="1"/>
  <c r="K5431" i="4"/>
  <c r="L5493" i="4"/>
  <c r="M5493" i="4" s="1"/>
  <c r="K5493" i="4"/>
  <c r="L5513" i="4"/>
  <c r="M5513" i="4" s="1"/>
  <c r="K5513" i="4"/>
  <c r="L5545" i="4"/>
  <c r="M5545" i="4" s="1"/>
  <c r="K5545" i="4"/>
  <c r="L5557" i="4"/>
  <c r="M5557" i="4" s="1"/>
  <c r="K5557" i="4"/>
  <c r="L5266" i="4"/>
  <c r="M5266" i="4" s="1"/>
  <c r="K5266" i="4"/>
  <c r="L5281" i="4"/>
  <c r="M5281" i="4" s="1"/>
  <c r="K5281" i="4"/>
  <c r="L5285" i="4"/>
  <c r="M5285" i="4" s="1"/>
  <c r="K5285" i="4"/>
  <c r="L5289" i="4"/>
  <c r="M5289" i="4" s="1"/>
  <c r="K5289" i="4"/>
  <c r="L5293" i="4"/>
  <c r="M5293" i="4" s="1"/>
  <c r="K5293" i="4"/>
  <c r="L5297" i="4"/>
  <c r="M5297" i="4" s="1"/>
  <c r="K5297" i="4"/>
  <c r="L5301" i="4"/>
  <c r="M5301" i="4" s="1"/>
  <c r="K5301" i="4"/>
  <c r="L5305" i="4"/>
  <c r="M5305" i="4" s="1"/>
  <c r="K5305" i="4"/>
  <c r="L5309" i="4"/>
  <c r="M5309" i="4" s="1"/>
  <c r="K5309" i="4"/>
  <c r="L5313" i="4"/>
  <c r="M5313" i="4" s="1"/>
  <c r="K5313" i="4"/>
  <c r="L5317" i="4"/>
  <c r="M5317" i="4" s="1"/>
  <c r="K5317" i="4"/>
  <c r="L5321" i="4"/>
  <c r="M5321" i="4" s="1"/>
  <c r="K5321" i="4"/>
  <c r="L5325" i="4"/>
  <c r="M5325" i="4" s="1"/>
  <c r="K5325" i="4"/>
  <c r="L5329" i="4"/>
  <c r="M5329" i="4" s="1"/>
  <c r="K5329" i="4"/>
  <c r="L5333" i="4"/>
  <c r="M5333" i="4" s="1"/>
  <c r="K5333" i="4"/>
  <c r="L5337" i="4"/>
  <c r="M5337" i="4" s="1"/>
  <c r="K5337" i="4"/>
  <c r="K5343" i="4"/>
  <c r="L5350" i="4"/>
  <c r="M5350" i="4" s="1"/>
  <c r="K5350" i="4"/>
  <c r="K5375" i="4"/>
  <c r="L5382" i="4"/>
  <c r="M5382" i="4" s="1"/>
  <c r="K5382" i="4"/>
  <c r="K5471" i="4"/>
  <c r="L5471" i="4"/>
  <c r="M5471" i="4" s="1"/>
  <c r="L5533" i="4"/>
  <c r="M5533" i="4" s="1"/>
  <c r="K5533" i="4"/>
  <c r="L5629" i="4"/>
  <c r="M5629" i="4" s="1"/>
  <c r="K5629" i="4"/>
  <c r="L5270" i="4"/>
  <c r="M5270" i="4" s="1"/>
  <c r="K5270" i="4"/>
  <c r="K5283" i="4"/>
  <c r="K5287" i="4"/>
  <c r="K5291" i="4"/>
  <c r="K5295" i="4"/>
  <c r="K5299" i="4"/>
  <c r="K5303" i="4"/>
  <c r="K5307" i="4"/>
  <c r="K5311" i="4"/>
  <c r="K5315" i="4"/>
  <c r="K5319" i="4"/>
  <c r="L5346" i="4"/>
  <c r="M5346" i="4" s="1"/>
  <c r="K5346" i="4"/>
  <c r="L5378" i="4"/>
  <c r="M5378" i="4" s="1"/>
  <c r="K5378" i="4"/>
  <c r="K5412" i="4"/>
  <c r="L5412" i="4"/>
  <c r="M5412" i="4" s="1"/>
  <c r="L5421" i="4"/>
  <c r="M5421" i="4" s="1"/>
  <c r="K5421" i="4"/>
  <c r="K5447" i="4"/>
  <c r="L5447" i="4"/>
  <c r="M5447" i="4" s="1"/>
  <c r="L5478" i="4"/>
  <c r="M5478" i="4" s="1"/>
  <c r="K5478" i="4"/>
  <c r="L5521" i="4"/>
  <c r="M5521" i="4" s="1"/>
  <c r="K5521" i="4"/>
  <c r="L5553" i="4"/>
  <c r="M5553" i="4" s="1"/>
  <c r="K5553" i="4"/>
  <c r="K5585" i="4"/>
  <c r="L5585" i="4"/>
  <c r="M5585" i="4" s="1"/>
  <c r="L5598" i="4"/>
  <c r="M5598" i="4" s="1"/>
  <c r="K5598" i="4"/>
  <c r="K4988" i="4"/>
  <c r="K4992" i="4"/>
  <c r="K5152" i="4"/>
  <c r="K5168" i="4"/>
  <c r="K5228" i="4"/>
  <c r="L5229" i="4"/>
  <c r="M5229" i="4" s="1"/>
  <c r="L5238" i="4"/>
  <c r="M5238" i="4" s="1"/>
  <c r="K5244" i="4"/>
  <c r="L5245" i="4"/>
  <c r="M5245" i="4" s="1"/>
  <c r="L5274" i="4"/>
  <c r="M5274" i="4" s="1"/>
  <c r="K5274" i="4"/>
  <c r="K5276" i="4"/>
  <c r="L5277" i="4"/>
  <c r="M5277" i="4" s="1"/>
  <c r="L5342" i="4"/>
  <c r="M5342" i="4" s="1"/>
  <c r="K5342" i="4"/>
  <c r="K5367" i="4"/>
  <c r="L5374" i="4"/>
  <c r="M5374" i="4" s="1"/>
  <c r="K5374" i="4"/>
  <c r="K5399" i="4"/>
  <c r="K5425" i="4"/>
  <c r="K5476" i="4"/>
  <c r="L5476" i="4"/>
  <c r="M5476" i="4" s="1"/>
  <c r="L5481" i="4"/>
  <c r="M5481" i="4" s="1"/>
  <c r="K5481" i="4"/>
  <c r="L5500" i="4"/>
  <c r="M5500" i="4" s="1"/>
  <c r="K5500" i="4"/>
  <c r="L5509" i="4"/>
  <c r="M5509" i="4" s="1"/>
  <c r="K5509" i="4"/>
  <c r="L5541" i="4"/>
  <c r="M5541" i="4" s="1"/>
  <c r="K5541" i="4"/>
  <c r="L5574" i="4"/>
  <c r="M5574" i="4" s="1"/>
  <c r="K5574" i="4"/>
  <c r="K5143" i="4"/>
  <c r="K5146" i="4"/>
  <c r="L5156" i="4"/>
  <c r="M5156" i="4" s="1"/>
  <c r="K5159" i="4"/>
  <c r="K5162" i="4"/>
  <c r="L5172" i="4"/>
  <c r="M5172" i="4" s="1"/>
  <c r="K5175" i="4"/>
  <c r="K5178" i="4"/>
  <c r="L5184" i="4"/>
  <c r="M5184" i="4" s="1"/>
  <c r="L5192" i="4"/>
  <c r="M5192" i="4" s="1"/>
  <c r="L5200" i="4"/>
  <c r="M5200" i="4" s="1"/>
  <c r="L5208" i="4"/>
  <c r="M5208" i="4" s="1"/>
  <c r="L5216" i="4"/>
  <c r="M5216" i="4" s="1"/>
  <c r="L5224" i="4"/>
  <c r="M5224" i="4" s="1"/>
  <c r="K5230" i="4"/>
  <c r="K5237" i="4"/>
  <c r="L5240" i="4"/>
  <c r="M5240" i="4" s="1"/>
  <c r="L5246" i="4"/>
  <c r="M5246" i="4" s="1"/>
  <c r="K5246" i="4"/>
  <c r="K5248" i="4"/>
  <c r="L5249" i="4"/>
  <c r="M5249" i="4" s="1"/>
  <c r="K5255" i="4"/>
  <c r="L5278" i="4"/>
  <c r="M5278" i="4" s="1"/>
  <c r="K5278" i="4"/>
  <c r="L5282" i="4"/>
  <c r="M5282" i="4" s="1"/>
  <c r="K5282" i="4"/>
  <c r="L5286" i="4"/>
  <c r="M5286" i="4" s="1"/>
  <c r="K5286" i="4"/>
  <c r="L5290" i="4"/>
  <c r="M5290" i="4" s="1"/>
  <c r="K5290" i="4"/>
  <c r="L5294" i="4"/>
  <c r="M5294" i="4" s="1"/>
  <c r="K5294" i="4"/>
  <c r="L5298" i="4"/>
  <c r="M5298" i="4" s="1"/>
  <c r="K5298" i="4"/>
  <c r="L5302" i="4"/>
  <c r="M5302" i="4" s="1"/>
  <c r="K5302" i="4"/>
  <c r="L5306" i="4"/>
  <c r="M5306" i="4" s="1"/>
  <c r="K5306" i="4"/>
  <c r="L5310" i="4"/>
  <c r="M5310" i="4" s="1"/>
  <c r="K5310" i="4"/>
  <c r="L5314" i="4"/>
  <c r="M5314" i="4" s="1"/>
  <c r="K5314" i="4"/>
  <c r="L5318" i="4"/>
  <c r="M5318" i="4" s="1"/>
  <c r="K5318" i="4"/>
  <c r="L5322" i="4"/>
  <c r="M5322" i="4" s="1"/>
  <c r="K5322" i="4"/>
  <c r="L5326" i="4"/>
  <c r="M5326" i="4" s="1"/>
  <c r="K5326" i="4"/>
  <c r="L5330" i="4"/>
  <c r="M5330" i="4" s="1"/>
  <c r="K5330" i="4"/>
  <c r="L5334" i="4"/>
  <c r="M5334" i="4" s="1"/>
  <c r="K5334" i="4"/>
  <c r="L5338" i="4"/>
  <c r="M5338" i="4" s="1"/>
  <c r="K5338" i="4"/>
  <c r="L5370" i="4"/>
  <c r="M5370" i="4" s="1"/>
  <c r="K5370" i="4"/>
  <c r="L5402" i="4"/>
  <c r="M5402" i="4" s="1"/>
  <c r="K5402" i="4"/>
  <c r="L5434" i="4"/>
  <c r="M5434" i="4" s="1"/>
  <c r="K5434" i="4"/>
  <c r="L5450" i="4"/>
  <c r="M5450" i="4" s="1"/>
  <c r="K5463" i="4"/>
  <c r="L5463" i="4"/>
  <c r="M5463" i="4" s="1"/>
  <c r="L5529" i="4"/>
  <c r="M5529" i="4" s="1"/>
  <c r="K5529" i="4"/>
  <c r="K5148" i="4"/>
  <c r="K5164" i="4"/>
  <c r="K5180" i="4"/>
  <c r="K5188" i="4"/>
  <c r="K5196" i="4"/>
  <c r="K5204" i="4"/>
  <c r="K5212" i="4"/>
  <c r="K5220" i="4"/>
  <c r="K5232" i="4"/>
  <c r="L5233" i="4"/>
  <c r="M5233" i="4" s="1"/>
  <c r="L5250" i="4"/>
  <c r="M5250" i="4" s="1"/>
  <c r="K5250" i="4"/>
  <c r="K5252" i="4"/>
  <c r="L5253" i="4"/>
  <c r="M5253" i="4" s="1"/>
  <c r="K5359" i="4"/>
  <c r="L5366" i="4"/>
  <c r="M5366" i="4" s="1"/>
  <c r="K5366" i="4"/>
  <c r="K5391" i="4"/>
  <c r="L5398" i="4"/>
  <c r="M5398" i="4" s="1"/>
  <c r="K5398" i="4"/>
  <c r="K5406" i="4"/>
  <c r="L5415" i="4"/>
  <c r="M5415" i="4" s="1"/>
  <c r="K5415" i="4"/>
  <c r="K5419" i="4"/>
  <c r="K5428" i="4"/>
  <c r="L5428" i="4"/>
  <c r="M5428" i="4" s="1"/>
  <c r="K5439" i="4"/>
  <c r="L5439" i="4"/>
  <c r="M5439" i="4" s="1"/>
  <c r="K5445" i="4"/>
  <c r="K5498" i="4"/>
  <c r="L5517" i="4"/>
  <c r="M5517" i="4" s="1"/>
  <c r="K5517" i="4"/>
  <c r="L5549" i="4"/>
  <c r="M5549" i="4" s="1"/>
  <c r="K5549" i="4"/>
  <c r="K5565" i="4"/>
  <c r="L5565" i="4"/>
  <c r="M5565" i="4" s="1"/>
  <c r="K5596" i="4"/>
  <c r="L5596" i="4"/>
  <c r="M5596" i="4" s="1"/>
  <c r="L5862" i="4"/>
  <c r="M5862" i="4" s="1"/>
  <c r="K5862" i="4"/>
  <c r="L5485" i="4"/>
  <c r="M5485" i="4" s="1"/>
  <c r="K5502" i="4"/>
  <c r="L5504" i="4"/>
  <c r="M5504" i="4" s="1"/>
  <c r="K5504" i="4"/>
  <c r="L5568" i="4"/>
  <c r="M5568" i="4" s="1"/>
  <c r="K5568" i="4"/>
  <c r="K5572" i="4"/>
  <c r="K5577" i="4"/>
  <c r="L5577" i="4"/>
  <c r="M5577" i="4" s="1"/>
  <c r="K5583" i="4"/>
  <c r="L5590" i="4"/>
  <c r="M5590" i="4" s="1"/>
  <c r="K5590" i="4"/>
  <c r="K5404" i="4"/>
  <c r="K5420" i="4"/>
  <c r="K5475" i="4"/>
  <c r="K5480" i="4"/>
  <c r="L5501" i="4"/>
  <c r="M5501" i="4" s="1"/>
  <c r="K5588" i="4"/>
  <c r="L5588" i="4"/>
  <c r="M5588" i="4" s="1"/>
  <c r="K5341" i="4"/>
  <c r="K5345" i="4"/>
  <c r="K5349" i="4"/>
  <c r="K5353" i="4"/>
  <c r="K5357" i="4"/>
  <c r="K5361" i="4"/>
  <c r="K5365" i="4"/>
  <c r="K5369" i="4"/>
  <c r="K5373" i="4"/>
  <c r="K5377" i="4"/>
  <c r="K5381" i="4"/>
  <c r="K5385" i="4"/>
  <c r="K5389" i="4"/>
  <c r="K5393" i="4"/>
  <c r="K5397" i="4"/>
  <c r="K5401" i="4"/>
  <c r="L5408" i="4"/>
  <c r="M5408" i="4" s="1"/>
  <c r="K5411" i="4"/>
  <c r="K5414" i="4"/>
  <c r="L5424" i="4"/>
  <c r="M5424" i="4" s="1"/>
  <c r="K5427" i="4"/>
  <c r="K5430" i="4"/>
  <c r="K5433" i="4"/>
  <c r="L5436" i="4"/>
  <c r="M5436" i="4" s="1"/>
  <c r="K5441" i="4"/>
  <c r="L5444" i="4"/>
  <c r="M5444" i="4" s="1"/>
  <c r="K5449" i="4"/>
  <c r="L5452" i="4"/>
  <c r="M5452" i="4" s="1"/>
  <c r="K5457" i="4"/>
  <c r="L5460" i="4"/>
  <c r="M5460" i="4" s="1"/>
  <c r="K5465" i="4"/>
  <c r="L5468" i="4"/>
  <c r="M5468" i="4" s="1"/>
  <c r="K5473" i="4"/>
  <c r="L5488" i="4"/>
  <c r="M5488" i="4" s="1"/>
  <c r="L5492" i="4"/>
  <c r="M5492" i="4" s="1"/>
  <c r="K5492" i="4"/>
  <c r="K5497" i="4"/>
  <c r="L5508" i="4"/>
  <c r="M5508" i="4" s="1"/>
  <c r="K5508" i="4"/>
  <c r="L5512" i="4"/>
  <c r="M5512" i="4" s="1"/>
  <c r="K5512" i="4"/>
  <c r="L5516" i="4"/>
  <c r="M5516" i="4" s="1"/>
  <c r="K5516" i="4"/>
  <c r="L5520" i="4"/>
  <c r="M5520" i="4" s="1"/>
  <c r="K5520" i="4"/>
  <c r="L5524" i="4"/>
  <c r="M5524" i="4" s="1"/>
  <c r="K5524" i="4"/>
  <c r="L5528" i="4"/>
  <c r="M5528" i="4" s="1"/>
  <c r="K5528" i="4"/>
  <c r="L5532" i="4"/>
  <c r="M5532" i="4" s="1"/>
  <c r="K5532" i="4"/>
  <c r="L5536" i="4"/>
  <c r="M5536" i="4" s="1"/>
  <c r="K5536" i="4"/>
  <c r="L5540" i="4"/>
  <c r="M5540" i="4" s="1"/>
  <c r="K5540" i="4"/>
  <c r="L5544" i="4"/>
  <c r="M5544" i="4" s="1"/>
  <c r="K5544" i="4"/>
  <c r="L5548" i="4"/>
  <c r="M5548" i="4" s="1"/>
  <c r="K5548" i="4"/>
  <c r="L5552" i="4"/>
  <c r="M5552" i="4" s="1"/>
  <c r="K5552" i="4"/>
  <c r="L5556" i="4"/>
  <c r="M5556" i="4" s="1"/>
  <c r="K5556" i="4"/>
  <c r="L5560" i="4"/>
  <c r="M5560" i="4" s="1"/>
  <c r="K5560" i="4"/>
  <c r="L5564" i="4"/>
  <c r="M5564" i="4" s="1"/>
  <c r="K5564" i="4"/>
  <c r="L5571" i="4"/>
  <c r="M5571" i="4" s="1"/>
  <c r="K5571" i="4"/>
  <c r="L5582" i="4"/>
  <c r="M5582" i="4" s="1"/>
  <c r="K5582" i="4"/>
  <c r="L5601" i="4"/>
  <c r="M5601" i="4" s="1"/>
  <c r="K5601" i="4"/>
  <c r="L5613" i="4"/>
  <c r="M5613" i="4" s="1"/>
  <c r="K5613" i="4"/>
  <c r="L5717" i="4"/>
  <c r="M5717" i="4" s="1"/>
  <c r="K5416" i="4"/>
  <c r="K5417" i="4"/>
  <c r="K5432" i="4"/>
  <c r="K5438" i="4"/>
  <c r="K5440" i="4"/>
  <c r="K5446" i="4"/>
  <c r="K5448" i="4"/>
  <c r="K5454" i="4"/>
  <c r="K5456" i="4"/>
  <c r="K5462" i="4"/>
  <c r="K5464" i="4"/>
  <c r="L5489" i="4"/>
  <c r="M5489" i="4" s="1"/>
  <c r="L5505" i="4"/>
  <c r="M5505" i="4" s="1"/>
  <c r="K5510" i="4"/>
  <c r="K5514" i="4"/>
  <c r="K5518" i="4"/>
  <c r="K5522" i="4"/>
  <c r="K5526" i="4"/>
  <c r="K5530" i="4"/>
  <c r="K5534" i="4"/>
  <c r="K5538" i="4"/>
  <c r="K5542" i="4"/>
  <c r="K5546" i="4"/>
  <c r="K5550" i="4"/>
  <c r="K5580" i="4"/>
  <c r="L5580" i="4"/>
  <c r="M5580" i="4" s="1"/>
  <c r="K5479" i="4"/>
  <c r="L5480" i="4"/>
  <c r="M5480" i="4" s="1"/>
  <c r="K5484" i="4"/>
  <c r="L5496" i="4"/>
  <c r="M5496" i="4" s="1"/>
  <c r="K5496" i="4"/>
  <c r="K5501" i="4"/>
  <c r="K5593" i="4"/>
  <c r="L5593" i="4"/>
  <c r="M5593" i="4" s="1"/>
  <c r="K5599" i="4"/>
  <c r="L5705" i="4"/>
  <c r="M5705" i="4" s="1"/>
  <c r="K5705" i="4"/>
  <c r="L5617" i="4"/>
  <c r="M5617" i="4" s="1"/>
  <c r="K5617" i="4"/>
  <c r="L5633" i="4"/>
  <c r="M5633" i="4" s="1"/>
  <c r="K5633" i="4"/>
  <c r="L5645" i="4"/>
  <c r="M5645" i="4" s="1"/>
  <c r="K5645" i="4"/>
  <c r="L5666" i="4"/>
  <c r="M5666" i="4" s="1"/>
  <c r="K5666" i="4"/>
  <c r="L5679" i="4"/>
  <c r="M5679" i="4" s="1"/>
  <c r="K5679" i="4"/>
  <c r="L5722" i="4"/>
  <c r="M5722" i="4" s="1"/>
  <c r="K5722" i="4"/>
  <c r="L5795" i="4"/>
  <c r="M5795" i="4" s="1"/>
  <c r="K5795" i="4"/>
  <c r="L5827" i="4"/>
  <c r="M5827" i="4" s="1"/>
  <c r="K5827" i="4"/>
  <c r="K5914" i="4"/>
  <c r="L5914" i="4"/>
  <c r="M5914" i="4" s="1"/>
  <c r="L5936" i="4"/>
  <c r="M5936" i="4" s="1"/>
  <c r="K5936" i="4"/>
  <c r="K5660" i="4"/>
  <c r="L5660" i="4"/>
  <c r="M5660" i="4" s="1"/>
  <c r="L5711" i="4"/>
  <c r="M5711" i="4" s="1"/>
  <c r="K5711" i="4"/>
  <c r="L5799" i="4"/>
  <c r="M5799" i="4" s="1"/>
  <c r="K5799" i="4"/>
  <c r="L5831" i="4"/>
  <c r="M5831" i="4" s="1"/>
  <c r="K5831" i="4"/>
  <c r="L5932" i="4"/>
  <c r="M5932" i="4" s="1"/>
  <c r="K5932" i="4"/>
  <c r="K5573" i="4"/>
  <c r="K5576" i="4"/>
  <c r="K5584" i="4"/>
  <c r="K5592" i="4"/>
  <c r="K5603" i="4"/>
  <c r="L5605" i="4"/>
  <c r="M5605" i="4" s="1"/>
  <c r="K5605" i="4"/>
  <c r="L5621" i="4"/>
  <c r="M5621" i="4" s="1"/>
  <c r="K5621" i="4"/>
  <c r="L5637" i="4"/>
  <c r="M5637" i="4" s="1"/>
  <c r="K5637" i="4"/>
  <c r="L5649" i="4"/>
  <c r="M5649" i="4" s="1"/>
  <c r="K5649" i="4"/>
  <c r="L5686" i="4"/>
  <c r="M5686" i="4" s="1"/>
  <c r="L5695" i="4"/>
  <c r="M5695" i="4" s="1"/>
  <c r="K5695" i="4"/>
  <c r="L5738" i="4"/>
  <c r="M5738" i="4" s="1"/>
  <c r="K5738" i="4"/>
  <c r="K5567" i="4"/>
  <c r="K5579" i="4"/>
  <c r="K5581" i="4"/>
  <c r="K5587" i="4"/>
  <c r="K5589" i="4"/>
  <c r="K5595" i="4"/>
  <c r="K5597" i="4"/>
  <c r="L5618" i="4"/>
  <c r="M5618" i="4" s="1"/>
  <c r="L5634" i="4"/>
  <c r="M5634" i="4" s="1"/>
  <c r="L5646" i="4"/>
  <c r="M5646" i="4" s="1"/>
  <c r="L5667" i="4"/>
  <c r="M5667" i="4" s="1"/>
  <c r="K5676" i="4"/>
  <c r="L5676" i="4"/>
  <c r="M5676" i="4" s="1"/>
  <c r="L5680" i="4"/>
  <c r="M5680" i="4" s="1"/>
  <c r="L5682" i="4"/>
  <c r="M5682" i="4" s="1"/>
  <c r="K5682" i="4"/>
  <c r="L5702" i="4"/>
  <c r="M5702" i="4" s="1"/>
  <c r="L5714" i="4"/>
  <c r="M5714" i="4" s="1"/>
  <c r="K5714" i="4"/>
  <c r="L5725" i="4"/>
  <c r="M5725" i="4" s="1"/>
  <c r="L5736" i="4"/>
  <c r="M5736" i="4" s="1"/>
  <c r="L5788" i="4"/>
  <c r="M5788" i="4" s="1"/>
  <c r="K5788" i="4"/>
  <c r="L5889" i="4"/>
  <c r="M5889" i="4" s="1"/>
  <c r="K5569" i="4"/>
  <c r="K5570" i="4"/>
  <c r="L5609" i="4"/>
  <c r="M5609" i="4" s="1"/>
  <c r="K5609" i="4"/>
  <c r="L5625" i="4"/>
  <c r="M5625" i="4" s="1"/>
  <c r="K5625" i="4"/>
  <c r="L5653" i="4"/>
  <c r="M5653" i="4" s="1"/>
  <c r="K5653" i="4"/>
  <c r="L5657" i="4"/>
  <c r="M5657" i="4" s="1"/>
  <c r="K5657" i="4"/>
  <c r="L5661" i="4"/>
  <c r="M5661" i="4" s="1"/>
  <c r="L5698" i="4"/>
  <c r="M5698" i="4" s="1"/>
  <c r="K5698" i="4"/>
  <c r="L5712" i="4"/>
  <c r="M5712" i="4" s="1"/>
  <c r="K5743" i="4"/>
  <c r="L5743" i="4"/>
  <c r="M5743" i="4" s="1"/>
  <c r="L5784" i="4"/>
  <c r="M5784" i="4" s="1"/>
  <c r="K5784" i="4"/>
  <c r="L5606" i="4"/>
  <c r="M5606" i="4" s="1"/>
  <c r="L5622" i="4"/>
  <c r="M5622" i="4" s="1"/>
  <c r="L5638" i="4"/>
  <c r="M5638" i="4" s="1"/>
  <c r="L5641" i="4"/>
  <c r="M5641" i="4" s="1"/>
  <c r="K5641" i="4"/>
  <c r="L5650" i="4"/>
  <c r="M5650" i="4" s="1"/>
  <c r="L5663" i="4"/>
  <c r="M5663" i="4" s="1"/>
  <c r="K5663" i="4"/>
  <c r="L5673" i="4"/>
  <c r="M5673" i="4" s="1"/>
  <c r="K5673" i="4"/>
  <c r="K5692" i="4"/>
  <c r="L5692" i="4"/>
  <c r="M5692" i="4" s="1"/>
  <c r="L5696" i="4"/>
  <c r="M5696" i="4" s="1"/>
  <c r="K5708" i="4"/>
  <c r="L5708" i="4"/>
  <c r="M5708" i="4" s="1"/>
  <c r="L5730" i="4"/>
  <c r="M5730" i="4" s="1"/>
  <c r="K5730" i="4"/>
  <c r="L5741" i="4"/>
  <c r="M5741" i="4" s="1"/>
  <c r="K5667" i="4"/>
  <c r="K5670" i="4"/>
  <c r="K5683" i="4"/>
  <c r="K5686" i="4"/>
  <c r="K5699" i="4"/>
  <c r="K5702" i="4"/>
  <c r="K5717" i="4"/>
  <c r="K5719" i="4"/>
  <c r="K5725" i="4"/>
  <c r="K5727" i="4"/>
  <c r="K5733" i="4"/>
  <c r="K5735" i="4"/>
  <c r="K5741" i="4"/>
  <c r="L5792" i="4"/>
  <c r="M5792" i="4" s="1"/>
  <c r="K5792" i="4"/>
  <c r="L5803" i="4"/>
  <c r="M5803" i="4" s="1"/>
  <c r="K5803" i="4"/>
  <c r="L5824" i="4"/>
  <c r="M5824" i="4" s="1"/>
  <c r="L5835" i="4"/>
  <c r="M5835" i="4" s="1"/>
  <c r="K5835" i="4"/>
  <c r="L5854" i="4"/>
  <c r="M5854" i="4" s="1"/>
  <c r="K5854" i="4"/>
  <c r="L5873" i="4"/>
  <c r="M5873" i="4" s="1"/>
  <c r="L5928" i="4"/>
  <c r="M5928" i="4" s="1"/>
  <c r="K5928" i="4"/>
  <c r="K5672" i="4"/>
  <c r="K5688" i="4"/>
  <c r="K5704" i="4"/>
  <c r="K5716" i="4"/>
  <c r="K5724" i="4"/>
  <c r="K5732" i="4"/>
  <c r="K5740" i="4"/>
  <c r="L5747" i="4"/>
  <c r="M5747" i="4" s="1"/>
  <c r="K5747" i="4"/>
  <c r="L5751" i="4"/>
  <c r="M5751" i="4" s="1"/>
  <c r="K5751" i="4"/>
  <c r="L5755" i="4"/>
  <c r="M5755" i="4" s="1"/>
  <c r="K5755" i="4"/>
  <c r="L5759" i="4"/>
  <c r="M5759" i="4" s="1"/>
  <c r="K5759" i="4"/>
  <c r="L5763" i="4"/>
  <c r="M5763" i="4" s="1"/>
  <c r="K5763" i="4"/>
  <c r="L5767" i="4"/>
  <c r="M5767" i="4" s="1"/>
  <c r="K5767" i="4"/>
  <c r="L5771" i="4"/>
  <c r="M5771" i="4" s="1"/>
  <c r="K5771" i="4"/>
  <c r="L5775" i="4"/>
  <c r="M5775" i="4" s="1"/>
  <c r="K5775" i="4"/>
  <c r="L5796" i="4"/>
  <c r="M5796" i="4" s="1"/>
  <c r="K5796" i="4"/>
  <c r="L5807" i="4"/>
  <c r="M5807" i="4" s="1"/>
  <c r="K5807" i="4"/>
  <c r="L5828" i="4"/>
  <c r="M5828" i="4" s="1"/>
  <c r="L5839" i="4"/>
  <c r="M5839" i="4" s="1"/>
  <c r="K5839" i="4"/>
  <c r="L5865" i="4"/>
  <c r="M5865" i="4" s="1"/>
  <c r="L5900" i="4"/>
  <c r="M5900" i="4" s="1"/>
  <c r="L5902" i="4"/>
  <c r="M5902" i="4" s="1"/>
  <c r="K5902" i="4"/>
  <c r="L5910" i="4"/>
  <c r="M5910" i="4" s="1"/>
  <c r="L5924" i="4"/>
  <c r="M5924" i="4" s="1"/>
  <c r="K5924" i="4"/>
  <c r="K5742" i="4"/>
  <c r="K5745" i="4"/>
  <c r="L5779" i="4"/>
  <c r="M5779" i="4" s="1"/>
  <c r="K5779" i="4"/>
  <c r="L5811" i="4"/>
  <c r="M5811" i="4" s="1"/>
  <c r="K5811" i="4"/>
  <c r="L5843" i="4"/>
  <c r="M5843" i="4" s="1"/>
  <c r="K5843" i="4"/>
  <c r="L5847" i="4"/>
  <c r="M5847" i="4" s="1"/>
  <c r="K5847" i="4"/>
  <c r="L5894" i="4"/>
  <c r="M5894" i="4" s="1"/>
  <c r="K5894" i="4"/>
  <c r="L5920" i="4"/>
  <c r="M5920" i="4" s="1"/>
  <c r="K5920" i="4"/>
  <c r="L6085" i="4"/>
  <c r="M6085" i="4" s="1"/>
  <c r="K6085" i="4"/>
  <c r="L6092" i="4"/>
  <c r="M6092" i="4" s="1"/>
  <c r="K6092" i="4"/>
  <c r="K5656" i="4"/>
  <c r="K5668" i="4"/>
  <c r="K5684" i="4"/>
  <c r="K5700" i="4"/>
  <c r="K5744" i="4"/>
  <c r="K5781" i="4"/>
  <c r="L5783" i="4"/>
  <c r="M5783" i="4" s="1"/>
  <c r="K5783" i="4"/>
  <c r="L5804" i="4"/>
  <c r="M5804" i="4" s="1"/>
  <c r="L5815" i="4"/>
  <c r="M5815" i="4" s="1"/>
  <c r="K5815" i="4"/>
  <c r="L5836" i="4"/>
  <c r="M5836" i="4" s="1"/>
  <c r="K5851" i="4"/>
  <c r="L5851" i="4"/>
  <c r="M5851" i="4" s="1"/>
  <c r="L5884" i="4"/>
  <c r="M5884" i="4" s="1"/>
  <c r="L5886" i="4"/>
  <c r="M5886" i="4" s="1"/>
  <c r="K5886" i="4"/>
  <c r="L5909" i="4"/>
  <c r="M5909" i="4" s="1"/>
  <c r="K5909" i="4"/>
  <c r="L5916" i="4"/>
  <c r="M5916" i="4" s="1"/>
  <c r="K5916" i="4"/>
  <c r="K5715" i="4"/>
  <c r="K5723" i="4"/>
  <c r="K5731" i="4"/>
  <c r="K5739" i="4"/>
  <c r="L5748" i="4"/>
  <c r="M5748" i="4" s="1"/>
  <c r="K5748" i="4"/>
  <c r="L5752" i="4"/>
  <c r="M5752" i="4" s="1"/>
  <c r="K5752" i="4"/>
  <c r="L5756" i="4"/>
  <c r="M5756" i="4" s="1"/>
  <c r="K5756" i="4"/>
  <c r="L5760" i="4"/>
  <c r="M5760" i="4" s="1"/>
  <c r="K5760" i="4"/>
  <c r="L5764" i="4"/>
  <c r="M5764" i="4" s="1"/>
  <c r="K5764" i="4"/>
  <c r="L5768" i="4"/>
  <c r="M5768" i="4" s="1"/>
  <c r="K5768" i="4"/>
  <c r="L5772" i="4"/>
  <c r="M5772" i="4" s="1"/>
  <c r="K5772" i="4"/>
  <c r="L5776" i="4"/>
  <c r="M5776" i="4" s="1"/>
  <c r="K5776" i="4"/>
  <c r="L5787" i="4"/>
  <c r="M5787" i="4" s="1"/>
  <c r="K5787" i="4"/>
  <c r="L5808" i="4"/>
  <c r="M5808" i="4" s="1"/>
  <c r="L5819" i="4"/>
  <c r="M5819" i="4" s="1"/>
  <c r="K5819" i="4"/>
  <c r="L5840" i="4"/>
  <c r="M5840" i="4" s="1"/>
  <c r="L5876" i="4"/>
  <c r="M5876" i="4" s="1"/>
  <c r="L5878" i="4"/>
  <c r="M5878" i="4" s="1"/>
  <c r="K5878" i="4"/>
  <c r="L5943" i="4"/>
  <c r="M5943" i="4" s="1"/>
  <c r="K5943" i="4"/>
  <c r="L5947" i="4"/>
  <c r="M5947" i="4" s="1"/>
  <c r="K5947" i="4"/>
  <c r="L5949" i="4"/>
  <c r="M5949" i="4" s="1"/>
  <c r="K5949" i="4"/>
  <c r="K5664" i="4"/>
  <c r="K5680" i="4"/>
  <c r="K5696" i="4"/>
  <c r="K5712" i="4"/>
  <c r="K5720" i="4"/>
  <c r="K5728" i="4"/>
  <c r="K5736" i="4"/>
  <c r="L5742" i="4"/>
  <c r="M5742" i="4" s="1"/>
  <c r="L5780" i="4"/>
  <c r="M5780" i="4" s="1"/>
  <c r="K5780" i="4"/>
  <c r="L5791" i="4"/>
  <c r="M5791" i="4" s="1"/>
  <c r="K5791" i="4"/>
  <c r="L5812" i="4"/>
  <c r="M5812" i="4" s="1"/>
  <c r="L5823" i="4"/>
  <c r="M5823" i="4" s="1"/>
  <c r="K5823" i="4"/>
  <c r="L5844" i="4"/>
  <c r="M5844" i="4" s="1"/>
  <c r="L5848" i="4"/>
  <c r="M5848" i="4" s="1"/>
  <c r="L5868" i="4"/>
  <c r="M5868" i="4" s="1"/>
  <c r="L5870" i="4"/>
  <c r="M5870" i="4" s="1"/>
  <c r="K5870" i="4"/>
  <c r="L5897" i="4"/>
  <c r="M5897" i="4" s="1"/>
  <c r="K5907" i="4"/>
  <c r="L5907" i="4"/>
  <c r="M5907" i="4" s="1"/>
  <c r="K5945" i="4"/>
  <c r="K5800" i="4"/>
  <c r="K5804" i="4"/>
  <c r="K5808" i="4"/>
  <c r="K5812" i="4"/>
  <c r="K5816" i="4"/>
  <c r="K5820" i="4"/>
  <c r="K5824" i="4"/>
  <c r="K5828" i="4"/>
  <c r="K5832" i="4"/>
  <c r="K5836" i="4"/>
  <c r="K5840" i="4"/>
  <c r="K5844" i="4"/>
  <c r="K5848" i="4"/>
  <c r="K5857" i="4"/>
  <c r="K5859" i="4"/>
  <c r="K5865" i="4"/>
  <c r="K5867" i="4"/>
  <c r="K5873" i="4"/>
  <c r="K5875" i="4"/>
  <c r="K5881" i="4"/>
  <c r="K5883" i="4"/>
  <c r="K5889" i="4"/>
  <c r="K5891" i="4"/>
  <c r="K5897" i="4"/>
  <c r="K5899" i="4"/>
  <c r="L5940" i="4"/>
  <c r="M5940" i="4" s="1"/>
  <c r="K5940" i="4"/>
  <c r="L5951" i="4"/>
  <c r="M5951" i="4" s="1"/>
  <c r="K5951" i="4"/>
  <c r="L6081" i="4"/>
  <c r="M6081" i="4" s="1"/>
  <c r="K6081" i="4"/>
  <c r="K5856" i="4"/>
  <c r="K5864" i="4"/>
  <c r="K5872" i="4"/>
  <c r="K5880" i="4"/>
  <c r="K5888" i="4"/>
  <c r="L5904" i="4"/>
  <c r="M5904" i="4" s="1"/>
  <c r="K5904" i="4"/>
  <c r="L5944" i="4"/>
  <c r="M5944" i="4" s="1"/>
  <c r="K5944" i="4"/>
  <c r="L5955" i="4"/>
  <c r="M5955" i="4" s="1"/>
  <c r="K5955" i="4"/>
  <c r="L6026" i="4"/>
  <c r="M6026" i="4" s="1"/>
  <c r="K6026" i="4"/>
  <c r="L5948" i="4"/>
  <c r="M5948" i="4" s="1"/>
  <c r="K5948" i="4"/>
  <c r="L5959" i="4"/>
  <c r="M5959" i="4" s="1"/>
  <c r="K5959" i="4"/>
  <c r="L5859" i="4"/>
  <c r="M5859" i="4" s="1"/>
  <c r="L5867" i="4"/>
  <c r="M5867" i="4" s="1"/>
  <c r="L5875" i="4"/>
  <c r="M5875" i="4" s="1"/>
  <c r="L5883" i="4"/>
  <c r="M5883" i="4" s="1"/>
  <c r="L5891" i="4"/>
  <c r="M5891" i="4" s="1"/>
  <c r="L5952" i="4"/>
  <c r="M5952" i="4" s="1"/>
  <c r="K5952" i="4"/>
  <c r="K5961" i="4"/>
  <c r="K5965" i="4"/>
  <c r="K5969" i="4"/>
  <c r="L6022" i="4"/>
  <c r="M6022" i="4" s="1"/>
  <c r="K6022" i="4"/>
  <c r="L6151" i="4"/>
  <c r="M6151" i="4" s="1"/>
  <c r="K6151" i="4"/>
  <c r="K5855" i="4"/>
  <c r="K5863" i="4"/>
  <c r="K5871" i="4"/>
  <c r="K5879" i="4"/>
  <c r="K5887" i="4"/>
  <c r="K5895" i="4"/>
  <c r="L5908" i="4"/>
  <c r="M5908" i="4" s="1"/>
  <c r="K5908" i="4"/>
  <c r="L5911" i="4"/>
  <c r="M5911" i="4" s="1"/>
  <c r="L5923" i="4"/>
  <c r="M5923" i="4" s="1"/>
  <c r="K5923" i="4"/>
  <c r="L5927" i="4"/>
  <c r="M5927" i="4" s="1"/>
  <c r="K5927" i="4"/>
  <c r="L5931" i="4"/>
  <c r="M5931" i="4" s="1"/>
  <c r="K5931" i="4"/>
  <c r="L5935" i="4"/>
  <c r="M5935" i="4" s="1"/>
  <c r="K5935" i="4"/>
  <c r="L5956" i="4"/>
  <c r="M5956" i="4" s="1"/>
  <c r="K5956" i="4"/>
  <c r="K5990" i="4"/>
  <c r="L5990" i="4"/>
  <c r="M5990" i="4" s="1"/>
  <c r="L5999" i="4"/>
  <c r="M5999" i="4" s="1"/>
  <c r="K5999" i="4"/>
  <c r="K6006" i="4"/>
  <c r="L6006" i="4"/>
  <c r="M6006" i="4" s="1"/>
  <c r="L6015" i="4"/>
  <c r="M6015" i="4" s="1"/>
  <c r="K6015" i="4"/>
  <c r="L6139" i="4"/>
  <c r="M6139" i="4" s="1"/>
  <c r="K6139" i="4"/>
  <c r="K5860" i="4"/>
  <c r="K5868" i="4"/>
  <c r="K5876" i="4"/>
  <c r="K5884" i="4"/>
  <c r="K5892" i="4"/>
  <c r="K5900" i="4"/>
  <c r="L5912" i="4"/>
  <c r="M5912" i="4" s="1"/>
  <c r="K5912" i="4"/>
  <c r="L5939" i="4"/>
  <c r="M5939" i="4" s="1"/>
  <c r="K5939" i="4"/>
  <c r="L5960" i="4"/>
  <c r="M5960" i="4" s="1"/>
  <c r="K5960" i="4"/>
  <c r="L5964" i="4"/>
  <c r="M5964" i="4" s="1"/>
  <c r="K5964" i="4"/>
  <c r="L5968" i="4"/>
  <c r="M5968" i="4" s="1"/>
  <c r="K5968" i="4"/>
  <c r="L5972" i="4"/>
  <c r="M5972" i="4" s="1"/>
  <c r="K5972" i="4"/>
  <c r="L5976" i="4"/>
  <c r="M5976" i="4" s="1"/>
  <c r="K5976" i="4"/>
  <c r="L5980" i="4"/>
  <c r="M5980" i="4" s="1"/>
  <c r="K5980" i="4"/>
  <c r="L5984" i="4"/>
  <c r="M5984" i="4" s="1"/>
  <c r="K5984" i="4"/>
  <c r="K5988" i="4"/>
  <c r="L5988" i="4"/>
  <c r="M5988" i="4" s="1"/>
  <c r="L5995" i="4"/>
  <c r="M5995" i="4" s="1"/>
  <c r="K5997" i="4"/>
  <c r="L5997" i="4"/>
  <c r="M5997" i="4" s="1"/>
  <c r="K6004" i="4"/>
  <c r="L6004" i="4"/>
  <c r="M6004" i="4" s="1"/>
  <c r="L6011" i="4"/>
  <c r="M6011" i="4" s="1"/>
  <c r="K6013" i="4"/>
  <c r="L6013" i="4"/>
  <c r="M6013" i="4" s="1"/>
  <c r="L6030" i="4"/>
  <c r="M6030" i="4" s="1"/>
  <c r="K6030" i="4"/>
  <c r="L6034" i="4"/>
  <c r="M6034" i="4" s="1"/>
  <c r="K6034" i="4"/>
  <c r="L6038" i="4"/>
  <c r="M6038" i="4" s="1"/>
  <c r="K6038" i="4"/>
  <c r="L6042" i="4"/>
  <c r="M6042" i="4" s="1"/>
  <c r="K6042" i="4"/>
  <c r="L6077" i="4"/>
  <c r="M6077" i="4" s="1"/>
  <c r="K6077" i="4"/>
  <c r="L6119" i="4"/>
  <c r="M6119" i="4" s="1"/>
  <c r="K6119" i="4"/>
  <c r="L6238" i="4"/>
  <c r="M6238" i="4" s="1"/>
  <c r="K6238" i="4"/>
  <c r="L6073" i="4"/>
  <c r="M6073" i="4" s="1"/>
  <c r="K6073" i="4"/>
  <c r="K6086" i="4"/>
  <c r="L6107" i="4"/>
  <c r="M6107" i="4" s="1"/>
  <c r="K6107" i="4"/>
  <c r="L6206" i="4"/>
  <c r="M6206" i="4" s="1"/>
  <c r="K6206" i="4"/>
  <c r="L6235" i="4"/>
  <c r="M6235" i="4" s="1"/>
  <c r="K6235" i="4"/>
  <c r="L6250" i="4"/>
  <c r="M6250" i="4" s="1"/>
  <c r="K6250" i="4"/>
  <c r="L6069" i="4"/>
  <c r="M6069" i="4" s="1"/>
  <c r="K6069" i="4"/>
  <c r="L6082" i="4"/>
  <c r="M6082" i="4" s="1"/>
  <c r="L6218" i="4"/>
  <c r="M6218" i="4" s="1"/>
  <c r="K6218" i="4"/>
  <c r="L6247" i="4"/>
  <c r="M6247" i="4" s="1"/>
  <c r="K6247" i="4"/>
  <c r="K5963" i="4"/>
  <c r="K5967" i="4"/>
  <c r="K5971" i="4"/>
  <c r="K5975" i="4"/>
  <c r="K5979" i="4"/>
  <c r="K5983" i="4"/>
  <c r="K5987" i="4"/>
  <c r="K5989" i="4"/>
  <c r="L5992" i="4"/>
  <c r="M5992" i="4" s="1"/>
  <c r="K5998" i="4"/>
  <c r="K6005" i="4"/>
  <c r="L6008" i="4"/>
  <c r="M6008" i="4" s="1"/>
  <c r="K6014" i="4"/>
  <c r="K6019" i="4"/>
  <c r="L6065" i="4"/>
  <c r="M6065" i="4" s="1"/>
  <c r="K6065" i="4"/>
  <c r="L6144" i="4"/>
  <c r="M6144" i="4" s="1"/>
  <c r="K6144" i="4"/>
  <c r="L6174" i="4"/>
  <c r="M6174" i="4" s="1"/>
  <c r="K6174" i="4"/>
  <c r="L6203" i="4"/>
  <c r="M6203" i="4" s="1"/>
  <c r="K6203" i="4"/>
  <c r="L6215" i="4"/>
  <c r="M6215" i="4" s="1"/>
  <c r="K6215" i="4"/>
  <c r="L5994" i="4"/>
  <c r="M5994" i="4" s="1"/>
  <c r="K6000" i="4"/>
  <c r="L6001" i="4"/>
  <c r="M6001" i="4" s="1"/>
  <c r="L6010" i="4"/>
  <c r="M6010" i="4" s="1"/>
  <c r="K6016" i="4"/>
  <c r="L6017" i="4"/>
  <c r="M6017" i="4" s="1"/>
  <c r="L6061" i="4"/>
  <c r="M6061" i="4" s="1"/>
  <c r="K6061" i="4"/>
  <c r="L6074" i="4"/>
  <c r="M6074" i="4" s="1"/>
  <c r="L6089" i="4"/>
  <c r="M6089" i="4" s="1"/>
  <c r="K6089" i="4"/>
  <c r="L6156" i="4"/>
  <c r="M6156" i="4" s="1"/>
  <c r="K6156" i="4"/>
  <c r="L6186" i="4"/>
  <c r="M6186" i="4" s="1"/>
  <c r="K6186" i="4"/>
  <c r="K5993" i="4"/>
  <c r="K6002" i="4"/>
  <c r="K6009" i="4"/>
  <c r="L6018" i="4"/>
  <c r="M6018" i="4" s="1"/>
  <c r="K6018" i="4"/>
  <c r="K6020" i="4"/>
  <c r="L6033" i="4"/>
  <c r="M6033" i="4" s="1"/>
  <c r="K6033" i="4"/>
  <c r="L6037" i="4"/>
  <c r="M6037" i="4" s="1"/>
  <c r="K6037" i="4"/>
  <c r="L6041" i="4"/>
  <c r="M6041" i="4" s="1"/>
  <c r="K6041" i="4"/>
  <c r="L6045" i="4"/>
  <c r="M6045" i="4" s="1"/>
  <c r="K6045" i="4"/>
  <c r="L6049" i="4"/>
  <c r="M6049" i="4" s="1"/>
  <c r="K6049" i="4"/>
  <c r="L6053" i="4"/>
  <c r="M6053" i="4" s="1"/>
  <c r="K6053" i="4"/>
  <c r="L6057" i="4"/>
  <c r="M6057" i="4" s="1"/>
  <c r="K6057" i="4"/>
  <c r="L6070" i="4"/>
  <c r="M6070" i="4" s="1"/>
  <c r="K6112" i="4"/>
  <c r="L6154" i="4"/>
  <c r="M6154" i="4" s="1"/>
  <c r="L6171" i="4"/>
  <c r="M6171" i="4" s="1"/>
  <c r="K6171" i="4"/>
  <c r="L6183" i="4"/>
  <c r="M6183" i="4" s="1"/>
  <c r="K6183" i="4"/>
  <c r="K6046" i="4"/>
  <c r="K6050" i="4"/>
  <c r="K6054" i="4"/>
  <c r="K6058" i="4"/>
  <c r="K6062" i="4"/>
  <c r="K6066" i="4"/>
  <c r="K6070" i="4"/>
  <c r="K6074" i="4"/>
  <c r="K6078" i="4"/>
  <c r="K6082" i="4"/>
  <c r="L6099" i="4"/>
  <c r="M6099" i="4" s="1"/>
  <c r="L6104" i="4"/>
  <c r="M6104" i="4" s="1"/>
  <c r="L6114" i="4"/>
  <c r="M6114" i="4" s="1"/>
  <c r="L6116" i="4"/>
  <c r="M6116" i="4" s="1"/>
  <c r="L6131" i="4"/>
  <c r="M6131" i="4" s="1"/>
  <c r="L6146" i="4"/>
  <c r="M6146" i="4" s="1"/>
  <c r="L6198" i="4"/>
  <c r="M6198" i="4" s="1"/>
  <c r="K6198" i="4"/>
  <c r="L6230" i="4"/>
  <c r="M6230" i="4" s="1"/>
  <c r="K6230" i="4"/>
  <c r="L6244" i="4"/>
  <c r="M6244" i="4" s="1"/>
  <c r="K6259" i="4"/>
  <c r="L6259" i="4"/>
  <c r="M6259" i="4" s="1"/>
  <c r="L6128" i="4"/>
  <c r="M6128" i="4" s="1"/>
  <c r="L6148" i="4"/>
  <c r="M6148" i="4" s="1"/>
  <c r="L6158" i="4"/>
  <c r="M6158" i="4" s="1"/>
  <c r="L6160" i="4"/>
  <c r="M6160" i="4" s="1"/>
  <c r="L6175" i="4"/>
  <c r="M6175" i="4" s="1"/>
  <c r="L6178" i="4"/>
  <c r="M6178" i="4" s="1"/>
  <c r="K6178" i="4"/>
  <c r="L6192" i="4"/>
  <c r="M6192" i="4" s="1"/>
  <c r="L6207" i="4"/>
  <c r="M6207" i="4" s="1"/>
  <c r="L6210" i="4"/>
  <c r="M6210" i="4" s="1"/>
  <c r="K6210" i="4"/>
  <c r="L6224" i="4"/>
  <c r="M6224" i="4" s="1"/>
  <c r="L6239" i="4"/>
  <c r="M6239" i="4" s="1"/>
  <c r="L6242" i="4"/>
  <c r="M6242" i="4" s="1"/>
  <c r="K6242" i="4"/>
  <c r="L6256" i="4"/>
  <c r="M6256" i="4" s="1"/>
  <c r="L6096" i="4"/>
  <c r="M6096" i="4" s="1"/>
  <c r="K6104" i="4"/>
  <c r="L6106" i="4"/>
  <c r="M6106" i="4" s="1"/>
  <c r="L6123" i="4"/>
  <c r="M6123" i="4" s="1"/>
  <c r="L6138" i="4"/>
  <c r="M6138" i="4" s="1"/>
  <c r="L6140" i="4"/>
  <c r="M6140" i="4" s="1"/>
  <c r="L6190" i="4"/>
  <c r="M6190" i="4" s="1"/>
  <c r="K6190" i="4"/>
  <c r="L6222" i="4"/>
  <c r="M6222" i="4" s="1"/>
  <c r="K6222" i="4"/>
  <c r="L6254" i="4"/>
  <c r="M6254" i="4" s="1"/>
  <c r="K6254" i="4"/>
  <c r="K6088" i="4"/>
  <c r="K6099" i="4"/>
  <c r="L6108" i="4"/>
  <c r="M6108" i="4" s="1"/>
  <c r="K6131" i="4"/>
  <c r="K6148" i="4"/>
  <c r="L6150" i="4"/>
  <c r="M6150" i="4" s="1"/>
  <c r="K6163" i="4"/>
  <c r="L6167" i="4"/>
  <c r="M6167" i="4" s="1"/>
  <c r="L6184" i="4"/>
  <c r="M6184" i="4" s="1"/>
  <c r="K6195" i="4"/>
  <c r="L6202" i="4"/>
  <c r="M6202" i="4" s="1"/>
  <c r="K6202" i="4"/>
  <c r="L6216" i="4"/>
  <c r="M6216" i="4" s="1"/>
  <c r="K6227" i="4"/>
  <c r="L6234" i="4"/>
  <c r="M6234" i="4" s="1"/>
  <c r="K6234" i="4"/>
  <c r="L6248" i="4"/>
  <c r="M6248" i="4" s="1"/>
  <c r="K6060" i="4"/>
  <c r="K6064" i="4"/>
  <c r="K6068" i="4"/>
  <c r="K6072" i="4"/>
  <c r="K6076" i="4"/>
  <c r="K6080" i="4"/>
  <c r="K6084" i="4"/>
  <c r="L6090" i="4"/>
  <c r="M6090" i="4" s="1"/>
  <c r="K6091" i="4"/>
  <c r="K6111" i="4"/>
  <c r="L6130" i="4"/>
  <c r="M6130" i="4" s="1"/>
  <c r="L6132" i="4"/>
  <c r="M6132" i="4" s="1"/>
  <c r="K6143" i="4"/>
  <c r="L6147" i="4"/>
  <c r="M6147" i="4" s="1"/>
  <c r="L6152" i="4"/>
  <c r="M6152" i="4" s="1"/>
  <c r="L6164" i="4"/>
  <c r="M6164" i="4" s="1"/>
  <c r="L6182" i="4"/>
  <c r="M6182" i="4" s="1"/>
  <c r="K6182" i="4"/>
  <c r="L6196" i="4"/>
  <c r="M6196" i="4" s="1"/>
  <c r="K6207" i="4"/>
  <c r="L6211" i="4"/>
  <c r="M6211" i="4" s="1"/>
  <c r="L6214" i="4"/>
  <c r="M6214" i="4" s="1"/>
  <c r="K6214" i="4"/>
  <c r="L6228" i="4"/>
  <c r="M6228" i="4" s="1"/>
  <c r="K6239" i="4"/>
  <c r="L6243" i="4"/>
  <c r="M6243" i="4" s="1"/>
  <c r="L6246" i="4"/>
  <c r="M6246" i="4" s="1"/>
  <c r="K6246" i="4"/>
  <c r="L6086" i="4"/>
  <c r="M6086" i="4" s="1"/>
  <c r="L6095" i="4"/>
  <c r="M6095" i="4" s="1"/>
  <c r="L6100" i="4"/>
  <c r="M6100" i="4" s="1"/>
  <c r="K6108" i="4"/>
  <c r="L6110" i="4"/>
  <c r="M6110" i="4" s="1"/>
  <c r="L6112" i="4"/>
  <c r="M6112" i="4" s="1"/>
  <c r="K6123" i="4"/>
  <c r="L6127" i="4"/>
  <c r="M6127" i="4" s="1"/>
  <c r="L6142" i="4"/>
  <c r="M6142" i="4" s="1"/>
  <c r="K6155" i="4"/>
  <c r="L6159" i="4"/>
  <c r="M6159" i="4" s="1"/>
  <c r="L6176" i="4"/>
  <c r="M6176" i="4" s="1"/>
  <c r="K6187" i="4"/>
  <c r="L6191" i="4"/>
  <c r="M6191" i="4" s="1"/>
  <c r="L6194" i="4"/>
  <c r="M6194" i="4" s="1"/>
  <c r="K6194" i="4"/>
  <c r="L6208" i="4"/>
  <c r="M6208" i="4" s="1"/>
  <c r="K6219" i="4"/>
  <c r="L6223" i="4"/>
  <c r="M6223" i="4" s="1"/>
  <c r="L6226" i="4"/>
  <c r="M6226" i="4" s="1"/>
  <c r="K6226" i="4"/>
  <c r="L6240" i="4"/>
  <c r="M6240" i="4" s="1"/>
  <c r="K6251" i="4"/>
  <c r="L6255" i="4"/>
  <c r="M6255" i="4" s="1"/>
  <c r="K6094" i="4"/>
  <c r="K6098" i="4"/>
  <c r="K6102" i="4"/>
  <c r="K6106" i="4"/>
  <c r="K6110" i="4"/>
  <c r="K6114" i="4"/>
  <c r="K6118" i="4"/>
  <c r="K6122" i="4"/>
  <c r="K6126" i="4"/>
  <c r="K6130" i="4"/>
  <c r="K6134" i="4"/>
  <c r="K6138" i="4"/>
  <c r="K6142" i="4"/>
  <c r="K6146" i="4"/>
  <c r="K6150" i="4"/>
  <c r="K6154" i="4"/>
  <c r="K6158" i="4"/>
  <c r="K6162" i="4"/>
  <c r="K6166" i="4"/>
  <c r="K6170" i="4"/>
  <c r="K6260" i="4"/>
  <c r="D23" i="3" l="1"/>
  <c r="A1" i="2" l="1"/>
  <c r="D22" i="1" l="1"/>
  <c r="A2" i="2"/>
  <c r="D5" i="3" l="1"/>
  <c r="D8" i="3"/>
  <c r="D7" i="3"/>
  <c r="D6" i="3"/>
  <c r="P72" i="2"/>
  <c r="Q72" i="2" s="1"/>
  <c r="P73" i="2"/>
  <c r="Q73" i="2" s="1"/>
  <c r="P71" i="2"/>
  <c r="Q71" i="2" s="1"/>
  <c r="P68" i="2"/>
  <c r="Q68" i="2" s="1"/>
  <c r="P66" i="2"/>
  <c r="Q66" i="2" s="1"/>
  <c r="P67" i="2"/>
  <c r="Q67" i="2" s="1"/>
  <c r="P65" i="2"/>
  <c r="Q65" i="2" s="1"/>
  <c r="P62" i="2"/>
  <c r="Q62" i="2" s="1"/>
  <c r="P60" i="2"/>
  <c r="Q60" i="2" s="1"/>
  <c r="P61" i="2"/>
  <c r="Q61" i="2" s="1"/>
  <c r="P59" i="2"/>
  <c r="Q59" i="2" s="1"/>
  <c r="Q74" i="2" l="1"/>
  <c r="Q69" i="2"/>
  <c r="Q63" i="2"/>
  <c r="H21" i="1"/>
  <c r="H20" i="1"/>
  <c r="H18" i="1"/>
  <c r="D31" i="3"/>
  <c r="D30" i="3"/>
  <c r="D29" i="3"/>
  <c r="D26" i="3"/>
  <c r="D27" i="3"/>
  <c r="D25" i="3"/>
  <c r="D24" i="3"/>
  <c r="D15" i="3"/>
  <c r="D16" i="3"/>
  <c r="D17" i="3"/>
  <c r="D18" i="3"/>
  <c r="D19" i="3"/>
  <c r="D20" i="3"/>
  <c r="D21" i="3"/>
  <c r="D22" i="3"/>
  <c r="D14" i="3"/>
  <c r="D13" i="3"/>
  <c r="D4" i="3"/>
  <c r="D3" i="3"/>
  <c r="A57" i="2" l="1"/>
  <c r="A58" i="2"/>
  <c r="A56" i="2"/>
  <c r="M70" i="2"/>
  <c r="M69" i="2"/>
  <c r="M68" i="2"/>
  <c r="M67" i="2"/>
  <c r="M66" i="2"/>
  <c r="M65" i="2"/>
  <c r="M64" i="2"/>
  <c r="M63" i="2"/>
  <c r="M62" i="2"/>
  <c r="M61" i="2"/>
  <c r="M60" i="2"/>
  <c r="L70" i="2"/>
  <c r="L69" i="2"/>
  <c r="L68" i="2"/>
  <c r="L67" i="2"/>
  <c r="L66" i="2"/>
  <c r="L65" i="2"/>
  <c r="L64" i="2"/>
  <c r="L63" i="2"/>
  <c r="L62" i="2"/>
  <c r="L61" i="2"/>
  <c r="L60" i="2"/>
  <c r="K70" i="2"/>
  <c r="K69" i="2"/>
  <c r="K68" i="2"/>
  <c r="K67" i="2"/>
  <c r="K66" i="2"/>
  <c r="K65" i="2"/>
  <c r="K64" i="2"/>
  <c r="K63" i="2"/>
  <c r="K62" i="2"/>
  <c r="K61" i="2"/>
  <c r="K60" i="2"/>
  <c r="J70" i="2"/>
  <c r="J69" i="2"/>
  <c r="J68" i="2"/>
  <c r="J67" i="2"/>
  <c r="J66" i="2"/>
  <c r="J65" i="2"/>
  <c r="J64" i="2"/>
  <c r="J63" i="2"/>
  <c r="J62" i="2"/>
  <c r="J61" i="2"/>
  <c r="J60" i="2"/>
  <c r="I70" i="2"/>
  <c r="I69" i="2"/>
  <c r="I68" i="2"/>
  <c r="I67" i="2"/>
  <c r="I66" i="2"/>
  <c r="I65" i="2"/>
  <c r="I64" i="2"/>
  <c r="I63" i="2"/>
  <c r="I62" i="2"/>
  <c r="I61" i="2"/>
  <c r="I60" i="2"/>
  <c r="H70" i="2"/>
  <c r="H69" i="2"/>
  <c r="H68" i="2"/>
  <c r="H67" i="2"/>
  <c r="H66" i="2"/>
  <c r="H65" i="2"/>
  <c r="H64" i="2"/>
  <c r="H63" i="2"/>
  <c r="H62" i="2"/>
  <c r="H61" i="2"/>
  <c r="H60" i="2"/>
  <c r="G70" i="2"/>
  <c r="G69" i="2"/>
  <c r="G68" i="2"/>
  <c r="G67" i="2"/>
  <c r="G66" i="2"/>
  <c r="G65" i="2"/>
  <c r="G64" i="2"/>
  <c r="G63" i="2"/>
  <c r="G62" i="2"/>
  <c r="G61" i="2"/>
  <c r="G60" i="2"/>
  <c r="F70" i="2"/>
  <c r="F69" i="2"/>
  <c r="F68" i="2"/>
  <c r="F67" i="2"/>
  <c r="F66" i="2"/>
  <c r="F65" i="2"/>
  <c r="F64" i="2"/>
  <c r="F63" i="2"/>
  <c r="F62" i="2"/>
  <c r="F61" i="2"/>
  <c r="F60" i="2"/>
  <c r="E70" i="2"/>
  <c r="E69" i="2"/>
  <c r="E68" i="2"/>
  <c r="E67" i="2"/>
  <c r="E66" i="2"/>
  <c r="E65" i="2"/>
  <c r="E64" i="2"/>
  <c r="E63" i="2"/>
  <c r="E62" i="2"/>
  <c r="E61" i="2"/>
  <c r="E60" i="2"/>
  <c r="D70" i="2"/>
  <c r="D69" i="2"/>
  <c r="D68" i="2"/>
  <c r="D67" i="2"/>
  <c r="D66" i="2"/>
  <c r="D65" i="2"/>
  <c r="D64" i="2"/>
  <c r="D63" i="2"/>
  <c r="D62" i="2"/>
  <c r="D61" i="2"/>
  <c r="E36" i="1" l="1"/>
  <c r="B23" i="2" l="1"/>
  <c r="D20" i="2"/>
  <c r="D19" i="2"/>
  <c r="D18" i="2"/>
  <c r="D17" i="2"/>
  <c r="D16" i="2"/>
  <c r="D15" i="2"/>
  <c r="D14" i="2"/>
  <c r="D13" i="2"/>
  <c r="D10" i="2"/>
  <c r="D11" i="2"/>
  <c r="D12" i="2"/>
  <c r="F83" i="2" l="1"/>
  <c r="E83" i="2"/>
  <c r="D83" i="2"/>
  <c r="D81" i="2"/>
  <c r="F80" i="2"/>
  <c r="F82" i="2"/>
  <c r="E82" i="2"/>
  <c r="D82" i="2"/>
  <c r="E81" i="2"/>
  <c r="E80" i="2"/>
  <c r="D80" i="2"/>
  <c r="F81" i="2"/>
  <c r="G77" i="2"/>
  <c r="G73" i="2"/>
  <c r="F74" i="2"/>
  <c r="E75" i="2"/>
  <c r="D76" i="2"/>
  <c r="G76" i="2"/>
  <c r="F77" i="2"/>
  <c r="F73" i="2"/>
  <c r="E74" i="2"/>
  <c r="D75" i="2"/>
  <c r="G75" i="2"/>
  <c r="F76" i="2"/>
  <c r="E77" i="2"/>
  <c r="E73" i="2"/>
  <c r="D74" i="2"/>
  <c r="G74" i="2"/>
  <c r="F75" i="2"/>
  <c r="E76" i="2"/>
  <c r="D77" i="2"/>
  <c r="D73" i="2"/>
  <c r="C51" i="1"/>
  <c r="M47" i="2"/>
  <c r="M48" i="2"/>
  <c r="D24" i="2"/>
  <c r="M50" i="2"/>
  <c r="M49" i="2"/>
  <c r="D25" i="2"/>
  <c r="D27" i="2"/>
  <c r="D26" i="2"/>
  <c r="D23" i="2"/>
  <c r="D12" i="3" l="1"/>
  <c r="F59" i="1"/>
  <c r="F55" i="1"/>
  <c r="F56" i="1"/>
  <c r="F53" i="1"/>
  <c r="F58" i="1"/>
  <c r="F54" i="1"/>
  <c r="F57" i="1"/>
  <c r="F61" i="1"/>
  <c r="F52" i="1"/>
  <c r="F60" i="1"/>
  <c r="C64" i="1"/>
  <c r="C71" i="1"/>
  <c r="F18" i="1"/>
  <c r="G65" i="1" l="1"/>
  <c r="G68" i="1"/>
  <c r="G66" i="1"/>
  <c r="G67" i="1"/>
  <c r="D28" i="3"/>
  <c r="H74" i="1"/>
  <c r="H72" i="1"/>
  <c r="H73" i="1"/>
  <c r="R43" i="2"/>
  <c r="F21" i="1" l="1"/>
  <c r="F20" i="1"/>
  <c r="F19" i="1"/>
  <c r="I18" i="1"/>
  <c r="I19" i="1" l="1"/>
  <c r="F22" i="1"/>
  <c r="I21" i="1"/>
  <c r="I20" i="1"/>
  <c r="L1" i="2"/>
  <c r="I23" i="1" l="1"/>
  <c r="F27" i="1"/>
  <c r="P40" i="2" l="1"/>
  <c r="R40" i="2" l="1"/>
  <c r="P33" i="2" l="1"/>
  <c r="P30" i="2"/>
  <c r="I24" i="1" s="1"/>
  <c r="H19" i="1"/>
  <c r="H22" i="1" s="1"/>
  <c r="P32" i="2" l="1"/>
  <c r="I22" i="1"/>
  <c r="P41" i="2" l="1"/>
  <c r="S45" i="2" s="1"/>
  <c r="J26" i="1"/>
  <c r="I26" i="1" s="1"/>
  <c r="R41" i="2" l="1"/>
  <c r="S41" i="2" s="1"/>
  <c r="T41" i="2" s="1"/>
  <c r="S43" i="2"/>
  <c r="H27" i="1"/>
  <c r="I27" i="1" s="1"/>
  <c r="D36" i="3" s="1"/>
  <c r="I25" i="1"/>
  <c r="F41" i="1"/>
  <c r="D32" i="3" s="1"/>
  <c r="H28" i="1" l="1"/>
  <c r="D30" i="1"/>
  <c r="D29" i="1"/>
  <c r="D35" i="3"/>
  <c r="D9" i="3" l="1"/>
  <c r="D31" i="1"/>
  <c r="B29" i="1"/>
  <c r="D10" i="3"/>
  <c r="F42" i="1"/>
  <c r="D33" i="3" s="1"/>
  <c r="D11" i="3" l="1"/>
  <c r="F43" i="1"/>
  <c r="D34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Prokop Tomáš</author>
    <author>Pecha Martin</author>
    <author>Bajer Pavel</author>
  </authors>
  <commentList>
    <comment ref="H10" authorId="0" shapeId="0" xr:uid="{07328F6B-AB35-4457-99FD-4764B6A1478F}">
      <text>
        <r>
          <rPr>
            <b/>
            <sz val="9"/>
            <color indexed="81"/>
            <rFont val="Tahoma"/>
            <family val="2"/>
            <charset val="238"/>
          </rPr>
          <t>Pouze v případě 2. a 3. kategorie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1" authorId="0" shapeId="0" xr:uid="{49BEF4A9-A692-4371-ACD3-83BDE00597B7}">
      <text>
        <r>
          <rPr>
            <b/>
            <sz val="9"/>
            <color indexed="81"/>
            <rFont val="Tahoma"/>
            <family val="2"/>
            <charset val="238"/>
          </rPr>
          <t>Pouze v případě 2. a 3. kategorie
Vyberte Obec v listu "Koeficient obce 2023" a opište hodnotu ze slopce "M"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4" authorId="1" shapeId="0" xr:uid="{00000000-0006-0000-0000-000002000000}">
      <text>
        <r>
          <rPr>
            <sz val="9"/>
            <color indexed="81"/>
            <rFont val="Calibri"/>
            <family val="2"/>
            <charset val="238"/>
            <scheme val="minor"/>
          </rPr>
          <t>relevantní pouze v případě Veřejné podpory</t>
        </r>
      </text>
    </comment>
    <comment ref="G17" authorId="2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Vyplnit pouze náklady, které nebudou nárokovány jako věcně způsobilé bez zohlednění maximálních způsobilých nákladů podle rozsahu opatření a bez zohlednění maximálního procenta na paušální sazbu.</t>
        </r>
      </text>
    </comment>
    <comment ref="H17" authorId="2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Zohlední plátcovství DPH, max. částky na jednotlivé položky a žadatelem stanovené věcně nezpůsobilé náklady.</t>
        </r>
      </text>
    </comment>
    <comment ref="D19" authorId="0" shapeId="0" xr:uid="{FF6DEC7C-0677-4F7B-BC12-7025F055373A}">
      <text>
        <r>
          <rPr>
            <b/>
            <sz val="9"/>
            <color indexed="81"/>
            <rFont val="Tahoma"/>
            <family val="2"/>
            <charset val="238"/>
          </rPr>
          <t xml:space="preserve">Maximálně 20 % z celkových způsobilých přímých
realizačních výdajů projektu 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3" authorId="1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SO/PS + příp. nákup pozemku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6" authorId="1" shapeId="0" xr:uid="{00000000-0006-0000-0000-000006000000}">
      <text>
        <r>
          <rPr>
            <b/>
            <sz val="10"/>
            <color indexed="81"/>
            <rFont val="Tahoma"/>
            <family val="2"/>
            <charset val="238"/>
          </rPr>
          <t xml:space="preserve">% HODNOTY PAUŠÁLNÍHO FINANCOVÁNÍ NEPŘÍMÝCH NÁKLADŮ u SC 1.3 a 1.6
</t>
        </r>
        <r>
          <rPr>
            <sz val="10"/>
            <color indexed="81"/>
            <rFont val="Tahoma"/>
            <family val="2"/>
            <charset val="238"/>
          </rPr>
          <t>7% u projektů, jejichž celkové způsobilé přímé realizační výdaje nepřesahují 10 mil. Kč,
5% u projektů, jejichž celkové způsobilé přímé realizační výdaje jsou vyšší než 10 mil. Kč.</t>
        </r>
        <r>
          <rPr>
            <b/>
            <sz val="10"/>
            <color indexed="81"/>
            <rFont val="Tahoma"/>
            <family val="2"/>
            <charset val="238"/>
          </rPr>
          <t xml:space="preserve">
% HODNOTY PAUŠÁLNÍHO FINANCOVÁNÍ NEPŘÍMÝCH NÁKLADŮ u ostatních SC</t>
        </r>
        <r>
          <rPr>
            <sz val="10"/>
            <color indexed="81"/>
            <rFont val="Tahoma"/>
            <family val="2"/>
            <charset val="238"/>
          </rPr>
          <t xml:space="preserve">
7% u projektů, jejichž celkové způsobilé přímé realizační výdaje nepřesahují 3 mil. Kč,
5% u projektů, jejichž celkové způsobilé přímé realizační výdaje nepřesahují 10 mil. Kč,
3,5% u projektů, jejichž celkové způsobilé přímé realizační výdaje jsou vyšší než 10 mil. Kč.
</t>
        </r>
        <r>
          <rPr>
            <b/>
            <sz val="10"/>
            <color indexed="81"/>
            <rFont val="Tahoma"/>
            <family val="2"/>
            <charset val="238"/>
          </rPr>
          <t>MAXIMÁLNÍ PAUŠÁLNÍ SAZBA JE 15 000 000,- Kč u všech SC</t>
        </r>
      </text>
    </comment>
    <comment ref="D29" authorId="1" shapeId="0" xr:uid="{00000000-0006-0000-0000-000007000000}">
      <text>
        <r>
          <rPr>
            <sz val="9"/>
            <color indexed="81"/>
            <rFont val="Tahoma"/>
            <family val="2"/>
            <charset val="238"/>
          </rPr>
          <t xml:space="preserve">do CNP se počítá též DPH z paušální sazby dle plátcovství DPH u žadatele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Pecha Martin</author>
  </authors>
  <commentList>
    <comment ref="I16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Pecha Martin:</t>
        </r>
        <r>
          <rPr>
            <sz val="9"/>
            <color indexed="81"/>
            <rFont val="Tahoma"/>
            <family val="2"/>
            <charset val="238"/>
          </rPr>
          <t xml:space="preserve">
k 28.7.2022</t>
        </r>
      </text>
    </comment>
  </commentList>
</comments>
</file>

<file path=xl/sharedStrings.xml><?xml version="1.0" encoding="utf-8"?>
<sst xmlns="http://schemas.openxmlformats.org/spreadsheetml/2006/main" count="12866" uniqueCount="5631">
  <si>
    <t>Kumulativní rozpočet projektu</t>
  </si>
  <si>
    <t>Název žadatele:</t>
  </si>
  <si>
    <t>Název projektu:</t>
  </si>
  <si>
    <t>1.1.1 Snížení energetické náročnosti veřejných budov a veřejné infrastruktury</t>
  </si>
  <si>
    <t>Opatření specifického cíle:</t>
  </si>
  <si>
    <t>1.1.2 Snížení energetické náročnosti/zvýšení účinnosti technologických procesů</t>
  </si>
  <si>
    <t>1.1.4 Zvýšení adaptability veřejných budov na změnu klimatu</t>
  </si>
  <si>
    <t>1.1.5 Výstavba nových veřejných budov, které budou splňovat parametry pro pasivní nebo plusové budovy</t>
  </si>
  <si>
    <t>1.2.1 Výstavba a rekonstrukce obnovitelných zdrojů energie pro veřejné budovy</t>
  </si>
  <si>
    <t>1.2.3 Výměna nevyhovujících spalovacích zdrojů na tuhá paliva a pořizování domovních předávacích stanic</t>
  </si>
  <si>
    <t>1.2.2 Výstavba a rekonstrukce obnovitelných zdrojů energie pro zajištění dodávek systémové energie ve veřejném sektoru</t>
  </si>
  <si>
    <t>Aktivita (je-li relevantní):</t>
  </si>
  <si>
    <t>1.4.2 Intenzifikace čistíren odpadních vod za účelem zvýšeného odstraňování specifického znečištění</t>
  </si>
  <si>
    <t>1.4.3 Opatření omezující vypouštění odpadních vod z odlehčení na kanalizaci (akumulační nádrže, retenční nádrže, chemické předčištění apod.)</t>
  </si>
  <si>
    <t>1.4.4 Výstavba a modernizace vodovodních přivaděčů a vodovodních řadů; výstavba úpraven vody; výstavba, intenzifikace nebo revitalizace stávajících vodních zdrojů</t>
  </si>
  <si>
    <t>1.4.5 Intenzifikace úpraven pitné vody</t>
  </si>
  <si>
    <t>1.5.1 Kompostéry pro předcházení vzniku komunálních odpadů</t>
  </si>
  <si>
    <t>1.5.2 RE-USE centra pro opětovné použití výrobků včetně aktivit pro opravy a prodlužování životnosti výrobků, podpora prevence vzniku odpadu</t>
  </si>
  <si>
    <t>1.5.3 Budování infrastruktury potravinových bank</t>
  </si>
  <si>
    <t>1.5.4 Podpora prevence vzniku odpadů z jednorázového nádobí nebo jednorázových obalů</t>
  </si>
  <si>
    <t>1.5.6 Podpora třídících a dotřiďovacích systémů (včetně úpravy) pro separaci ostatních odpadů</t>
  </si>
  <si>
    <t>1.5.7 Budování zařízení pro úpravu a zpracování čistírenských odpadních kalů z čistíren odpadních vod včetně úpravy vyčištěných odpadních vod pro jejich opětovné využívání</t>
  </si>
  <si>
    <t>1.5.8 Výstavba a modernizace zařízení pro materiálové využití odpadů</t>
  </si>
  <si>
    <t>1.5.9 Výstavba a modernizace zařízení pro energetické využití odpadů, včetně bioplynových stanic pro zpracování odpadů</t>
  </si>
  <si>
    <t>1.5.10 Budování a modernizace zařízení pro chemickou recyklaci odpadů</t>
  </si>
  <si>
    <t>1.5.11 Budování a modernizace zařízení pro sběr a nakládání s nebezpečnými odpady</t>
  </si>
  <si>
    <t>1.5.5 Výstavba a modernizace sběrných dvorů, doplnění a zefektivnění systému odděleného sběru/svozu zejména komunálních odpadů včetně podpory door-to-door systémů a zavádění systémů PAYT ("Pay-as-You-Throw")</t>
  </si>
  <si>
    <t>vyber Aktivitu</t>
  </si>
  <si>
    <t>1_1</t>
  </si>
  <si>
    <t>2_1</t>
  </si>
  <si>
    <t>2_2</t>
  </si>
  <si>
    <t>2_3</t>
  </si>
  <si>
    <t>3_1</t>
  </si>
  <si>
    <t>3_2</t>
  </si>
  <si>
    <t>3_3</t>
  </si>
  <si>
    <t>4_1</t>
  </si>
  <si>
    <t>4_2</t>
  </si>
  <si>
    <t>4_3</t>
  </si>
  <si>
    <t>5_1</t>
  </si>
  <si>
    <t>5_2</t>
  </si>
  <si>
    <t>5_3</t>
  </si>
  <si>
    <t>5_4</t>
  </si>
  <si>
    <t>5_5</t>
  </si>
  <si>
    <t>6_1</t>
  </si>
  <si>
    <t>6_2</t>
  </si>
  <si>
    <t>6_3</t>
  </si>
  <si>
    <t>6_4</t>
  </si>
  <si>
    <t>6_5</t>
  </si>
  <si>
    <t>6_6</t>
  </si>
  <si>
    <t>6_7</t>
  </si>
  <si>
    <t>6_8</t>
  </si>
  <si>
    <t>6_9</t>
  </si>
  <si>
    <t>6_10</t>
  </si>
  <si>
    <t>6_11</t>
  </si>
  <si>
    <t>2_4</t>
  </si>
  <si>
    <t>2_5</t>
  </si>
  <si>
    <t>7_1</t>
  </si>
  <si>
    <t>7_2</t>
  </si>
  <si>
    <t>7_3</t>
  </si>
  <si>
    <t>7_4</t>
  </si>
  <si>
    <t>7_5</t>
  </si>
  <si>
    <t>7_6</t>
  </si>
  <si>
    <t>7_7</t>
  </si>
  <si>
    <t>7_8</t>
  </si>
  <si>
    <t>Vyber Specifický cíl</t>
  </si>
  <si>
    <t>Veřejná podpora:</t>
  </si>
  <si>
    <t>mimo Veřejnou podporu</t>
  </si>
  <si>
    <t>Souhrnný rozpočet</t>
  </si>
  <si>
    <t>Rezerva</t>
  </si>
  <si>
    <t>Nákup pozemku</t>
  </si>
  <si>
    <t>Realizace</t>
  </si>
  <si>
    <t>Nezpůsobilá část celkem</t>
  </si>
  <si>
    <t>DPH [%]</t>
  </si>
  <si>
    <t>Celkem</t>
  </si>
  <si>
    <t>%PP</t>
  </si>
  <si>
    <t>Velikost podniku:</t>
  </si>
  <si>
    <t>Střední podnik</t>
  </si>
  <si>
    <t>Velký podnik</t>
  </si>
  <si>
    <t>Stavební objekty/Provozní soubory atd.</t>
  </si>
  <si>
    <t>Vyber</t>
  </si>
  <si>
    <t>Specifický cíl:</t>
  </si>
  <si>
    <t xml:space="preserve"> = Celk. zp. přímé realizační výdaje</t>
  </si>
  <si>
    <t xml:space="preserve"> = Celk. zp. náklady (realizace)</t>
  </si>
  <si>
    <t>Celkové způsobilé výdaje projeku</t>
  </si>
  <si>
    <t>Celkové nezpůsobilé výdaje projetku</t>
  </si>
  <si>
    <t>CZN PP VP</t>
  </si>
  <si>
    <t>% CZN max</t>
  </si>
  <si>
    <t>7% pod 3 mil</t>
  </si>
  <si>
    <t>3,5% nad 10 mil</t>
  </si>
  <si>
    <t>5% 3 až 10 mil</t>
  </si>
  <si>
    <t>zde vepište případný komentář k nezpůsobilým výdajům</t>
  </si>
  <si>
    <t>kurz euro Kč</t>
  </si>
  <si>
    <t>https://ec.europa.eu/info/funding-tenders/procedures-guidelines-tenders/information-contractors-and-beneficiaries/exchange-rate-inforeuro_cs</t>
  </si>
  <si>
    <t>1.1.3 Zlepšení kvality vnitřního prostředí veřejných budov</t>
  </si>
  <si>
    <t>1.3.1 Podpora přírodě blízkých opatření v krajině a sídlech</t>
  </si>
  <si>
    <t>1.3.2 Zpracování studií a plánů (studie systémů sídelní zeleně, územní studie krajiny, plán územního systému ekologické stability)</t>
  </si>
  <si>
    <t>1.3.3 Realizace protipovodňových opatření</t>
  </si>
  <si>
    <t>1.3.4 Realizace opatření ke zpomalení odtoku, pro vsak, retenci a akumulaci srážkové vody vč. jejího dalšího využití; realizace zelených střech; opatření na využití šedé vody; opatření pro řízenou dotaci podzemních vod</t>
  </si>
  <si>
    <t xml:space="preserve">1.3.5 Podpora preventivních opatření proti povodním a suchu, zejména budování, rozšíření, zkvalitnění a obnova monitorovacích, předpovědních, hlásných, výstražných a varovných systémů; zpracování digitálních povodňových plánů, zpracování analýzy odtokových poměrů </t>
  </si>
  <si>
    <t>1.3.6 Podpora povodňové operativy, zvyšování povědomí obyvatel o povodňovém riziku, zvyšování resilience citlivých objektů před povodněmi</t>
  </si>
  <si>
    <t>1.3.7 Monitoring a rebilance dlouhodobě využitelných zdrojů podzemních vod pro obce v krystaliniku Českého masivu</t>
  </si>
  <si>
    <t>1.3.8 Obnova stability svahů, stabilizace a sanace extrémních svahových nestabilit vzniklých v důsledku přírodních jevů</t>
  </si>
  <si>
    <t>1.3.9 Investice do modernizace vzdělávacích environmentálních center zaměřených na změnu klimatu</t>
  </si>
  <si>
    <t>1.3.10 Prevence a řízení antropogenních rizik</t>
  </si>
  <si>
    <t xml:space="preserve">1.4.1 Výstavba čistíren odpadních vod; dobudování a výstavba kanalizaci </t>
  </si>
  <si>
    <t>1.6.1 Podpora přírodních stanovišť a druhů a péče o nejcennější části přírody a krajiny</t>
  </si>
  <si>
    <t>1.6.2 Zprůchodnění migračních překážek pro živočichy</t>
  </si>
  <si>
    <t>1.6.3 Modernizace a rozvoj záchranných stanic a záchranných center CITES pro ohrožené druhy živočichů</t>
  </si>
  <si>
    <t>1.6.5 Pořízení a modernizace systémů pro posuzování a vyhodnocení úrovně znečištění ovzduší a souvisejících meteorologických aspektů a pořízení a modernizace systémů pro archivaci a zpracování údajů o znečišťování ovzduší</t>
  </si>
  <si>
    <t>1.6.6 Pořízení a náhrada monitorovacích systémů pro kontinuální měření emisí znečišťujících látek včetně pořízení on-line systémů k jejich prezentaci</t>
  </si>
  <si>
    <t>1.6.4 Náhrada nebo rekonstrukce stacionárních zdrojů znečišťování ovzduší včetně realizace dodatečných technologií a změny technologických postupů</t>
  </si>
  <si>
    <t>1.6.7 Průzkum rozsahu znečištění horninového prostředí a rizik s ním spojených, včetně návrhu efektivního řešení</t>
  </si>
  <si>
    <t>1.6.8 Odstranění rizik kontaminace ohrožující lidské zdraví, vodní zdroje nebo ekosystémy a rekultivace starých skládek</t>
  </si>
  <si>
    <t>4_4</t>
  </si>
  <si>
    <t>4_5</t>
  </si>
  <si>
    <t>4_6</t>
  </si>
  <si>
    <t>4_7</t>
  </si>
  <si>
    <t>4_8</t>
  </si>
  <si>
    <t>4_9</t>
  </si>
  <si>
    <t>4_10</t>
  </si>
  <si>
    <t>vyber Podaktivitu</t>
  </si>
  <si>
    <t>Paušální sazba</t>
  </si>
  <si>
    <t>Nepřímé náklady dle Pržap - Příloha č. 3, část III.</t>
  </si>
  <si>
    <t>vývoj/koncepce vzdělávacích programů pro poskytování klimatického vzdělávání</t>
  </si>
  <si>
    <t>Komentář ke stanoveným nezpůsobilým nákladům:</t>
  </si>
  <si>
    <t>Důležité informace jsou označeny v komentáři u daných buněk.</t>
  </si>
  <si>
    <t xml:space="preserve"> </t>
  </si>
  <si>
    <t>DPH uznatelnost:</t>
  </si>
  <si>
    <t>Podaktivita (je-li relevantní)</t>
  </si>
  <si>
    <t>1.1 Podpora energetické účinnosti a snižování emisí skleníkových plynů</t>
  </si>
  <si>
    <t>1.2 Podpora energie z obnovitelných zdrojů v souladu se směrnicí (EU) 2018/2001, včetně kritérií udržitelnosti stanovených v uvedené směrnici</t>
  </si>
  <si>
    <t>1.3 Podpora přizpůsobení se změně klimatu, prevence rizika katastrof a odolnosti vůči nim s přihlédnutím k ekosystémovým přístupům</t>
  </si>
  <si>
    <t>1.4 Podpora přístupu k vodě a udržitelného hospodaření s vodou</t>
  </si>
  <si>
    <t>1.5 Podpora přechodu na oběhové hospodářství účinně využívající zdroje</t>
  </si>
  <si>
    <t>1.6 Posilování ochrany a zachování přírody, biologické rozmanitosti a zelené infrastruktury, a to i v městských oblastech, a snižování všech forem znečištění</t>
  </si>
  <si>
    <t>1.3.1.1 Tvorba nových a obnova stávajících přírodě blízkých vodních prvků v krajině včetně sídel</t>
  </si>
  <si>
    <t>1.3.1.2 Tvorba nových a obnova stávajících vegetačních prvků a struktur, včetně opatření proti vodní a větrné erozi</t>
  </si>
  <si>
    <t>1.3.1.3 Úprava lesních porostů směrem k přirozené struktuře a druhové skladbě za účelem posílení jejich stability</t>
  </si>
  <si>
    <t>1.3.1.4 Zakládání a obnova veřejné sídelní zeleně</t>
  </si>
  <si>
    <t>1.3.1.5 Odstranění či eliminace negativních funkcí odvodňovacích zařízení v krajině</t>
  </si>
  <si>
    <t>1.6.1.1 Péče o přírodní stanoviště a druhy, opatření na podporu ohrožených druhů</t>
  </si>
  <si>
    <t xml:space="preserve">1.6.1.2 Péče o chráněná území (přírodní dědictví) </t>
  </si>
  <si>
    <t>1.6.1.3 Omezení šíření invazních nepůvodních a expanzivních druhů</t>
  </si>
  <si>
    <t>1.6.1.4 Monitoring ekosystémů, stanovišť a druhů, sběr podkladů, zpracování koncepčních dokumentů pro péči o chráněná území, zajištění územní ochrany chráněných území (přírodního dědictví</t>
  </si>
  <si>
    <t>1.6.1.5 Návštěvnická infrastruktura sloužící k usměrnění návštěvníků v chráněných územích a zvýšení povědomí o problematice ochrany přírody</t>
  </si>
  <si>
    <t>1.6.2.1 Zprůchodnění migračních překážek pro vodní živočichy a opatření k omezování jejich úmrtnosti</t>
  </si>
  <si>
    <t>1.6.2.2 Zprůchodnění migračních překážek pro suchozemské živočichy a opatření k omezování jejich úmrtnosti</t>
  </si>
  <si>
    <t>1.3.1.1.2 Malé vodní nádrže (MVN)</t>
  </si>
  <si>
    <t>1.3.1.1.3 Revitalizace a renaturace vodních toků a niv</t>
  </si>
  <si>
    <t>1.3.1.1.4 Nákup pozemků pro podporu renaturačních procesů a revitalizací vodních toků</t>
  </si>
  <si>
    <t>1.3.1.2.1 Vegetační krajinné prvky (včetně skladebných prvků ÚSES)</t>
  </si>
  <si>
    <t>1.3.1.2.2 Zavádění půdoochranných technologií</t>
  </si>
  <si>
    <t>1.6.1.1.1 Péče o přírodní stanoviště a druhy, opatření na podporu ohrožených druhů</t>
  </si>
  <si>
    <t>1.6.1.1.2 Předcházení, minimalizace a náprava škod způsobených vybranými zvláště chráněnými druhy živočichů</t>
  </si>
  <si>
    <t>1.3.1.1.1 Vytváření a obnova tůní (mokřadů)</t>
  </si>
  <si>
    <t>DPH uznatelné = Nejsem plátce DPH</t>
  </si>
  <si>
    <t>DPH neuznatelné = Jsem plátce DPH a mám nárok na odpočet DPH ve vztahu k aktivitám projektu</t>
  </si>
  <si>
    <t>DPH uznatelné = Jsem plátce DPH a nemám zákonný nárok na odpočet DPH ve vztahu k aktivitám projektu</t>
  </si>
  <si>
    <t>9_1</t>
  </si>
  <si>
    <t>9_2</t>
  </si>
  <si>
    <t>35_1</t>
  </si>
  <si>
    <t>irelevantní</t>
  </si>
  <si>
    <t>Celkové náklady projektu</t>
  </si>
  <si>
    <t>Náklady bez DPH</t>
  </si>
  <si>
    <t>Náklady s DPH</t>
  </si>
  <si>
    <t>Nezpůsobilá část z celkových nákladů stanovená žadatelem (bez DPH)</t>
  </si>
  <si>
    <t>Způsobilé náklady po zohlednění limitů způsobilých nákladů a způsobilosti DPH</t>
  </si>
  <si>
    <t>Zpracoval</t>
  </si>
  <si>
    <t>………………………………..</t>
  </si>
  <si>
    <t>Maximální výše způsobilých nepřímých nákladů se automaticky dopočítává dle výše celkových způsobilých přímých realizačních výdajů a uznatelnosti DPH</t>
  </si>
  <si>
    <t>více opatření</t>
  </si>
  <si>
    <t>více aktivit</t>
  </si>
  <si>
    <t>více podaktivit</t>
  </si>
  <si>
    <t>Vyber nejprve Specifický cíl a poté hlavní Opatření projektu</t>
  </si>
  <si>
    <t>Opatření #2</t>
  </si>
  <si>
    <t>Opatření #3</t>
  </si>
  <si>
    <t>Opatření #4</t>
  </si>
  <si>
    <t>Opatření #5</t>
  </si>
  <si>
    <t>Opatření #6</t>
  </si>
  <si>
    <t>Opatření #7</t>
  </si>
  <si>
    <t>Opatření #8</t>
  </si>
  <si>
    <t>Opatření #9</t>
  </si>
  <si>
    <t>Opatření #10</t>
  </si>
  <si>
    <t>Opatření #11</t>
  </si>
  <si>
    <t>vyber Opatření #2</t>
  </si>
  <si>
    <t>vyber Opatření #3</t>
  </si>
  <si>
    <t>vyber Opatření #4</t>
  </si>
  <si>
    <t>vyber Opatření #5</t>
  </si>
  <si>
    <t>vyber Opatření #6</t>
  </si>
  <si>
    <t>vyber Opatření #7</t>
  </si>
  <si>
    <t>vyber Opatření #8</t>
  </si>
  <si>
    <t>vyber Opatření #9</t>
  </si>
  <si>
    <t>vyber Opatření #10</t>
  </si>
  <si>
    <t>vyber Opatření #11</t>
  </si>
  <si>
    <t>Opatření - vyberte všechna další Opatření na projektu</t>
  </si>
  <si>
    <t>vyber Aktivitu #2</t>
  </si>
  <si>
    <t>vyber Aktivitu #3</t>
  </si>
  <si>
    <t>vyber Aktivitu #4</t>
  </si>
  <si>
    <t>vyber Aktivitu #5</t>
  </si>
  <si>
    <t>hlavní Aktivita z KR</t>
  </si>
  <si>
    <t>hlavní Opatření dle KR</t>
  </si>
  <si>
    <t>Aktivity - vyberte všechny další Aktivity na projektu</t>
  </si>
  <si>
    <t>Podaktivity - vyberte všechny další Podaktivity na projektu</t>
  </si>
  <si>
    <t>hlavní Podaktivita z KR</t>
  </si>
  <si>
    <t>vyber Podaktivitu #2</t>
  </si>
  <si>
    <t>vyber Podaktivitu #3</t>
  </si>
  <si>
    <t>vyber Podaktivitu #4</t>
  </si>
  <si>
    <t>Opatření specifického cíle (hlavní)</t>
  </si>
  <si>
    <t>Aktivita (hlavní)</t>
  </si>
  <si>
    <t>Podaktivita (hlavní)</t>
  </si>
  <si>
    <t>Aktivita #2</t>
  </si>
  <si>
    <t>Aktivita #3</t>
  </si>
  <si>
    <t>Aktivita #4</t>
  </si>
  <si>
    <t>Aktivita #5</t>
  </si>
  <si>
    <t>Podaktivita #2</t>
  </si>
  <si>
    <t>Podaktivita #3</t>
  </si>
  <si>
    <t>Podaktivita #4</t>
  </si>
  <si>
    <r>
      <t xml:space="preserve">moje ctrl - </t>
    </r>
    <r>
      <rPr>
        <b/>
        <sz val="11"/>
        <color theme="0"/>
        <rFont val="Calibri"/>
        <family val="2"/>
        <charset val="238"/>
        <scheme val="minor"/>
      </rPr>
      <t>vymazat</t>
    </r>
  </si>
  <si>
    <t xml:space="preserve">de minimis 1407/2013 </t>
  </si>
  <si>
    <t xml:space="preserve">de minimis 1408/2013 </t>
  </si>
  <si>
    <t xml:space="preserve">de minimis 717/2014 </t>
  </si>
  <si>
    <t xml:space="preserve">de minimis 360/2012 </t>
  </si>
  <si>
    <t>GBER článek 14</t>
  </si>
  <si>
    <t>GBER ŽP článek 36</t>
  </si>
  <si>
    <t>GBER ŽP článek 38</t>
  </si>
  <si>
    <t>GBER ŽP článek 40</t>
  </si>
  <si>
    <t>GBER ŽP článek 41</t>
  </si>
  <si>
    <t>GBER ŽP článek 45</t>
  </si>
  <si>
    <t>GBER ŽP článek 46</t>
  </si>
  <si>
    <t>GBER ŽP článek 47</t>
  </si>
  <si>
    <t>GBER ŽP článek 49</t>
  </si>
  <si>
    <t xml:space="preserve">GBER článek 53, kulturní infrastruktura </t>
  </si>
  <si>
    <t>GBER článek 55, sportovní infrastruktura</t>
  </si>
  <si>
    <t>GBER článek 56, lokální infrastruktura</t>
  </si>
  <si>
    <t xml:space="preserve">SGEI Rozhodnutí Komise </t>
  </si>
  <si>
    <t xml:space="preserve">SGEI Nařízení Evropského parlamentu a Rady (ES) č. 1370/2007 – Doprava </t>
  </si>
  <si>
    <t xml:space="preserve">Pokyny AGRI, Prevence škod způsobených zvláště chráněnými živočišnými druhy </t>
  </si>
  <si>
    <t>paušál PP</t>
  </si>
  <si>
    <t>Celkové způsobilé výdaje projektu</t>
  </si>
  <si>
    <t>Celkové nezpůsobilé výdaje projektu</t>
  </si>
  <si>
    <t>Výstup z Kumulativního rozpočtu do rozpočtu v ISKP21+</t>
  </si>
  <si>
    <t>Rozdělení nákladů na investiční a neinvestiční zadá do ISKP21+ žadatel v souladu s účetními předpisy.</t>
  </si>
  <si>
    <t>Výše uvedené částky musí bez výhrady odpovídat příslušným řádkům v ISKP21+.</t>
  </si>
  <si>
    <t>Tuto částku přepište dle investice a neinvestice do řádků 1.1.1.1 a 1.1.1.2 rozpočtu projektu v ISKP21+.</t>
  </si>
  <si>
    <t>Tuto částku přepište dle investice a neinvestice do řádků 1.1.3 a 1.1.4  rozpočtu projektu v ISKP21+.</t>
  </si>
  <si>
    <t>Tuto částku přepište dle investice a neinvestice do řádků 1.2.5 a 1.2.6  rozpočtu projektu v ISKP21+.</t>
  </si>
  <si>
    <t>Editujte lze pouze zelená pole nebo použijte výběrová tlačítka</t>
  </si>
  <si>
    <t>Malý podnik</t>
  </si>
  <si>
    <t>ISKP Nezpůsobilé inv. a neinv. náklady bez ohledu na VP (řádky 1.2.5 a 1.2.6)</t>
  </si>
  <si>
    <t>ISKP Přímé inv. a neinv. náklady do limitu PS bez VP či VP s výpočtem paušálu (řádky 1.1.1.1 + 1.1.1.2)</t>
  </si>
  <si>
    <t>ISKP Přímé inv. a neinv. náklady nad limit PS bez VP či VP s výpočtem paušálu nebo Přímé inv. a neinv. náklady s VP bez  výpočtu paušálu (řádky 1.1.3 a 1.1.4)</t>
  </si>
  <si>
    <t>Paušální sazba (bez VP či VP s výpočtem paušálu)</t>
  </si>
  <si>
    <t>"Projektová příprava" dle skutečných nákladů s limitem dle PS pro VP</t>
  </si>
  <si>
    <t>5% nad 10 mil</t>
  </si>
  <si>
    <t>7% do 10 mil</t>
  </si>
  <si>
    <t>SC 1.3, 1.6</t>
  </si>
  <si>
    <t>sanace SEZ</t>
  </si>
  <si>
    <t>rekultivace skládek</t>
  </si>
  <si>
    <t>Maximální míra dotace:</t>
  </si>
  <si>
    <t>Kategorie dle D.6.8.3 Pržap</t>
  </si>
  <si>
    <t>Priorita ekologické zátěže</t>
  </si>
  <si>
    <t>Obec</t>
  </si>
  <si>
    <t>1. kategorie</t>
  </si>
  <si>
    <t>vyber</t>
  </si>
  <si>
    <t>2. kategorie</t>
  </si>
  <si>
    <t>3. kategorie</t>
  </si>
  <si>
    <t>A3</t>
  </si>
  <si>
    <t>A2</t>
  </si>
  <si>
    <t>A1</t>
  </si>
  <si>
    <t>míra podpory/bonifikace</t>
  </si>
  <si>
    <t>Zdroj dat: https://csu.gov.cz/docs/107516/eab39014-0cbe-286f-46ae-d02abadcee8c/uap_obce.xlsx?version=1.2</t>
  </si>
  <si>
    <t>Bodové hodnocení</t>
  </si>
  <si>
    <t>Celkové bodové hodnocení</t>
  </si>
  <si>
    <t>Celkový koeficient</t>
  </si>
  <si>
    <r>
      <t xml:space="preserve">Celkový koeficient zaokrouhlený 
-
</t>
    </r>
    <r>
      <rPr>
        <b/>
        <u/>
        <sz val="8"/>
        <color theme="0"/>
        <rFont val="Aptos Narrow"/>
        <family val="2"/>
      </rPr>
      <t>Výsledná bonifikace za rozvojový potenciál regionu/obce (%)</t>
    </r>
  </si>
  <si>
    <t>SO ORP</t>
  </si>
  <si>
    <t>Kód obce</t>
  </si>
  <si>
    <t>Podíl nezaměstna-
ných osob (%) 2023</t>
  </si>
  <si>
    <t>Průměrný věk 2023</t>
  </si>
  <si>
    <t>Průměrný roční počet dokončených bytů na 1000 obyvatel 2019–2023</t>
  </si>
  <si>
    <t>Praha</t>
  </si>
  <si>
    <t>Benešov</t>
  </si>
  <si>
    <t>Bukovany</t>
  </si>
  <si>
    <t>Bystřice</t>
  </si>
  <si>
    <t>Čakov</t>
  </si>
  <si>
    <t>Čerčany</t>
  </si>
  <si>
    <t>Český Šternberk</t>
  </si>
  <si>
    <t>Čtyřkoly</t>
  </si>
  <si>
    <t>Divišov</t>
  </si>
  <si>
    <t>Drahňovice</t>
  </si>
  <si>
    <t>Hvězdonice</t>
  </si>
  <si>
    <t>Chářovice</t>
  </si>
  <si>
    <t>Chleby</t>
  </si>
  <si>
    <t>Chlístov</t>
  </si>
  <si>
    <t>Chocerady</t>
  </si>
  <si>
    <t>Choratice</t>
  </si>
  <si>
    <t>Chotýšany</t>
  </si>
  <si>
    <t>Chrášťany</t>
  </si>
  <si>
    <t>Kozmice</t>
  </si>
  <si>
    <t>Krhanice</t>
  </si>
  <si>
    <t>Krňany</t>
  </si>
  <si>
    <t>Křečovice</t>
  </si>
  <si>
    <t>Lešany</t>
  </si>
  <si>
    <t>Litichovice</t>
  </si>
  <si>
    <t>Lštění</t>
  </si>
  <si>
    <t>Maršovice</t>
  </si>
  <si>
    <t>Mrač</t>
  </si>
  <si>
    <t>Nespeky</t>
  </si>
  <si>
    <t>Netvořice</t>
  </si>
  <si>
    <t>Neveklov</t>
  </si>
  <si>
    <t>Ostředek</t>
  </si>
  <si>
    <t>Petroupim</t>
  </si>
  <si>
    <t>Popovice</t>
  </si>
  <si>
    <t>Poříčí nad Sázavou</t>
  </si>
  <si>
    <t>Postupice</t>
  </si>
  <si>
    <t>Přestavlky u Čerčan</t>
  </si>
  <si>
    <t>Pyšely</t>
  </si>
  <si>
    <t>Rabyně</t>
  </si>
  <si>
    <t>Řehenice</t>
  </si>
  <si>
    <t>Sázava</t>
  </si>
  <si>
    <t>Soběhrdy</t>
  </si>
  <si>
    <t>Stranný</t>
  </si>
  <si>
    <t>Struhařov</t>
  </si>
  <si>
    <t>Teplýšovice</t>
  </si>
  <si>
    <t>Tisem</t>
  </si>
  <si>
    <t>Třebešice</t>
  </si>
  <si>
    <t>Týnec nad Sázavou</t>
  </si>
  <si>
    <t>Václavice</t>
  </si>
  <si>
    <t>Vodslivy</t>
  </si>
  <si>
    <t>Vranov</t>
  </si>
  <si>
    <t>Vysoký Újezd</t>
  </si>
  <si>
    <t>Xaverov</t>
  </si>
  <si>
    <t>Beroun</t>
  </si>
  <si>
    <t>Bavoryně</t>
  </si>
  <si>
    <t>Broumy</t>
  </si>
  <si>
    <t>Bubovice</t>
  </si>
  <si>
    <t>Bykoš</t>
  </si>
  <si>
    <t>Hlásná Třebaň</t>
  </si>
  <si>
    <t>Hudlice</t>
  </si>
  <si>
    <t>Hýskov</t>
  </si>
  <si>
    <t>Chodouň</t>
  </si>
  <si>
    <t>Chrustenice</t>
  </si>
  <si>
    <t>Chyňava</t>
  </si>
  <si>
    <t>Karlštejn</t>
  </si>
  <si>
    <t>Koněprusy</t>
  </si>
  <si>
    <t>Korno</t>
  </si>
  <si>
    <t>Králův Dvůr</t>
  </si>
  <si>
    <t>Kublov</t>
  </si>
  <si>
    <t>Liteň</t>
  </si>
  <si>
    <t>Loděnice</t>
  </si>
  <si>
    <t>Lužce</t>
  </si>
  <si>
    <t>Málkov</t>
  </si>
  <si>
    <t>Měňany</t>
  </si>
  <si>
    <t>Mezouň</t>
  </si>
  <si>
    <t>Mořina</t>
  </si>
  <si>
    <t>Mořinka</t>
  </si>
  <si>
    <t>Nenačovice</t>
  </si>
  <si>
    <t>Nesvačily</t>
  </si>
  <si>
    <t>Nižbor</t>
  </si>
  <si>
    <t>Nový Jáchymov</t>
  </si>
  <si>
    <t>Otročiněves</t>
  </si>
  <si>
    <t>Podbrdy</t>
  </si>
  <si>
    <t>Skuhrov</t>
  </si>
  <si>
    <t>Srbsko</t>
  </si>
  <si>
    <t>Stašov</t>
  </si>
  <si>
    <t>Suchomasty</t>
  </si>
  <si>
    <t>Svatá</t>
  </si>
  <si>
    <t>Svatý Jan pod Skalou</t>
  </si>
  <si>
    <t>Svinaře</t>
  </si>
  <si>
    <t>Tetín</t>
  </si>
  <si>
    <t>Tmaň</t>
  </si>
  <si>
    <t>Trubín</t>
  </si>
  <si>
    <t>Trubská</t>
  </si>
  <si>
    <t>Vinařice</t>
  </si>
  <si>
    <t>Vráž</t>
  </si>
  <si>
    <t>Všeradice</t>
  </si>
  <si>
    <t>Zadní Třebaň</t>
  </si>
  <si>
    <t>Zdice</t>
  </si>
  <si>
    <t>Železná</t>
  </si>
  <si>
    <t>Brandýs n. Lab.-St.Boleslav</t>
  </si>
  <si>
    <t>Bašť</t>
  </si>
  <si>
    <t>Borek</t>
  </si>
  <si>
    <t>Bořanovice</t>
  </si>
  <si>
    <t>Brandýs nad Labem-Stará Boleslav</t>
  </si>
  <si>
    <t>Brázdim</t>
  </si>
  <si>
    <t>Čelákovice</t>
  </si>
  <si>
    <t>Dobročovice</t>
  </si>
  <si>
    <t>Dřevčice</t>
  </si>
  <si>
    <t>Dřísy</t>
  </si>
  <si>
    <t>Hlavenec</t>
  </si>
  <si>
    <t>Horoušany</t>
  </si>
  <si>
    <t>Hovorčovice</t>
  </si>
  <si>
    <t>Husinec</t>
  </si>
  <si>
    <t>Jenštejn</t>
  </si>
  <si>
    <t>Jirny</t>
  </si>
  <si>
    <t>Káraný</t>
  </si>
  <si>
    <t>Klecany</t>
  </si>
  <si>
    <t>Klíčany</t>
  </si>
  <si>
    <t>Konětopy</t>
  </si>
  <si>
    <t>Kostelní Hlavno</t>
  </si>
  <si>
    <t>Křenek</t>
  </si>
  <si>
    <t>Květnice</t>
  </si>
  <si>
    <t>Lázně Toušeň</t>
  </si>
  <si>
    <t>Lhota</t>
  </si>
  <si>
    <t>Líbeznice</t>
  </si>
  <si>
    <t>Máslovice</t>
  </si>
  <si>
    <t>Měšice</t>
  </si>
  <si>
    <t>Mochov</t>
  </si>
  <si>
    <t>Mratín</t>
  </si>
  <si>
    <t>Nehvizdy</t>
  </si>
  <si>
    <t>Nová Ves</t>
  </si>
  <si>
    <t>Nový Vestec</t>
  </si>
  <si>
    <t>Odolena Voda</t>
  </si>
  <si>
    <t>Panenské Břežany</t>
  </si>
  <si>
    <t>Podolanka</t>
  </si>
  <si>
    <t>Polerady</t>
  </si>
  <si>
    <t>Předboj</t>
  </si>
  <si>
    <t>Přezletice</t>
  </si>
  <si>
    <t>Radonice</t>
  </si>
  <si>
    <t>Sedlec</t>
  </si>
  <si>
    <t>Sibřina</t>
  </si>
  <si>
    <t>Sluhy</t>
  </si>
  <si>
    <t>Sudovo Hlavno</t>
  </si>
  <si>
    <t>Svémyslice</t>
  </si>
  <si>
    <t>Šestajovice</t>
  </si>
  <si>
    <t>Škvorec</t>
  </si>
  <si>
    <t>Úvaly</t>
  </si>
  <si>
    <t>Veleň</t>
  </si>
  <si>
    <t>Veliká Ves</t>
  </si>
  <si>
    <t>Větrušice</t>
  </si>
  <si>
    <t>Vodochody</t>
  </si>
  <si>
    <t>Vyšehořovice</t>
  </si>
  <si>
    <t>Zápy</t>
  </si>
  <si>
    <t>Záryby</t>
  </si>
  <si>
    <t>Zdiby</t>
  </si>
  <si>
    <t>Zeleneč</t>
  </si>
  <si>
    <t>Zlatá</t>
  </si>
  <si>
    <t>Zlonín</t>
  </si>
  <si>
    <t>Čáslav</t>
  </si>
  <si>
    <t>Adamov</t>
  </si>
  <si>
    <t>Bílé Podolí</t>
  </si>
  <si>
    <t>Brambory</t>
  </si>
  <si>
    <t>Bratčice</t>
  </si>
  <si>
    <t>Čejkovice</t>
  </si>
  <si>
    <t>Dobrovítov</t>
  </si>
  <si>
    <t>Drobovice</t>
  </si>
  <si>
    <t>Horka I</t>
  </si>
  <si>
    <t>Horky</t>
  </si>
  <si>
    <t>Horušice</t>
  </si>
  <si>
    <t>Hostovlice</t>
  </si>
  <si>
    <t>Hraběšín</t>
  </si>
  <si>
    <t>Chotusice</t>
  </si>
  <si>
    <t>Kluky</t>
  </si>
  <si>
    <t>Krchleby</t>
  </si>
  <si>
    <t>Močovice</t>
  </si>
  <si>
    <t>Okřesaneč</t>
  </si>
  <si>
    <t>Potěhy</t>
  </si>
  <si>
    <t>Rohozec</t>
  </si>
  <si>
    <t>Semtěš</t>
  </si>
  <si>
    <t>Schořov</t>
  </si>
  <si>
    <t>Souňov</t>
  </si>
  <si>
    <t>Starkoč</t>
  </si>
  <si>
    <t>Šebestěnice</t>
  </si>
  <si>
    <t>Třebonín</t>
  </si>
  <si>
    <t>Tupadly</t>
  </si>
  <si>
    <t>Vinaře</t>
  </si>
  <si>
    <t>Vlačice</t>
  </si>
  <si>
    <t>Vlkaneč</t>
  </si>
  <si>
    <t>Vodranty</t>
  </si>
  <si>
    <t>Vrdy</t>
  </si>
  <si>
    <t>Zbýšov</t>
  </si>
  <si>
    <t>Žáky</t>
  </si>
  <si>
    <t>Žehušice</t>
  </si>
  <si>
    <t>Žleby</t>
  </si>
  <si>
    <t>Černošice</t>
  </si>
  <si>
    <t>Bojanovice</t>
  </si>
  <si>
    <t>Bratřínov</t>
  </si>
  <si>
    <t>Březová-Oleško</t>
  </si>
  <si>
    <t>Buš</t>
  </si>
  <si>
    <t>Černolice</t>
  </si>
  <si>
    <t>Červený Újezd</t>
  </si>
  <si>
    <t>Číčovice</t>
  </si>
  <si>
    <t>Čisovice</t>
  </si>
  <si>
    <t>Davle</t>
  </si>
  <si>
    <t>Dobrovíz</t>
  </si>
  <si>
    <t>Dobříč</t>
  </si>
  <si>
    <t>Dobřichovice</t>
  </si>
  <si>
    <t>Dolní Břežany</t>
  </si>
  <si>
    <t>Drahelčice</t>
  </si>
  <si>
    <t>Holubice</t>
  </si>
  <si>
    <t>Horoměřice</t>
  </si>
  <si>
    <t>Hostivice</t>
  </si>
  <si>
    <t>Hradištko</t>
  </si>
  <si>
    <t>Hvozdnice</t>
  </si>
  <si>
    <t>Choteč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</si>
  <si>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</si>
  <si>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</si>
  <si>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</si>
  <si>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</si>
  <si>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</si>
  <si>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</si>
  <si>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</si>
  <si>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</si>
  <si>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</si>
  <si>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</si>
  <si>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Kněževes</t>
  </si>
  <si>
    <t>Kosoř</t>
  </si>
  <si>
    <t>Kytín</t>
  </si>
  <si>
    <t>Lety</t>
  </si>
  <si>
    <t>Libčice nad Vltavou</t>
  </si>
  <si>
    <t>Libeř</t>
  </si>
  <si>
    <t>Lichoceves</t>
  </si>
  <si>
    <t>Líšnice</t>
  </si>
  <si>
    <t>Měchenice</t>
  </si>
  <si>
    <t>Mníšek pod Brdy</t>
  </si>
  <si>
    <t>Nučice</t>
  </si>
  <si>
    <t>Ohrobec</t>
  </si>
  <si>
    <t>Okoř</t>
  </si>
  <si>
    <t>Okrouhlo</t>
  </si>
  <si>
    <t>Ořech</t>
  </si>
  <si>
    <t>Petrov</t>
  </si>
  <si>
    <t>Pohoří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</si>
  <si>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</si>
  <si>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</si>
  <si>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</si>
  <si>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</si>
  <si>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</si>
  <si>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</si>
  <si>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</si>
  <si>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</si>
  <si>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Slapy</t>
  </si>
  <si>
    <t>Statenice</t>
  </si>
  <si>
    <t>Středokluky</t>
  </si>
  <si>
    <t>Svrkyně</t>
  </si>
  <si>
    <t>Štěchovice</t>
  </si>
  <si>
    <t>Tachlovice</t>
  </si>
  <si>
    <t>Trnová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</si>
  <si>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</si>
  <si>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</si>
  <si>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</si>
  <si>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</si>
  <si>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</si>
  <si>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</si>
  <si>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</si>
  <si>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Vestec</t>
  </si>
  <si>
    <t>Vonoklasy</t>
  </si>
  <si>
    <t>Vrané nad Vltavou</t>
  </si>
  <si>
    <t>Všenory</t>
  </si>
  <si>
    <t>Zahořany</t>
  </si>
  <si>
    <t>Zbuzany</t>
  </si>
  <si>
    <t>Zlatníky-Hodkovice</t>
  </si>
  <si>
    <t>Zvole</t>
  </si>
  <si>
    <t>Český Brod</t>
  </si>
  <si>
    <t>Břežany II</t>
  </si>
  <si>
    <t>Černíky</t>
  </si>
  <si>
    <t>Doubravčice</t>
  </si>
  <si>
    <t>Hradešín</t>
  </si>
  <si>
    <t>Klučov</t>
  </si>
  <si>
    <t>Krupá</t>
  </si>
  <si>
    <t>Kšely</t>
  </si>
  <si>
    <t>Masojedy</t>
  </si>
  <si>
    <t>Mrzky</t>
  </si>
  <si>
    <t>Poříčany</t>
  </si>
  <si>
    <t>Přehvozdí</t>
  </si>
  <si>
    <t>Přistoupim</t>
  </si>
  <si>
    <t>Přišimasy</t>
  </si>
  <si>
    <t>Rostoklaty</t>
  </si>
  <si>
    <t>Tismice</t>
  </si>
  <si>
    <t>Tuchoraz</t>
  </si>
  <si>
    <t>Tuklaty</t>
  </si>
  <si>
    <t>Vitice</t>
  </si>
  <si>
    <t>Vrátkov</t>
  </si>
  <si>
    <t>Dobříš</t>
  </si>
  <si>
    <t>Borotice</t>
  </si>
  <si>
    <t>Čím</t>
  </si>
  <si>
    <t>Daleké Dušníky</t>
  </si>
  <si>
    <t>Drevníky</t>
  </si>
  <si>
    <t>Drhovy</t>
  </si>
  <si>
    <t>Hřiměždice</t>
  </si>
  <si>
    <t>Chotilsko</t>
  </si>
  <si>
    <t>Korkyně</t>
  </si>
  <si>
    <t>Malá Hraštice</t>
  </si>
  <si>
    <t>Mokrovraty</t>
  </si>
  <si>
    <t>Nečín</t>
  </si>
  <si>
    <t>Nová Ves pod Pleší</t>
  </si>
  <si>
    <t>Nové Dvory</t>
  </si>
  <si>
    <t>Nový Knín</t>
  </si>
  <si>
    <t>Obořiště</t>
  </si>
  <si>
    <t>Ouběnice</t>
  </si>
  <si>
    <t>Rosovice</t>
  </si>
  <si>
    <t>Rybníky</t>
  </si>
  <si>
    <t>Stará Huť</t>
  </si>
  <si>
    <t>Svaté Pole</t>
  </si>
  <si>
    <t>Velká Lečice</t>
  </si>
  <si>
    <t>Voznice</t>
  </si>
  <si>
    <t>Županovice</t>
  </si>
  <si>
    <t>Hořovice</t>
  </si>
  <si>
    <t>Běštín</t>
  </si>
  <si>
    <t>Březová</t>
  </si>
  <si>
    <t>Bzová</t>
  </si>
  <si>
    <t>Cerhovice</t>
  </si>
  <si>
    <t>Drozdov</t>
  </si>
  <si>
    <t>Felbabka</t>
  </si>
  <si>
    <t>Hostomice</t>
  </si>
  <si>
    <t>Hředle</t>
  </si>
  <si>
    <t>Hvozdec</t>
  </si>
  <si>
    <t>Chaloupky</t>
  </si>
  <si>
    <t>Chlustina</t>
  </si>
  <si>
    <t>Jivina</t>
  </si>
  <si>
    <t>Komárov</t>
  </si>
  <si>
    <t>Kotopeky</t>
  </si>
  <si>
    <t>Lážovice</t>
  </si>
  <si>
    <t>Lhotka</t>
  </si>
  <si>
    <t>Libomyšl</t>
  </si>
  <si>
    <t>Lochovice</t>
  </si>
  <si>
    <t>Malá Víska</t>
  </si>
  <si>
    <t>Neumětely</t>
  </si>
  <si>
    <t>Olešná</t>
  </si>
  <si>
    <t>Osek</t>
  </si>
  <si>
    <t>Osov</t>
  </si>
  <si>
    <t>Otmíče</t>
  </si>
  <si>
    <t>Podluhy</t>
  </si>
  <si>
    <t>Praskolesy</t>
  </si>
  <si>
    <t>Rpety</t>
  </si>
  <si>
    <t>Skřipel</t>
  </si>
  <si>
    <t>Tlustice</t>
  </si>
  <si>
    <t>Točník</t>
  </si>
  <si>
    <t>Újezd</t>
  </si>
  <si>
    <t>Velký Chlumec</t>
  </si>
  <si>
    <t>Vižina</t>
  </si>
  <si>
    <t>Zaječov</t>
  </si>
  <si>
    <t>Záluží</t>
  </si>
  <si>
    <t>Žebrák</t>
  </si>
  <si>
    <t>Kladno</t>
  </si>
  <si>
    <t>Běleč</t>
  </si>
  <si>
    <t>Běloky</t>
  </si>
  <si>
    <t>Blevice</t>
  </si>
  <si>
    <t>Brandýsek</t>
  </si>
  <si>
    <t>Braškov</t>
  </si>
  <si>
    <t>Bratronice</t>
  </si>
  <si>
    <t>Buštěhrad</t>
  </si>
  <si>
    <t>Cvrčovice</t>
  </si>
  <si>
    <t>Doksy</t>
  </si>
  <si>
    <t>Dolany</t>
  </si>
  <si>
    <t>Družec</t>
  </si>
  <si>
    <t>Dřetovice</t>
  </si>
  <si>
    <t>Horní Bezděkov</t>
  </si>
  <si>
    <t>Hostouň</t>
  </si>
  <si>
    <t>Hradečno</t>
  </si>
  <si>
    <t>Hřebeč</t>
  </si>
  <si>
    <t>Kačice</t>
  </si>
  <si>
    <t>Kamenné Žehrovice</t>
  </si>
  <si>
    <t>Koleč</t>
  </si>
  <si>
    <t>Kyšice</t>
  </si>
  <si>
    <t>Lány</t>
  </si>
  <si>
    <t>Libochovičky</t>
  </si>
  <si>
    <t>Libušín</t>
  </si>
  <si>
    <t>Lidice</t>
  </si>
  <si>
    <t>Makotřasy</t>
  </si>
  <si>
    <t>Malé Kyšice</t>
  </si>
  <si>
    <t>Malé Přítočno</t>
  </si>
  <si>
    <t>Otvovice</t>
  </si>
  <si>
    <t>Pavlov</t>
  </si>
  <si>
    <t>Pchery</t>
  </si>
  <si>
    <t>Pletený Újezd</t>
  </si>
  <si>
    <t>Slatina</t>
  </si>
  <si>
    <t>Stehelčeves</t>
  </si>
  <si>
    <t>Stochov</t>
  </si>
  <si>
    <t>Svárov</t>
  </si>
  <si>
    <t>Svinařov</t>
  </si>
  <si>
    <t>Třebichovice</t>
  </si>
  <si>
    <t>Třebusice</t>
  </si>
  <si>
    <t>Tuchlovice</t>
  </si>
  <si>
    <t>Unhošť</t>
  </si>
  <si>
    <t>Velká Dobrá</t>
  </si>
  <si>
    <t>Velké Přítočno</t>
  </si>
  <si>
    <t>Zájezd</t>
  </si>
  <si>
    <t>Zákolany</t>
  </si>
  <si>
    <t>Žilina</t>
  </si>
  <si>
    <t>Kolín</t>
  </si>
  <si>
    <t>Barchovice</t>
  </si>
  <si>
    <t>Bečváry</t>
  </si>
  <si>
    <t>Bělušice</t>
  </si>
  <si>
    <t>Břežany I</t>
  </si>
  <si>
    <t>Býchory</t>
  </si>
  <si>
    <t>Cerhenice</t>
  </si>
  <si>
    <t>Církvice</t>
  </si>
  <si>
    <t>Červené Pečky</t>
  </si>
  <si>
    <t>Dobřichov</t>
  </si>
  <si>
    <t>Dolní Chvatliny</t>
  </si>
  <si>
    <t>Dománovice</t>
  </si>
  <si>
    <t>Drahobudice</t>
  </si>
  <si>
    <t>Grunta</t>
  </si>
  <si>
    <t>Horní Kruty</t>
  </si>
  <si>
    <t>Choťovice</t>
  </si>
  <si>
    <t>Chotutice</t>
  </si>
  <si>
    <t>Jestřabí Lhota</t>
  </si>
  <si>
    <t>Kbel</t>
  </si>
  <si>
    <t>Klášterní Skalice</t>
  </si>
  <si>
    <t>Konárovice</t>
  </si>
  <si>
    <t>Kořenice</t>
  </si>
  <si>
    <t>Kouřim</t>
  </si>
  <si>
    <t>Krakovany</t>
  </si>
  <si>
    <t>Krychnov</t>
  </si>
  <si>
    <t>Křečhoř</t>
  </si>
  <si>
    <t>Libenice</t>
  </si>
  <si>
    <t>Libodřice</t>
  </si>
  <si>
    <t>Lipec</t>
  </si>
  <si>
    <t>Lošany</t>
  </si>
  <si>
    <t>Malotice</t>
  </si>
  <si>
    <t>Nebovidy</t>
  </si>
  <si>
    <t>Němčice</t>
  </si>
  <si>
    <t>Nová Ves I</t>
  </si>
  <si>
    <t>Ohaře</t>
  </si>
  <si>
    <t>Ovčáry</t>
  </si>
  <si>
    <t>Pašinka</t>
  </si>
  <si>
    <t>Pečky</t>
  </si>
  <si>
    <t>Plaňany</t>
  </si>
  <si>
    <t>Pňov-Předhradí</t>
  </si>
  <si>
    <t>Polepy</t>
  </si>
  <si>
    <t>Polní Chrčice</t>
  </si>
  <si>
    <t>Polní Voděrady</t>
  </si>
  <si>
    <t>Radim</t>
  </si>
  <si>
    <t>Radovesnice I</t>
  </si>
  <si>
    <t>Radovesnice II</t>
  </si>
  <si>
    <t>Ratboř</t>
  </si>
  <si>
    <t>Ratenice</t>
  </si>
  <si>
    <t>Skvrňov</t>
  </si>
  <si>
    <t>Starý Kolín</t>
  </si>
  <si>
    <t>Svojšice</t>
  </si>
  <si>
    <t>Tatce</t>
  </si>
  <si>
    <t>Toušice</t>
  </si>
  <si>
    <t>Třebovle</t>
  </si>
  <si>
    <t>Tři Dvory</t>
  </si>
  <si>
    <t>Týnec nad Labem</t>
  </si>
  <si>
    <t>Uhlířská Lhota</t>
  </si>
  <si>
    <t>Veletov</t>
  </si>
  <si>
    <t>Velim</t>
  </si>
  <si>
    <t>Velký Osek</t>
  </si>
  <si>
    <t>Veltruby</t>
  </si>
  <si>
    <t>Volárna</t>
  </si>
  <si>
    <t>Vrbčany</t>
  </si>
  <si>
    <t>Zalešany</t>
  </si>
  <si>
    <t>Zásmuky</t>
  </si>
  <si>
    <t>Žabonosy</t>
  </si>
  <si>
    <t>Ždánice</t>
  </si>
  <si>
    <t>Žehuň</t>
  </si>
  <si>
    <t>Žiželice</t>
  </si>
  <si>
    <t>Kralupy nad Vltavou</t>
  </si>
  <si>
    <t>Dolany nad Vltavou</t>
  </si>
  <si>
    <t>Dřínov</t>
  </si>
  <si>
    <t>Hostín u Vojkovic</t>
  </si>
  <si>
    <t>Chvatěruby</t>
  </si>
  <si>
    <t>Kozomín</t>
  </si>
  <si>
    <t>Ledčice</t>
  </si>
  <si>
    <t>Nelahozeves</t>
  </si>
  <si>
    <t>Olovnice</t>
  </si>
  <si>
    <t>Postřižín</t>
  </si>
  <si>
    <t>Újezdec</t>
  </si>
  <si>
    <t>Úžice</t>
  </si>
  <si>
    <t>Veltrusy</t>
  </si>
  <si>
    <t>Vojkovice</t>
  </si>
  <si>
    <t>Všestudy</t>
  </si>
  <si>
    <t>Zlončice</t>
  </si>
  <si>
    <t>Zlosyň</t>
  </si>
  <si>
    <t>Kutná Hora</t>
  </si>
  <si>
    <t>Bernardov</t>
  </si>
  <si>
    <t>Bludov</t>
  </si>
  <si>
    <t>Bohdaneč</t>
  </si>
  <si>
    <t>Černíny</t>
  </si>
  <si>
    <t>Červené Janovice</t>
  </si>
  <si>
    <t>Čestín</t>
  </si>
  <si>
    <t>Dolní Pohleď</t>
  </si>
  <si>
    <t>Hlízov</t>
  </si>
  <si>
    <t>Horka II</t>
  </si>
  <si>
    <t>Chabeřice</t>
  </si>
  <si>
    <t>Chlístovice</t>
  </si>
  <si>
    <t>Kácov</t>
  </si>
  <si>
    <t>Kobylnice</t>
  </si>
  <si>
    <t>Košice</t>
  </si>
  <si>
    <t>Křesetice</t>
  </si>
  <si>
    <t>Ledečko</t>
  </si>
  <si>
    <t>Malešov</t>
  </si>
  <si>
    <t>Miskovice</t>
  </si>
  <si>
    <t>Nepoměřice</t>
  </si>
  <si>
    <t>Onomyšl</t>
  </si>
  <si>
    <t>Opatovice I</t>
  </si>
  <si>
    <t>Paběnice</t>
  </si>
  <si>
    <t>Pertoltice</t>
  </si>
  <si>
    <t>Petrovice I</t>
  </si>
  <si>
    <t>Petrovice II</t>
  </si>
  <si>
    <t>Podveky</t>
  </si>
  <si>
    <t>Rašovice</t>
  </si>
  <si>
    <t>Rataje nad Sázavou</t>
  </si>
  <si>
    <t>Řendějov</t>
  </si>
  <si>
    <t>Samopše</t>
  </si>
  <si>
    <t>Slavošov</t>
  </si>
  <si>
    <t>Soběšín</t>
  </si>
  <si>
    <t>Staňkovice</t>
  </si>
  <si>
    <t>Sudějov</t>
  </si>
  <si>
    <t>Suchdol</t>
  </si>
  <si>
    <t>Svatý Mikuláš</t>
  </si>
  <si>
    <t>Štipoklasy</t>
  </si>
  <si>
    <t>Třebětín</t>
  </si>
  <si>
    <t>Uhlířské Janovice</t>
  </si>
  <si>
    <t>Úmonín</t>
  </si>
  <si>
    <t>Vavřinec</t>
  </si>
  <si>
    <t>Vidice</t>
  </si>
  <si>
    <t>Vlastějovice</t>
  </si>
  <si>
    <t>Záboří nad Labem</t>
  </si>
  <si>
    <t>Zbizuby</t>
  </si>
  <si>
    <t>Zbraslavice</t>
  </si>
  <si>
    <t>Zruč nad Sázavou</t>
  </si>
  <si>
    <t>Lysá nad Labem</t>
  </si>
  <si>
    <t>Bříství</t>
  </si>
  <si>
    <t>Jiřice</t>
  </si>
  <si>
    <t>Kounice</t>
  </si>
  <si>
    <t>Milovice</t>
  </si>
  <si>
    <t>Ostrá</t>
  </si>
  <si>
    <t>Přerov nad Labem</t>
  </si>
  <si>
    <t>Semice</t>
  </si>
  <si>
    <t>Stará Lysá</t>
  </si>
  <si>
    <t>Starý Vestec</t>
  </si>
  <si>
    <t>Stratov</t>
  </si>
  <si>
    <t>Vykáň</t>
  </si>
  <si>
    <t>Mělník</t>
  </si>
  <si>
    <t>Býkev</t>
  </si>
  <si>
    <t>Byšice</t>
  </si>
  <si>
    <t>Cítov</t>
  </si>
  <si>
    <t>Čečelice</t>
  </si>
  <si>
    <t>Dobřeň</t>
  </si>
  <si>
    <t>Dolní Beřkovice</t>
  </si>
  <si>
    <t>Dolní Zimoř</t>
  </si>
  <si>
    <t>Horní Počaply</t>
  </si>
  <si>
    <t>Hořín</t>
  </si>
  <si>
    <t>Hostín</t>
  </si>
  <si>
    <t>Chorušice</t>
  </si>
  <si>
    <t>Jeviněves</t>
  </si>
  <si>
    <t>Kadlín</t>
  </si>
  <si>
    <t>Kanina</t>
  </si>
  <si>
    <t>Kly</t>
  </si>
  <si>
    <t>Kokořín</t>
  </si>
  <si>
    <t>Liběchov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</si>
  <si>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</si>
  <si>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</si>
  <si>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</si>
  <si>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</si>
  <si>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</si>
  <si>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</si>
  <si>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</si>
  <si>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Nebužely</t>
  </si>
  <si>
    <t>Nosálov</t>
  </si>
  <si>
    <t>Řepín</t>
  </si>
  <si>
    <t>Spomyšl</t>
  </si>
  <si>
    <t>Stránka</t>
  </si>
  <si>
    <t>Střemy</t>
  </si>
  <si>
    <t>Tuhaň</t>
  </si>
  <si>
    <t>Velký Borek</t>
  </si>
  <si>
    <t>Vidim</t>
  </si>
  <si>
    <t>Vraňany</t>
  </si>
  <si>
    <t>Vysoká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</si>
  <si>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</si>
  <si>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</si>
  <si>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</si>
  <si>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</si>
  <si>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</si>
  <si>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</si>
  <si>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</si>
  <si>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</si>
  <si>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Bradlec</t>
  </si>
  <si>
    <t>Brodce</t>
  </si>
  <si>
    <t>Březno</t>
  </si>
  <si>
    <t>Březovice</t>
  </si>
  <si>
    <t>Bukovno</t>
  </si>
  <si>
    <t>Ctiměřice</t>
  </si>
  <si>
    <t>Čachovice</t>
  </si>
  <si>
    <t>Čistá</t>
  </si>
  <si>
    <t>Dalovice</t>
  </si>
  <si>
    <t>Dlouhá Lhota</t>
  </si>
  <si>
    <t>Dobrovice</t>
  </si>
  <si>
    <t>Dobšín</t>
  </si>
  <si>
    <t>Dolní Bousov</t>
  </si>
  <si>
    <t>Dolní Slivno</t>
  </si>
  <si>
    <t>Dolní Stakory</t>
  </si>
  <si>
    <t>Domousnice</t>
  </si>
  <si>
    <t>Doubravička</t>
  </si>
  <si>
    <t>Horky nad Jizerou</t>
  </si>
  <si>
    <t>Horní Slivno</t>
  </si>
  <si>
    <t>Hrdlořezy</t>
  </si>
  <si>
    <t>Hrušov</t>
  </si>
  <si>
    <t>Husí Lhota</t>
  </si>
  <si>
    <t>Charvatce</t>
  </si>
  <si>
    <t>Chotětov</t>
  </si>
  <si>
    <t>Chudíř</t>
  </si>
  <si>
    <t>Jabkenice</t>
  </si>
  <si>
    <t>Jizerní Vtelno</t>
  </si>
  <si>
    <t>Josefův Důl</t>
  </si>
  <si>
    <t>Katusice</t>
  </si>
  <si>
    <t>Kochánky</t>
  </si>
  <si>
    <t>Kolomuty</t>
  </si>
  <si>
    <t>Kosmonosy</t>
  </si>
  <si>
    <t>Kosořice</t>
  </si>
  <si>
    <t>Košátky</t>
  </si>
  <si>
    <t>Kováň</t>
  </si>
  <si>
    <t>Kovanec</t>
  </si>
  <si>
    <t>Krásná Ves</t>
  </si>
  <si>
    <t>Krnsko</t>
  </si>
  <si>
    <t>Kropáčova Vrutice</t>
  </si>
  <si>
    <t>Ledce</t>
  </si>
  <si>
    <t>Lhotky</t>
  </si>
  <si>
    <t>Lipník</t>
  </si>
  <si>
    <t>Luštěnice</t>
  </si>
  <si>
    <t>Mečeříž</t>
  </si>
  <si>
    <t>Nemyslovice</t>
  </si>
  <si>
    <t>Nepřevázka</t>
  </si>
  <si>
    <t>Niměřice</t>
  </si>
  <si>
    <t>Nová Telib</t>
  </si>
  <si>
    <t>Nová Ves u Bakova</t>
  </si>
  <si>
    <t>Obrubce</t>
  </si>
  <si>
    <t>Obruby</t>
  </si>
  <si>
    <t>Pěčice</t>
  </si>
  <si>
    <t>Pětikozly</t>
  </si>
  <si>
    <t>Petkovy</t>
  </si>
  <si>
    <t>Písková Lhota</t>
  </si>
  <si>
    <t>Plazy</t>
  </si>
  <si>
    <t>Plužná</t>
  </si>
  <si>
    <t>Prodašice</t>
  </si>
  <si>
    <t>Předměřice nad Jizerou</t>
  </si>
  <si>
    <t>Přepeře</t>
  </si>
  <si>
    <t>Rabakov</t>
  </si>
  <si>
    <t>Rohatsko</t>
  </si>
  <si>
    <t>Rokytovec</t>
  </si>
  <si>
    <t>Řepov</t>
  </si>
  <si>
    <t>Řitonice</t>
  </si>
  <si>
    <t>Semčice</t>
  </si>
  <si>
    <t>Skalsko</t>
  </si>
  <si>
    <t>Skorkov</t>
  </si>
  <si>
    <t>Smilovice</t>
  </si>
  <si>
    <t>Sojovice</t>
  </si>
  <si>
    <t>Sovínky</t>
  </si>
  <si>
    <t>Strašnov</t>
  </si>
  <si>
    <t>Strenice</t>
  </si>
  <si>
    <t>Sudoměř</t>
  </si>
  <si>
    <t>Sukorady</t>
  </si>
  <si>
    <t>Tuřice</t>
  </si>
  <si>
    <t>Ujkovice</t>
  </si>
  <si>
    <t>Velké Všelisy</t>
  </si>
  <si>
    <t>Veselice</t>
  </si>
  <si>
    <t>Vinec</t>
  </si>
  <si>
    <t>Vlkava</t>
  </si>
  <si>
    <t>Vrátno</t>
  </si>
  <si>
    <t>Všejany</t>
  </si>
  <si>
    <t>Zdětín</t>
  </si>
  <si>
    <t>Žerčice</t>
  </si>
  <si>
    <t>Židněves</t>
  </si>
  <si>
    <t>Mnichovo Hradiště</t>
  </si>
  <si>
    <t>Bílá Hlína</t>
  </si>
  <si>
    <t>Boseň</t>
  </si>
  <si>
    <t>Branžež</t>
  </si>
  <si>
    <t>Březina</t>
  </si>
  <si>
    <t>Dolní Krupá</t>
  </si>
  <si>
    <t>Horní Bukovina</t>
  </si>
  <si>
    <t>Chocnějovice</t>
  </si>
  <si>
    <t>Klášter Hradiště nad Jizerou</t>
  </si>
  <si>
    <t>Kněžmost</t>
  </si>
  <si>
    <t>Koryta</t>
  </si>
  <si>
    <t>Loukov</t>
  </si>
  <si>
    <t>Loukovec</t>
  </si>
  <si>
    <t>Mohelnice nad Jizerou</t>
  </si>
  <si>
    <t>Mukařov</t>
  </si>
  <si>
    <t>Neveklovice</t>
  </si>
  <si>
    <t>Ptýrov</t>
  </si>
  <si>
    <t>Rokytá</t>
  </si>
  <si>
    <t>Sezemice</t>
  </si>
  <si>
    <t>Strážiště</t>
  </si>
  <si>
    <t>Žďár</t>
  </si>
  <si>
    <t>Neratovice</t>
  </si>
  <si>
    <t>Čakovičky</t>
  </si>
  <si>
    <t>Chlumín</t>
  </si>
  <si>
    <t>Kojetice</t>
  </si>
  <si>
    <t>Kostelec nad Labem</t>
  </si>
  <si>
    <t>Libiš</t>
  </si>
  <si>
    <t>Nedomice</t>
  </si>
  <si>
    <t>Obříství</t>
  </si>
  <si>
    <t>Tišice</t>
  </si>
  <si>
    <t>Všetaty</t>
  </si>
  <si>
    <t>Zálezlice</t>
  </si>
  <si>
    <t>Nymburk</t>
  </si>
  <si>
    <t>Bobnice</t>
  </si>
  <si>
    <t>Budiměřice</t>
  </si>
  <si>
    <t>Čilec</t>
  </si>
  <si>
    <t>Dvory</t>
  </si>
  <si>
    <t>Hořany</t>
  </si>
  <si>
    <t>Hořátev</t>
  </si>
  <si>
    <t>Hrubý Jeseník</t>
  </si>
  <si>
    <t>Chrást</t>
  </si>
  <si>
    <t>Jíkev</t>
  </si>
  <si>
    <t>Jizbice</t>
  </si>
  <si>
    <t>Kamenné Zboží</t>
  </si>
  <si>
    <t>Kostelní Lhota</t>
  </si>
  <si>
    <t>Kostomlátky</t>
  </si>
  <si>
    <t>Kostomlaty nad Labem</t>
  </si>
  <si>
    <t>Košík</t>
  </si>
  <si>
    <t>Kovanice</t>
  </si>
  <si>
    <t>Křinec</t>
  </si>
  <si>
    <t>Loučeň</t>
  </si>
  <si>
    <t>Mcely</t>
  </si>
  <si>
    <t>Milčice</t>
  </si>
  <si>
    <t>Netřebice</t>
  </si>
  <si>
    <t>Nový Dvůr</t>
  </si>
  <si>
    <t>Oskořínek</t>
  </si>
  <si>
    <t>Písty</t>
  </si>
  <si>
    <t>Rožďalovice</t>
  </si>
  <si>
    <t>Sadská</t>
  </si>
  <si>
    <t>Seletice</t>
  </si>
  <si>
    <t>Straky</t>
  </si>
  <si>
    <t>Třebestovice</t>
  </si>
  <si>
    <t>Velenka</t>
  </si>
  <si>
    <t>Všechlapy</t>
  </si>
  <si>
    <t>Zbožíčko</t>
  </si>
  <si>
    <t>Zvěřínek</t>
  </si>
  <si>
    <t>Žitovlice</t>
  </si>
  <si>
    <t>Poděbrady</t>
  </si>
  <si>
    <t>Běrunice</t>
  </si>
  <si>
    <t>Činěves</t>
  </si>
  <si>
    <t>Dlouhopolsko</t>
  </si>
  <si>
    <t>Dobšice</t>
  </si>
  <si>
    <t>Dymokury</t>
  </si>
  <si>
    <t>Hradčany</t>
  </si>
  <si>
    <t>Choťánky</t>
  </si>
  <si>
    <t>Chotěšice</t>
  </si>
  <si>
    <t>Chroustov</t>
  </si>
  <si>
    <t>Kněžice</t>
  </si>
  <si>
    <t>Kněžičky</t>
  </si>
  <si>
    <t>Kolaje</t>
  </si>
  <si>
    <t>Kouty</t>
  </si>
  <si>
    <t>Křečkov</t>
  </si>
  <si>
    <t>Libice nad Cidlinou</t>
  </si>
  <si>
    <t>Městec Králové</t>
  </si>
  <si>
    <t>Odřepsy</t>
  </si>
  <si>
    <t>Okřínek</t>
  </si>
  <si>
    <t>Opočnice</t>
  </si>
  <si>
    <t>Opolany</t>
  </si>
  <si>
    <t>Oseček</t>
  </si>
  <si>
    <t>Pátek</t>
  </si>
  <si>
    <t>Podmoky</t>
  </si>
  <si>
    <t>Sány</t>
  </si>
  <si>
    <t>Senice</t>
  </si>
  <si>
    <t>Sloveč</t>
  </si>
  <si>
    <t>Sokoleč</t>
  </si>
  <si>
    <t>Úmyslovice</t>
  </si>
  <si>
    <t>Velenice</t>
  </si>
  <si>
    <t>Vlkov pod Oškobrhem</t>
  </si>
  <si>
    <t>Vrbice</t>
  </si>
  <si>
    <t>Vrbová Lhota</t>
  </si>
  <si>
    <t>Záhornice</t>
  </si>
  <si>
    <t>Příbram</t>
  </si>
  <si>
    <t>Bezděkov pod Třemšínem</t>
  </si>
  <si>
    <t>Bohostice</t>
  </si>
  <si>
    <t>Bohutín</t>
  </si>
  <si>
    <t>Bratkovice</t>
  </si>
  <si>
    <t>Březnice</t>
  </si>
  <si>
    <t>Buková u Příbramě</t>
  </si>
  <si>
    <t>Cetyně</t>
  </si>
  <si>
    <t>Čenkov</t>
  </si>
  <si>
    <t>Dolní Hbity</t>
  </si>
  <si>
    <t>Drahenice</t>
  </si>
  <si>
    <t>Drahlín</t>
  </si>
  <si>
    <t>Drásov</t>
  </si>
  <si>
    <t>Dubenec</t>
  </si>
  <si>
    <t>Dubno</t>
  </si>
  <si>
    <t>Háje</t>
  </si>
  <si>
    <t>Hluboš</t>
  </si>
  <si>
    <t>Hlubyně</t>
  </si>
  <si>
    <t>Horčápsko</t>
  </si>
  <si>
    <t>Hudčice</t>
  </si>
  <si>
    <t>Hvožďany</t>
  </si>
  <si>
    <t>Chraštice</t>
  </si>
  <si>
    <t>Jablonná</t>
  </si>
  <si>
    <t>Jince</t>
  </si>
  <si>
    <t>Kamýk nad Vltavou</t>
  </si>
  <si>
    <t>Kotenčice</t>
  </si>
  <si>
    <t>Koupě</t>
  </si>
  <si>
    <t>Kozárovice</t>
  </si>
  <si>
    <t>Křešín</t>
  </si>
  <si>
    <t>Láz</t>
  </si>
  <si>
    <t>Lazsko</t>
  </si>
  <si>
    <t>Lešetice</t>
  </si>
  <si>
    <t>Lhota u Příbramě</t>
  </si>
  <si>
    <t>Milín</t>
  </si>
  <si>
    <t>Modřovice</t>
  </si>
  <si>
    <t>Narysov</t>
  </si>
  <si>
    <t>Nepomuk</t>
  </si>
  <si>
    <t>Nestrašovice</t>
  </si>
  <si>
    <t>Občov</t>
  </si>
  <si>
    <t>Obecnice</t>
  </si>
  <si>
    <t>Obory</t>
  </si>
  <si>
    <t>Ohrazenice</t>
  </si>
  <si>
    <t>Ostrov</t>
  </si>
  <si>
    <t>Pečice</t>
  </si>
  <si>
    <t>Pičín</t>
  </si>
  <si>
    <t>Počaply</t>
  </si>
  <si>
    <t>Podlesí</t>
  </si>
  <si>
    <t>Radětice</t>
  </si>
  <si>
    <t>Rožmitál pod Třemšínem</t>
  </si>
  <si>
    <t>Sádek</t>
  </si>
  <si>
    <t>Sedlice</t>
  </si>
  <si>
    <t>Smolotely</t>
  </si>
  <si>
    <t>Solenice</t>
  </si>
  <si>
    <t>Starosedlský Hrádek</t>
  </si>
  <si>
    <t>Suchodol</t>
  </si>
  <si>
    <t>Těchařovice</t>
  </si>
  <si>
    <t>Tochovice</t>
  </si>
  <si>
    <t>Trhové Dušníky</t>
  </si>
  <si>
    <t>Třebsko</t>
  </si>
  <si>
    <t>Tušovice</t>
  </si>
  <si>
    <t>Věšín</t>
  </si>
  <si>
    <t>Višňová</t>
  </si>
  <si>
    <t>Volenice</t>
  </si>
  <si>
    <t>Vrančice</t>
  </si>
  <si>
    <t>Vranovice</t>
  </si>
  <si>
    <t>Vševily</t>
  </si>
  <si>
    <t>Vysoká u Příbramě</t>
  </si>
  <si>
    <t>Zalužany</t>
  </si>
  <si>
    <t>Zbenice</t>
  </si>
  <si>
    <t>Zduchovice</t>
  </si>
  <si>
    <t>Rakovník</t>
  </si>
  <si>
    <t>Bdín</t>
  </si>
  <si>
    <t>Branov</t>
  </si>
  <si>
    <t>Břežany</t>
  </si>
  <si>
    <t>Děkov</t>
  </si>
  <si>
    <t>Drahouš</t>
  </si>
  <si>
    <t>Hořesedly</t>
  </si>
  <si>
    <t>Hořovičky</t>
  </si>
  <si>
    <t>Hracholusky</t>
  </si>
  <si>
    <t>Hřebečníky</t>
  </si>
  <si>
    <t>Hvozd</t>
  </si>
  <si>
    <t>Janov</t>
  </si>
  <si>
    <t>Kalivody</t>
  </si>
  <si>
    <t>Karlova Ves</t>
  </si>
  <si>
    <t>Kolešov</t>
  </si>
  <si>
    <t>Kolešovice</t>
  </si>
  <si>
    <t>Kounov</t>
  </si>
  <si>
    <t>Kozojedy</t>
  </si>
  <si>
    <t>Krakov</t>
  </si>
  <si>
    <t>Krakovec</t>
  </si>
  <si>
    <t>Kroučová</t>
  </si>
  <si>
    <t>Krty</t>
  </si>
  <si>
    <t>Krušovice</t>
  </si>
  <si>
    <t>Křivoklát</t>
  </si>
  <si>
    <t>Lašovice</t>
  </si>
  <si>
    <t>Lišany</t>
  </si>
  <si>
    <t>Lubná</t>
  </si>
  <si>
    <t>Lužná</t>
  </si>
  <si>
    <t>Malinová</t>
  </si>
  <si>
    <t>Městečko</t>
  </si>
  <si>
    <t>Milostín</t>
  </si>
  <si>
    <t>Milý</t>
  </si>
  <si>
    <t>Mšec</t>
  </si>
  <si>
    <t>Mšecké Žehrovice</t>
  </si>
  <si>
    <t>Mutějovice</t>
  </si>
  <si>
    <t>Nesuchyně</t>
  </si>
  <si>
    <t>Nezabudice</t>
  </si>
  <si>
    <t>Nové Strašecí</t>
  </si>
  <si>
    <t>Nový Dům</t>
  </si>
  <si>
    <t>Oráčov</t>
  </si>
  <si>
    <t>Panoší Újezd</t>
  </si>
  <si>
    <t>Pavlíkov</t>
  </si>
  <si>
    <t>Petrovice</t>
  </si>
  <si>
    <t>Pochvalov</t>
  </si>
  <si>
    <t>Přerubenice</t>
  </si>
  <si>
    <t>Příčina</t>
  </si>
  <si>
    <t>Přílepy</t>
  </si>
  <si>
    <t>Pšovlky</t>
  </si>
  <si>
    <t>Pustověty</t>
  </si>
  <si>
    <t>Račice</t>
  </si>
  <si>
    <t>Ruda</t>
  </si>
  <si>
    <t>Rynholec</t>
  </si>
  <si>
    <t>Řeřichy</t>
  </si>
  <si>
    <t>Řevničov</t>
  </si>
  <si>
    <t>Senec</t>
  </si>
  <si>
    <t>Senomaty</t>
  </si>
  <si>
    <t>Skryje</t>
  </si>
  <si>
    <t>Slabce</t>
  </si>
  <si>
    <t>Srbeč</t>
  </si>
  <si>
    <t>Svojetín</t>
  </si>
  <si>
    <t>Sýkořice</t>
  </si>
  <si>
    <t>Šanov</t>
  </si>
  <si>
    <t>Šípy</t>
  </si>
  <si>
    <t>Švihov</t>
  </si>
  <si>
    <t>Třeboc</t>
  </si>
  <si>
    <t>Třtice</t>
  </si>
  <si>
    <t>Václavy</t>
  </si>
  <si>
    <t>Velká Buková</t>
  </si>
  <si>
    <t>Velká Chmelištná</t>
  </si>
  <si>
    <t>Všesulov</t>
  </si>
  <si>
    <t>Zavidov</t>
  </si>
  <si>
    <t>Zbečno</t>
  </si>
  <si>
    <t>Říčany</t>
  </si>
  <si>
    <t>Babice</t>
  </si>
  <si>
    <t>Březí</t>
  </si>
  <si>
    <t>Černé Voděrady</t>
  </si>
  <si>
    <t>Čestlice</t>
  </si>
  <si>
    <t>Dobřejovice</t>
  </si>
  <si>
    <t>Doubek</t>
  </si>
  <si>
    <t>Herink</t>
  </si>
  <si>
    <t>Hrusice</t>
  </si>
  <si>
    <t>Jevany</t>
  </si>
  <si>
    <t>Kaliště</t>
  </si>
  <si>
    <t>Kamenice</t>
  </si>
  <si>
    <t>Klokočná</t>
  </si>
  <si>
    <t>Konojedy</t>
  </si>
  <si>
    <t>Kostelec nad Černými lesy</t>
  </si>
  <si>
    <t>Kostelec u Křížků</t>
  </si>
  <si>
    <t>Křenice</t>
  </si>
  <si>
    <t>Křížkový Újezdec</t>
  </si>
  <si>
    <t>Kunice</t>
  </si>
  <si>
    <t>Louňovice</t>
  </si>
  <si>
    <t>Mirošovice</t>
  </si>
  <si>
    <t>Mnichovice</t>
  </si>
  <si>
    <t>Modletice</t>
  </si>
  <si>
    <t>Nupaky</t>
  </si>
  <si>
    <t>Oleška</t>
  </si>
  <si>
    <t>Ondřejov</t>
  </si>
  <si>
    <t>Oplany</t>
  </si>
  <si>
    <t>Pětihosty</t>
  </si>
  <si>
    <t>Petříkov</t>
  </si>
  <si>
    <t>Popovičky</t>
  </si>
  <si>
    <t>Prusice</t>
  </si>
  <si>
    <t>Radějovice</t>
  </si>
  <si>
    <t>Senohraby</t>
  </si>
  <si>
    <t>Sluštice</t>
  </si>
  <si>
    <t>Strančice</t>
  </si>
  <si>
    <t>Stříbrná Skalice</t>
  </si>
  <si>
    <t>Sulice</t>
  </si>
  <si>
    <t>Světice</t>
  </si>
  <si>
    <t>Svojetice</t>
  </si>
  <si>
    <t>Štíhlice</t>
  </si>
  <si>
    <t>Tehov</t>
  </si>
  <si>
    <t>Tehovec</t>
  </si>
  <si>
    <t>Velké Popovice</t>
  </si>
  <si>
    <t>Vlkančice</t>
  </si>
  <si>
    <t>Všestary</t>
  </si>
  <si>
    <t>Výžerky</t>
  </si>
  <si>
    <t>Vyžlovka</t>
  </si>
  <si>
    <t>Zvánovice</t>
  </si>
  <si>
    <t>Sedlčany</t>
  </si>
  <si>
    <t>Dublovice</t>
  </si>
  <si>
    <t>Klučenice</t>
  </si>
  <si>
    <t>Kňovice</t>
  </si>
  <si>
    <t>Kosova Hora</t>
  </si>
  <si>
    <t>Krásná Hora nad Vltavou</t>
  </si>
  <si>
    <t>Křepenice</t>
  </si>
  <si>
    <t>Milešov</t>
  </si>
  <si>
    <t>Nalžovice</t>
  </si>
  <si>
    <t>Nedrahovice</t>
  </si>
  <si>
    <t>Nechvalice</t>
  </si>
  <si>
    <t>Osečany</t>
  </si>
  <si>
    <t>Počepice</t>
  </si>
  <si>
    <t>Prosenická Lhota</t>
  </si>
  <si>
    <t>Příčovy</t>
  </si>
  <si>
    <t>Radíč</t>
  </si>
  <si>
    <t>Sedlec-Prčice</t>
  </si>
  <si>
    <t>Svatý Jan</t>
  </si>
  <si>
    <t>Štětkovice</t>
  </si>
  <si>
    <t>Vysoký Chlumec</t>
  </si>
  <si>
    <t>Slaný</t>
  </si>
  <si>
    <t>Beřovice</t>
  </si>
  <si>
    <t>Bílichov</t>
  </si>
  <si>
    <t>Černuc</t>
  </si>
  <si>
    <t>Drnek</t>
  </si>
  <si>
    <t>Hobšovice</t>
  </si>
  <si>
    <t>Hořešovice</t>
  </si>
  <si>
    <t>Hořešovičky</t>
  </si>
  <si>
    <t>Hospozín</t>
  </si>
  <si>
    <t>Hrdlív</t>
  </si>
  <si>
    <t>Chržín</t>
  </si>
  <si>
    <t>Jarpice</t>
  </si>
  <si>
    <t>Jedomělice</t>
  </si>
  <si>
    <t>Jemníky</t>
  </si>
  <si>
    <t>Kamenný Most</t>
  </si>
  <si>
    <t>Klobuky</t>
  </si>
  <si>
    <t>Kmetiněves</t>
  </si>
  <si>
    <t>Knovíz</t>
  </si>
  <si>
    <t>Královice</t>
  </si>
  <si>
    <t>Kutrovice</t>
  </si>
  <si>
    <t>Kvílice</t>
  </si>
  <si>
    <t>Libovice</t>
  </si>
  <si>
    <t>Líský</t>
  </si>
  <si>
    <t>Loucká</t>
  </si>
  <si>
    <t>Malíkovice</t>
  </si>
  <si>
    <t>Neprobylice</t>
  </si>
  <si>
    <t>Neuměřice</t>
  </si>
  <si>
    <t>Páleč</t>
  </si>
  <si>
    <t>Plchov</t>
  </si>
  <si>
    <t>Podlešín</t>
  </si>
  <si>
    <t>Poštovice</t>
  </si>
  <si>
    <t>Pozdeň</t>
  </si>
  <si>
    <t>Přelíc</t>
  </si>
  <si>
    <t>Řisuty</t>
  </si>
  <si>
    <t>Sazená</t>
  </si>
  <si>
    <t>Smečno</t>
  </si>
  <si>
    <t>Stradonice</t>
  </si>
  <si>
    <t>Studeněves</t>
  </si>
  <si>
    <t>Šlapanice</t>
  </si>
  <si>
    <t>Třebíz</t>
  </si>
  <si>
    <t>Tuřany</t>
  </si>
  <si>
    <t>Uhy</t>
  </si>
  <si>
    <t>Velvary</t>
  </si>
  <si>
    <t>Vraný</t>
  </si>
  <si>
    <t>Vrbičany</t>
  </si>
  <si>
    <t>Zichovec</t>
  </si>
  <si>
    <t>Zlonice</t>
  </si>
  <si>
    <t>Zvoleněves</t>
  </si>
  <si>
    <t>Želenice</t>
  </si>
  <si>
    <t>Žižice</t>
  </si>
  <si>
    <t>Vlašim</t>
  </si>
  <si>
    <t>Bernartice</t>
  </si>
  <si>
    <t>Bílkovice</t>
  </si>
  <si>
    <t>Blažejovice</t>
  </si>
  <si>
    <t>Borovnice</t>
  </si>
  <si>
    <t>Ctiboř</t>
  </si>
  <si>
    <t>Čechtice</t>
  </si>
  <si>
    <t>Děkanovice</t>
  </si>
  <si>
    <t>Dolní Kralovice</t>
  </si>
  <si>
    <t>Dunice</t>
  </si>
  <si>
    <t>Hradiště</t>
  </si>
  <si>
    <t>Hulice</t>
  </si>
  <si>
    <t>Chlum</t>
  </si>
  <si>
    <t>Chmelná</t>
  </si>
  <si>
    <t>Javorník</t>
  </si>
  <si>
    <t>Kamberk</t>
  </si>
  <si>
    <t>Keblov</t>
  </si>
  <si>
    <t>Kladruby</t>
  </si>
  <si>
    <t>Kondrac</t>
  </si>
  <si>
    <t>Křivsoudov</t>
  </si>
  <si>
    <t>Kuňovice</t>
  </si>
  <si>
    <t>Libež</t>
  </si>
  <si>
    <t>Loket</t>
  </si>
  <si>
    <t>Louňovice pod Blaníkem</t>
  </si>
  <si>
    <t>Miřetice</t>
  </si>
  <si>
    <t>Načeradec</t>
  </si>
  <si>
    <t>Pavlovice</t>
  </si>
  <si>
    <t>Pravonín</t>
  </si>
  <si>
    <t>Psáře</t>
  </si>
  <si>
    <t>Radošovice</t>
  </si>
  <si>
    <t>Rataje</t>
  </si>
  <si>
    <t>Řimovice</t>
  </si>
  <si>
    <t>Slověnice</t>
  </si>
  <si>
    <t>Snět</t>
  </si>
  <si>
    <t>Soutice</t>
  </si>
  <si>
    <t>Strojetice</t>
  </si>
  <si>
    <t>Studený</t>
  </si>
  <si>
    <t>Šetějovice</t>
  </si>
  <si>
    <t>Tichonice</t>
  </si>
  <si>
    <t>Tomice</t>
  </si>
  <si>
    <t>Trhový Štěpánov</t>
  </si>
  <si>
    <t>Veliš</t>
  </si>
  <si>
    <t>Vracovice</t>
  </si>
  <si>
    <t>Zdislavice</t>
  </si>
  <si>
    <t>Votice</t>
  </si>
  <si>
    <t>Heřmaničky</t>
  </si>
  <si>
    <t>Jankov</t>
  </si>
  <si>
    <t>Ješetice</t>
  </si>
  <si>
    <t>Mezno</t>
  </si>
  <si>
    <t>Miličín</t>
  </si>
  <si>
    <t>Neustupov</t>
  </si>
  <si>
    <t>Olbramovice</t>
  </si>
  <si>
    <t>Ratměřice</t>
  </si>
  <si>
    <t>Smilkov</t>
  </si>
  <si>
    <t>Střezimíř</t>
  </si>
  <si>
    <t>Vojkov</t>
  </si>
  <si>
    <t>Vrchotovy Janovice</t>
  </si>
  <si>
    <t>Zvěstov</t>
  </si>
  <si>
    <t>Blatná</t>
  </si>
  <si>
    <t>Bělčice</t>
  </si>
  <si>
    <t>Bezdědovice</t>
  </si>
  <si>
    <t>Buzice</t>
  </si>
  <si>
    <t>Čečelovice</t>
  </si>
  <si>
    <t>Hajany</t>
  </si>
  <si>
    <t>Hornosín</t>
  </si>
  <si>
    <t>Chobot</t>
  </si>
  <si>
    <t>Kadov</t>
  </si>
  <si>
    <t>Kocelovice</t>
  </si>
  <si>
    <t>Lažánky</t>
  </si>
  <si>
    <t>Lažany</t>
  </si>
  <si>
    <t>Lnáře</t>
  </si>
  <si>
    <t>Lom</t>
  </si>
  <si>
    <t>Mačkov</t>
  </si>
  <si>
    <t>Myštice</t>
  </si>
  <si>
    <t>Předmíř</t>
  </si>
  <si>
    <t>Škvořetice</t>
  </si>
  <si>
    <t>Tchořovice</t>
  </si>
  <si>
    <t>Uzenice</t>
  </si>
  <si>
    <t>Uzeničky</t>
  </si>
  <si>
    <t>Záboří</t>
  </si>
  <si>
    <t>České Budějovice</t>
  </si>
  <si>
    <t>Boršov nad Vltavou</t>
  </si>
  <si>
    <t>Bošilec</t>
  </si>
  <si>
    <t>Branišov</t>
  </si>
  <si>
    <t>Břehov</t>
  </si>
  <si>
    <t>Dasný</t>
  </si>
  <si>
    <t>Dívčice</t>
  </si>
  <si>
    <t>Dobrá Voda u Českých Budějovic</t>
  </si>
  <si>
    <t>Doubravice</t>
  </si>
  <si>
    <t>Doudleby</t>
  </si>
  <si>
    <t>Drahotěšice</t>
  </si>
  <si>
    <t>Dříteň</t>
  </si>
  <si>
    <t>Dubičné</t>
  </si>
  <si>
    <t>Dubné</t>
  </si>
  <si>
    <t>Dynín</t>
  </si>
  <si>
    <t>Habří</t>
  </si>
  <si>
    <t>Heřmaň</t>
  </si>
  <si>
    <t>Hlavatce</t>
  </si>
  <si>
    <t>Hlincová Hora</t>
  </si>
  <si>
    <t>Hluboká nad Vltavou</t>
  </si>
  <si>
    <t>Homole</t>
  </si>
  <si>
    <t>Hosín</t>
  </si>
  <si>
    <t>Hradce</t>
  </si>
  <si>
    <t>Hrdějovice</t>
  </si>
  <si>
    <t>Hůry</t>
  </si>
  <si>
    <t>Chotýčany</t>
  </si>
  <si>
    <t>Jivno</t>
  </si>
  <si>
    <t>Kamenný Újezd</t>
  </si>
  <si>
    <t>Komařice</t>
  </si>
  <si>
    <t>Kvítkovice</t>
  </si>
  <si>
    <t>Ledenice</t>
  </si>
  <si>
    <t>Libín</t>
  </si>
  <si>
    <t>Libníč</t>
  </si>
  <si>
    <t>Lipí</t>
  </si>
  <si>
    <t>Lišov</t>
  </si>
  <si>
    <t>Litvínovice</t>
  </si>
  <si>
    <t>Mazelov</t>
  </si>
  <si>
    <t>Mokrý Lom</t>
  </si>
  <si>
    <t>Mydlovary</t>
  </si>
  <si>
    <t>Nákří</t>
  </si>
  <si>
    <t>Nedabyle</t>
  </si>
  <si>
    <t>Neplachov</t>
  </si>
  <si>
    <t>Olešník</t>
  </si>
  <si>
    <t>Pištín</t>
  </si>
  <si>
    <t>Planá</t>
  </si>
  <si>
    <t>Plav</t>
  </si>
  <si>
    <t>Roudné</t>
  </si>
  <si>
    <t>Rudolfov</t>
  </si>
  <si>
    <t>Římov</t>
  </si>
  <si>
    <t>Srubec</t>
  </si>
  <si>
    <t>Staré Hodějovice</t>
  </si>
  <si>
    <t>Strážkovice</t>
  </si>
  <si>
    <t>Strýčice</t>
  </si>
  <si>
    <t>Střížov</t>
  </si>
  <si>
    <t>Ševětín</t>
  </si>
  <si>
    <t>Štěpánovice</t>
  </si>
  <si>
    <t>Úsilné</t>
  </si>
  <si>
    <t>Včelná</t>
  </si>
  <si>
    <t>Vidov</t>
  </si>
  <si>
    <t>Vitín</t>
  </si>
  <si>
    <t>Vlkov</t>
  </si>
  <si>
    <t>Vrábče</t>
  </si>
  <si>
    <t>Vráto</t>
  </si>
  <si>
    <t>Zahájí</t>
  </si>
  <si>
    <t>Závraty</t>
  </si>
  <si>
    <t>Zliv</t>
  </si>
  <si>
    <t>Zvíkov</t>
  </si>
  <si>
    <t>Žabovřesky</t>
  </si>
  <si>
    <t>Český Krumlov</t>
  </si>
  <si>
    <t>Bohdalovice</t>
  </si>
  <si>
    <t>Boletice</t>
  </si>
  <si>
    <t>0</t>
  </si>
  <si>
    <t>-</t>
  </si>
  <si>
    <t>Brloh</t>
  </si>
  <si>
    <t>Černá v Pošumaví</t>
  </si>
  <si>
    <t>Dolní Třebonín</t>
  </si>
  <si>
    <t>Frymburk</t>
  </si>
  <si>
    <t>Holubov</t>
  </si>
  <si>
    <t>Horní Planá</t>
  </si>
  <si>
    <t>Hořice na Šumavě</t>
  </si>
  <si>
    <t>Chlumec</t>
  </si>
  <si>
    <t>Chvalšiny</t>
  </si>
  <si>
    <t>Kájov</t>
  </si>
  <si>
    <t>Křemže</t>
  </si>
  <si>
    <t>Lipno nad Vltavou</t>
  </si>
  <si>
    <t>Loučovice</t>
  </si>
  <si>
    <t>Malšín</t>
  </si>
  <si>
    <t>Mirkovice</t>
  </si>
  <si>
    <t>Mojné</t>
  </si>
  <si>
    <t>Polná na Šumavě</t>
  </si>
  <si>
    <t>Přední Výtoň</t>
  </si>
  <si>
    <t>Přídolí</t>
  </si>
  <si>
    <t>Přísečná</t>
  </si>
  <si>
    <t>Rožmberk nad Vltavou</t>
  </si>
  <si>
    <t>Srnín</t>
  </si>
  <si>
    <t>Světlík</t>
  </si>
  <si>
    <t>Větřní</t>
  </si>
  <si>
    <t>Věžovatá Pláně</t>
  </si>
  <si>
    <t>Vyšší Brod</t>
  </si>
  <si>
    <t>Zlatá Koruna</t>
  </si>
  <si>
    <t>Zubčice</t>
  </si>
  <si>
    <t>Dačice</t>
  </si>
  <si>
    <t>Báňovice</t>
  </si>
  <si>
    <t>Budeč</t>
  </si>
  <si>
    <t>Budíškovice</t>
  </si>
  <si>
    <t>Cizkrajov</t>
  </si>
  <si>
    <t>Červený Hrádek</t>
  </si>
  <si>
    <t>Český Rudolec</t>
  </si>
  <si>
    <t>Dešná</t>
  </si>
  <si>
    <t>Dobrohošť</t>
  </si>
  <si>
    <t>Heřmaneč</t>
  </si>
  <si>
    <t>Horní Meziříčko</t>
  </si>
  <si>
    <t>Horní Němčice</t>
  </si>
  <si>
    <t>Horní Slatina</t>
  </si>
  <si>
    <t>Hříšice</t>
  </si>
  <si>
    <t>Kostelní Vydří</t>
  </si>
  <si>
    <t>Peč</t>
  </si>
  <si>
    <t>Písečné</t>
  </si>
  <si>
    <t>Slavonice</t>
  </si>
  <si>
    <t>Staré Hobzí</t>
  </si>
  <si>
    <t>Studená</t>
  </si>
  <si>
    <t>Třebětice</t>
  </si>
  <si>
    <t>Volfířov</t>
  </si>
  <si>
    <t>Jindřichův Hradec</t>
  </si>
  <si>
    <t>Bednárec</t>
  </si>
  <si>
    <t>Bednáreček</t>
  </si>
  <si>
    <t>Blažejov</t>
  </si>
  <si>
    <t>Bořetín</t>
  </si>
  <si>
    <t>Číměř</t>
  </si>
  <si>
    <t>Člunek</t>
  </si>
  <si>
    <t>Deštná</t>
  </si>
  <si>
    <t>Dívčí Kopy</t>
  </si>
  <si>
    <t>Dolní Pěna</t>
  </si>
  <si>
    <t>Dolní Žďár</t>
  </si>
  <si>
    <t>Doňov</t>
  </si>
  <si>
    <t>Drunče</t>
  </si>
  <si>
    <t>Hadravova Rosička</t>
  </si>
  <si>
    <t>Hatín</t>
  </si>
  <si>
    <t>Horní Pěna</t>
  </si>
  <si>
    <t>Horní Radouň</t>
  </si>
  <si>
    <t>Horní Skrýchov</t>
  </si>
  <si>
    <t>Hospříz</t>
  </si>
  <si>
    <t>Jarošov nad Nežárkou</t>
  </si>
  <si>
    <t>Jilem</t>
  </si>
  <si>
    <t>Kačlehy</t>
  </si>
  <si>
    <t>Kamenný Malíkov</t>
  </si>
  <si>
    <t>Kardašova Řečice</t>
  </si>
  <si>
    <t>Kostelní Radouň</t>
  </si>
  <si>
    <t>Kunžak</t>
  </si>
  <si>
    <t>Lásenice</t>
  </si>
  <si>
    <t>Lodhéřov</t>
  </si>
  <si>
    <t>Nová Bystřice</t>
  </si>
  <si>
    <t>Nová Olešná</t>
  </si>
  <si>
    <t>Nová Včelnice</t>
  </si>
  <si>
    <t>Okrouhlá Radouň</t>
  </si>
  <si>
    <t>Pístina</t>
  </si>
  <si>
    <t>Plavsko</t>
  </si>
  <si>
    <t>Pleše</t>
  </si>
  <si>
    <t>Pluhův Žďár</t>
  </si>
  <si>
    <t>Polště</t>
  </si>
  <si>
    <t>Popelín</t>
  </si>
  <si>
    <t>Příbraz</t>
  </si>
  <si>
    <t>Ratiboř</t>
  </si>
  <si>
    <t>Rodvínov</t>
  </si>
  <si>
    <t>Roseč</t>
  </si>
  <si>
    <t>Rosička</t>
  </si>
  <si>
    <t>Staré Město pod Landštejnem</t>
  </si>
  <si>
    <t>Stráž nad Nežárkou</t>
  </si>
  <si>
    <t>Strmilov</t>
  </si>
  <si>
    <t>Střížovice</t>
  </si>
  <si>
    <t>Světce</t>
  </si>
  <si>
    <t>Velký Ratmírov</t>
  </si>
  <si>
    <t>Vícemil</t>
  </si>
  <si>
    <t>Vlčetínec</t>
  </si>
  <si>
    <t>Vydří</t>
  </si>
  <si>
    <t>Záhoří</t>
  </si>
  <si>
    <t>Zahrádky</t>
  </si>
  <si>
    <t>Kaplice</t>
  </si>
  <si>
    <t>Benešov nad Černou</t>
  </si>
  <si>
    <t>Besednice</t>
  </si>
  <si>
    <t>Bujanov</t>
  </si>
  <si>
    <t>Dolní Dvořiště</t>
  </si>
  <si>
    <t>Horní Dvořiště</t>
  </si>
  <si>
    <t>Malonty</t>
  </si>
  <si>
    <t>Omlenice</t>
  </si>
  <si>
    <t>Pohorská Ves</t>
  </si>
  <si>
    <t>Rožmitál na Šumavě</t>
  </si>
  <si>
    <t>Soběnov</t>
  </si>
  <si>
    <t>Střítež</t>
  </si>
  <si>
    <t>Velešín</t>
  </si>
  <si>
    <t>Milevsko</t>
  </si>
  <si>
    <t>Borovany</t>
  </si>
  <si>
    <t>Božetice</t>
  </si>
  <si>
    <t>Branice</t>
  </si>
  <si>
    <t>Hrazany</t>
  </si>
  <si>
    <t>Hrejkovice</t>
  </si>
  <si>
    <t>Chyšky</t>
  </si>
  <si>
    <t>Jetětice</t>
  </si>
  <si>
    <t>Jickovice</t>
  </si>
  <si>
    <t>Kostelec nad Vltavou</t>
  </si>
  <si>
    <t>Kovářov</t>
  </si>
  <si>
    <t>Křižanov</t>
  </si>
  <si>
    <t>Kučeř</t>
  </si>
  <si>
    <t>Květov</t>
  </si>
  <si>
    <t>Okrouhlá</t>
  </si>
  <si>
    <t>Přeborov</t>
  </si>
  <si>
    <t>Přeštěnice</t>
  </si>
  <si>
    <t>Sepekov</t>
  </si>
  <si>
    <t>Stehlovice</t>
  </si>
  <si>
    <t>Veselíčko</t>
  </si>
  <si>
    <t>Vlksice</t>
  </si>
  <si>
    <t>Zbelítov</t>
  </si>
  <si>
    <t>Zběšičky</t>
  </si>
  <si>
    <t>Zhoř</t>
  </si>
  <si>
    <t>Písek</t>
  </si>
  <si>
    <t>Albrechtice nad Vltavou</t>
  </si>
  <si>
    <t>Boudy</t>
  </si>
  <si>
    <t>Cerhonice</t>
  </si>
  <si>
    <t>Čimelice</t>
  </si>
  <si>
    <t>Čížová</t>
  </si>
  <si>
    <t>Dobev</t>
  </si>
  <si>
    <t>Dolní Novosedly</t>
  </si>
  <si>
    <t>Drhovle</t>
  </si>
  <si>
    <t>Horosedly</t>
  </si>
  <si>
    <t>Kestřany</t>
  </si>
  <si>
    <t>Kožlí</t>
  </si>
  <si>
    <t>Králova Lhota</t>
  </si>
  <si>
    <t>Křenovice</t>
  </si>
  <si>
    <t>Minice</t>
  </si>
  <si>
    <t>Mirotice</t>
  </si>
  <si>
    <t>Mirovice</t>
  </si>
  <si>
    <t>Mišovice</t>
  </si>
  <si>
    <t>Myslín</t>
  </si>
  <si>
    <t>Nerestce</t>
  </si>
  <si>
    <t>Nevězice</t>
  </si>
  <si>
    <t>Orlík nad Vltavou</t>
  </si>
  <si>
    <t>Oslov</t>
  </si>
  <si>
    <t>Ostrovec</t>
  </si>
  <si>
    <t>Paseky</t>
  </si>
  <si>
    <t>Podolí I</t>
  </si>
  <si>
    <t>Probulov</t>
  </si>
  <si>
    <t>Protivín</t>
  </si>
  <si>
    <t>Předotice</t>
  </si>
  <si>
    <t>Putim</t>
  </si>
  <si>
    <t>Rakovice</t>
  </si>
  <si>
    <t>Ražice</t>
  </si>
  <si>
    <t>Skály</t>
  </si>
  <si>
    <t>Slabčice</t>
  </si>
  <si>
    <t>Smetanova Lhota</t>
  </si>
  <si>
    <t>Tálín</t>
  </si>
  <si>
    <t>Temešvár</t>
  </si>
  <si>
    <t>Varvažov</t>
  </si>
  <si>
    <t>Vlastec</t>
  </si>
  <si>
    <t>Vojníkov</t>
  </si>
  <si>
    <t>Vrcovice</t>
  </si>
  <si>
    <t>Zvíkovské Podhradí</t>
  </si>
  <si>
    <t>Prachatice</t>
  </si>
  <si>
    <t>Bohunice</t>
  </si>
  <si>
    <t>Budkov</t>
  </si>
  <si>
    <t>Bušanovice</t>
  </si>
  <si>
    <t>Drslavice</t>
  </si>
  <si>
    <t>Dub</t>
  </si>
  <si>
    <t>Chlumany</t>
  </si>
  <si>
    <t>Chroboly</t>
  </si>
  <si>
    <t>Chvalovice</t>
  </si>
  <si>
    <t>Kratušín</t>
  </si>
  <si>
    <t>Křišťanov</t>
  </si>
  <si>
    <t>Ktiš</t>
  </si>
  <si>
    <t>Lažiště</t>
  </si>
  <si>
    <t>Lenora</t>
  </si>
  <si>
    <t>Lhenice</t>
  </si>
  <si>
    <t>Lipovice</t>
  </si>
  <si>
    <t>Lužice</t>
  </si>
  <si>
    <t>Mahouš</t>
  </si>
  <si>
    <t>Malovice</t>
  </si>
  <si>
    <t>Mičovice</t>
  </si>
  <si>
    <t>Nebahovy</t>
  </si>
  <si>
    <t>Netolice</t>
  </si>
  <si>
    <t>Nová Pec</t>
  </si>
  <si>
    <t>Olšovice</t>
  </si>
  <si>
    <t>Pěčnov</t>
  </si>
  <si>
    <t>Radhostice</t>
  </si>
  <si>
    <t>Stožec</t>
  </si>
  <si>
    <t>Strunkovice nad Blanicí</t>
  </si>
  <si>
    <t>Těšovice</t>
  </si>
  <si>
    <t>Tvrzice</t>
  </si>
  <si>
    <t>Vitějovice</t>
  </si>
  <si>
    <t>Vlachovo Březí</t>
  </si>
  <si>
    <t>Volary</t>
  </si>
  <si>
    <t>Záblatí</t>
  </si>
  <si>
    <t>Zábrdí</t>
  </si>
  <si>
    <t>Zbytiny</t>
  </si>
  <si>
    <t>Želnava</t>
  </si>
  <si>
    <t>Žernovice</t>
  </si>
  <si>
    <t>Soběslav</t>
  </si>
  <si>
    <t>Borkovice</t>
  </si>
  <si>
    <t>Budislav</t>
  </si>
  <si>
    <t>Dírná</t>
  </si>
  <si>
    <t>Drahov</t>
  </si>
  <si>
    <t>Dráchov</t>
  </si>
  <si>
    <t>Chotěmice</t>
  </si>
  <si>
    <t>Katov</t>
  </si>
  <si>
    <t>Klenovice</t>
  </si>
  <si>
    <t>Mažice</t>
  </si>
  <si>
    <t>Mezná</t>
  </si>
  <si>
    <t>Myslkovice</t>
  </si>
  <si>
    <t>Přehořov</t>
  </si>
  <si>
    <t>Roudná</t>
  </si>
  <si>
    <t>Řípec</t>
  </si>
  <si>
    <t>Sedlečko u Soběslavě</t>
  </si>
  <si>
    <t>Skalice</t>
  </si>
  <si>
    <t>Sviny</t>
  </si>
  <si>
    <t>Třebějice</t>
  </si>
  <si>
    <t>Tučapy</t>
  </si>
  <si>
    <t>Val</t>
  </si>
  <si>
    <t>Vesce</t>
  </si>
  <si>
    <t>Veselí nad Lužnicí</t>
  </si>
  <si>
    <t>Vlastiboř</t>
  </si>
  <si>
    <t>Zálší</t>
  </si>
  <si>
    <t>Zlukov</t>
  </si>
  <si>
    <t>Zvěrotice</t>
  </si>
  <si>
    <t>Žíšov</t>
  </si>
  <si>
    <t>Strakonice</t>
  </si>
  <si>
    <t>Cehnice</t>
  </si>
  <si>
    <t>Čejetice</t>
  </si>
  <si>
    <t>Čepřovice</t>
  </si>
  <si>
    <t>Čestice</t>
  </si>
  <si>
    <t>Drachkov</t>
  </si>
  <si>
    <t>Drážov</t>
  </si>
  <si>
    <t>Droužetice</t>
  </si>
  <si>
    <t>Dřešín</t>
  </si>
  <si>
    <t>Hlupín</t>
  </si>
  <si>
    <t>Horní Poříčí</t>
  </si>
  <si>
    <t>Hoslovice</t>
  </si>
  <si>
    <t>Hoštice</t>
  </si>
  <si>
    <t>Chrášťovice</t>
  </si>
  <si>
    <t>Jinín</t>
  </si>
  <si>
    <t>Kalenice</t>
  </si>
  <si>
    <t>Katovice</t>
  </si>
  <si>
    <t>Kraselov</t>
  </si>
  <si>
    <t>Krejnice</t>
  </si>
  <si>
    <t>Krty-Hradec</t>
  </si>
  <si>
    <t>Kuřimany</t>
  </si>
  <si>
    <t>Kváskovice</t>
  </si>
  <si>
    <t>Libětice</t>
  </si>
  <si>
    <t>Litochovice</t>
  </si>
  <si>
    <t>Malenice</t>
  </si>
  <si>
    <t>Mečichov</t>
  </si>
  <si>
    <t>Milejovice</t>
  </si>
  <si>
    <t>Miloňovice</t>
  </si>
  <si>
    <t>Mnichov</t>
  </si>
  <si>
    <t>Mutěnice</t>
  </si>
  <si>
    <t>Nebřehovice</t>
  </si>
  <si>
    <t>Němětice</t>
  </si>
  <si>
    <t>Nihošovice</t>
  </si>
  <si>
    <t>Nišovice</t>
  </si>
  <si>
    <t>Novosedly</t>
  </si>
  <si>
    <t>Paračov</t>
  </si>
  <si>
    <t>Pracejovice</t>
  </si>
  <si>
    <t>Přední Zborovice</t>
  </si>
  <si>
    <t>Předslavice</t>
  </si>
  <si>
    <t>Přechovice</t>
  </si>
  <si>
    <t>Přešťovice</t>
  </si>
  <si>
    <t>Radomyšl</t>
  </si>
  <si>
    <t>Rovná</t>
  </si>
  <si>
    <t>Řepice</t>
  </si>
  <si>
    <t>Slaník</t>
  </si>
  <si>
    <t>Sousedovice</t>
  </si>
  <si>
    <t>Strašice</t>
  </si>
  <si>
    <t>Strunkovice nad Volyňkou</t>
  </si>
  <si>
    <t>Střelské Hoštice</t>
  </si>
  <si>
    <t>Štěkeň</t>
  </si>
  <si>
    <t>Třebohostice</t>
  </si>
  <si>
    <t>Třešovice</t>
  </si>
  <si>
    <t>Úlehle</t>
  </si>
  <si>
    <t>Únice</t>
  </si>
  <si>
    <t>Vacovice</t>
  </si>
  <si>
    <t>Velká Turná</t>
  </si>
  <si>
    <t>Volyně</t>
  </si>
  <si>
    <t>Zahorčice</t>
  </si>
  <si>
    <t>Zvotoky</t>
  </si>
  <si>
    <t>Tábor</t>
  </si>
  <si>
    <t>Balkova Lhota</t>
  </si>
  <si>
    <t>Bečice</t>
  </si>
  <si>
    <t>Bechyně</t>
  </si>
  <si>
    <t>Borotín</t>
  </si>
  <si>
    <t>Bradáčov</t>
  </si>
  <si>
    <t>Černýšovice</t>
  </si>
  <si>
    <t>Dobronice u Bechyně</t>
  </si>
  <si>
    <t>Dolní Hořice</t>
  </si>
  <si>
    <t>Dolní Hrachovice</t>
  </si>
  <si>
    <t>Dražice</t>
  </si>
  <si>
    <t>Dražičky</t>
  </si>
  <si>
    <t>Drhovice</t>
  </si>
  <si>
    <t>Haškovcova Lhota</t>
  </si>
  <si>
    <t>Hlasivo</t>
  </si>
  <si>
    <t>Hodětín</t>
  </si>
  <si>
    <t>Hodonice</t>
  </si>
  <si>
    <t>Chotoviny</t>
  </si>
  <si>
    <t>Choustník</t>
  </si>
  <si>
    <t>Chrbonín</t>
  </si>
  <si>
    <t>Chýnov</t>
  </si>
  <si>
    <t>Jedlany</t>
  </si>
  <si>
    <t>Jistebnice</t>
  </si>
  <si>
    <t>Košín</t>
  </si>
  <si>
    <t>Krátošice</t>
  </si>
  <si>
    <t>Krtov</t>
  </si>
  <si>
    <t>Libějice</t>
  </si>
  <si>
    <t>Malšice</t>
  </si>
  <si>
    <t>Meziříčí</t>
  </si>
  <si>
    <t>Mladá Vožice</t>
  </si>
  <si>
    <t>Mlýny</t>
  </si>
  <si>
    <t>Nadějkov</t>
  </si>
  <si>
    <t>Nasavrky</t>
  </si>
  <si>
    <t>Nemyšl</t>
  </si>
  <si>
    <t>Nová Ves u Chýnova</t>
  </si>
  <si>
    <t>Nová Ves u Mladé Vožice</t>
  </si>
  <si>
    <t>Oldřichov</t>
  </si>
  <si>
    <t>Opařany</t>
  </si>
  <si>
    <t>Planá nad Lužnicí</t>
  </si>
  <si>
    <t>Pohnánec</t>
  </si>
  <si>
    <t>Pohnání</t>
  </si>
  <si>
    <t>Pojbuky</t>
  </si>
  <si>
    <t>Psárov</t>
  </si>
  <si>
    <t>Radenín</t>
  </si>
  <si>
    <t>Radimovice u Tábora</t>
  </si>
  <si>
    <t>Radimovice u Želče</t>
  </si>
  <si>
    <t>Radkov</t>
  </si>
  <si>
    <t>Ratibořské Hory</t>
  </si>
  <si>
    <t>Rodná</t>
  </si>
  <si>
    <t>Řemíčov</t>
  </si>
  <si>
    <t>Řepeč</t>
  </si>
  <si>
    <t>Sezimovo Ústí</t>
  </si>
  <si>
    <t>Skopytce</t>
  </si>
  <si>
    <t>Skrýchov u Malšic</t>
  </si>
  <si>
    <t>Slapsko</t>
  </si>
  <si>
    <t>Smilovy Hory</t>
  </si>
  <si>
    <t>Stádlec</t>
  </si>
  <si>
    <t>Sudoměřice u Bechyně</t>
  </si>
  <si>
    <t>Sudoměřice u Tábora</t>
  </si>
  <si>
    <t>Svrabov</t>
  </si>
  <si>
    <t>Šebířov</t>
  </si>
  <si>
    <t>Turovec</t>
  </si>
  <si>
    <t>Ústrašice</t>
  </si>
  <si>
    <t>Vilice</t>
  </si>
  <si>
    <t>Vlčeves</t>
  </si>
  <si>
    <t>Vodice</t>
  </si>
  <si>
    <t>Zadní Střítež</t>
  </si>
  <si>
    <t>Zhoř u Mladé Vožice</t>
  </si>
  <si>
    <t>Zhoř u Tábora</t>
  </si>
  <si>
    <t>Želeč</t>
  </si>
  <si>
    <t>Trhové Sviny</t>
  </si>
  <si>
    <t>Čížkrajice</t>
  </si>
  <si>
    <t>Horní Stropnice</t>
  </si>
  <si>
    <t>Hranice</t>
  </si>
  <si>
    <t>Jílovice</t>
  </si>
  <si>
    <t>Kamenná</t>
  </si>
  <si>
    <t>Ločenice</t>
  </si>
  <si>
    <t>Mladošovice</t>
  </si>
  <si>
    <t>Nové Hrady</t>
  </si>
  <si>
    <t>Olešnice</t>
  </si>
  <si>
    <t>Ostrolovský Újezd</t>
  </si>
  <si>
    <t>Slavče</t>
  </si>
  <si>
    <t>Svatý Jan nad Malší</t>
  </si>
  <si>
    <t>Žár</t>
  </si>
  <si>
    <t>Třeboň</t>
  </si>
  <si>
    <t>Cep</t>
  </si>
  <si>
    <t>České Velenice</t>
  </si>
  <si>
    <t>Domanín</t>
  </si>
  <si>
    <t>Dunajovice</t>
  </si>
  <si>
    <t>Dvory nad Lužnicí</t>
  </si>
  <si>
    <t>Frahelž</t>
  </si>
  <si>
    <t>Halámky</t>
  </si>
  <si>
    <t>Hamr</t>
  </si>
  <si>
    <t>Hrachoviště</t>
  </si>
  <si>
    <t>Chlum u Třeboně</t>
  </si>
  <si>
    <t>Klec</t>
  </si>
  <si>
    <t>Lomnice nad Lužnicí</t>
  </si>
  <si>
    <t>Lužnice</t>
  </si>
  <si>
    <t>Majdalena</t>
  </si>
  <si>
    <t>Nová Ves nad Lužnicí</t>
  </si>
  <si>
    <t>Novosedly nad Nežárkou</t>
  </si>
  <si>
    <t>Ponědraž</t>
  </si>
  <si>
    <t>Ponědrážka</t>
  </si>
  <si>
    <t>Rapšach</t>
  </si>
  <si>
    <t>Smržov</t>
  </si>
  <si>
    <t>Staňkov</t>
  </si>
  <si>
    <t>Stříbřec</t>
  </si>
  <si>
    <t>Suchdol nad Lužnicí</t>
  </si>
  <si>
    <t>Týn nad Vltavou</t>
  </si>
  <si>
    <t>Čenkov u Bechyně</t>
  </si>
  <si>
    <t>Dolní Bukovsko</t>
  </si>
  <si>
    <t>Dražíč</t>
  </si>
  <si>
    <t>Hartmanice</t>
  </si>
  <si>
    <t>Horní Kněžeklady</t>
  </si>
  <si>
    <t>Hosty</t>
  </si>
  <si>
    <t>Modrá Hůrka</t>
  </si>
  <si>
    <t>Temelín</t>
  </si>
  <si>
    <t>Všemyslice</t>
  </si>
  <si>
    <t>Žimutice</t>
  </si>
  <si>
    <t>Vimperk</t>
  </si>
  <si>
    <t>Bohumilice</t>
  </si>
  <si>
    <t>Borová Lada</t>
  </si>
  <si>
    <t>Bošice</t>
  </si>
  <si>
    <t>Buk</t>
  </si>
  <si>
    <t>Čkyně</t>
  </si>
  <si>
    <t>Horní Vltavice</t>
  </si>
  <si>
    <t>Kubova Huť</t>
  </si>
  <si>
    <t>Kvilda</t>
  </si>
  <si>
    <t>Lčovice</t>
  </si>
  <si>
    <t>Nicov</t>
  </si>
  <si>
    <t>Nové Hutě</t>
  </si>
  <si>
    <t>Stachy</t>
  </si>
  <si>
    <t>Strážný</t>
  </si>
  <si>
    <t>Svatá Maří</t>
  </si>
  <si>
    <t>Šumavské Hoštice</t>
  </si>
  <si>
    <t>Vacov</t>
  </si>
  <si>
    <t>Zálezly</t>
  </si>
  <si>
    <t>Zdíkov</t>
  </si>
  <si>
    <t>Žárovná</t>
  </si>
  <si>
    <t>Vodňany</t>
  </si>
  <si>
    <t>Bavorov</t>
  </si>
  <si>
    <t>Bílsko</t>
  </si>
  <si>
    <t>Budyně</t>
  </si>
  <si>
    <t>Číčenice</t>
  </si>
  <si>
    <t>Drahonice</t>
  </si>
  <si>
    <t>Hájek</t>
  </si>
  <si>
    <t>Chelčice</t>
  </si>
  <si>
    <t>Krajníčko</t>
  </si>
  <si>
    <t>Krašlovice</t>
  </si>
  <si>
    <t>Libějovice</t>
  </si>
  <si>
    <t>Měkynec</t>
  </si>
  <si>
    <t>Pivkovice</t>
  </si>
  <si>
    <t>Pohorovice</t>
  </si>
  <si>
    <t>Skočice</t>
  </si>
  <si>
    <t>Stožice</t>
  </si>
  <si>
    <t>Truskovice</t>
  </si>
  <si>
    <t>Blovice</t>
  </si>
  <si>
    <t>Borovno</t>
  </si>
  <si>
    <t>Drahkov</t>
  </si>
  <si>
    <t>Chocenice</t>
  </si>
  <si>
    <t>Jarov</t>
  </si>
  <si>
    <t>Letiny</t>
  </si>
  <si>
    <t>Louňová</t>
  </si>
  <si>
    <t>Milínov</t>
  </si>
  <si>
    <t>Míšov</t>
  </si>
  <si>
    <t>Nové Mitrovice</t>
  </si>
  <si>
    <t>Seč</t>
  </si>
  <si>
    <t>Spálené Poříčí</t>
  </si>
  <si>
    <t>Vlčtejn</t>
  </si>
  <si>
    <t>Zdemyslice</t>
  </si>
  <si>
    <t>Žákava</t>
  </si>
  <si>
    <t>Ždírec</t>
  </si>
  <si>
    <t>Domažlice</t>
  </si>
  <si>
    <t>Babylon</t>
  </si>
  <si>
    <t>Bělá nad Radbuzou</t>
  </si>
  <si>
    <t>Brnířov</t>
  </si>
  <si>
    <t>Česká Kubice</t>
  </si>
  <si>
    <t>Díly</t>
  </si>
  <si>
    <t>Drahotín</t>
  </si>
  <si>
    <t>Draženov</t>
  </si>
  <si>
    <t>Hora Svatého Václava</t>
  </si>
  <si>
    <t>Chocomyšl</t>
  </si>
  <si>
    <t>Chodov</t>
  </si>
  <si>
    <t>Chodská Lhota</t>
  </si>
  <si>
    <t>Chrastavice</t>
  </si>
  <si>
    <t>Kanice</t>
  </si>
  <si>
    <t>Kaničky</t>
  </si>
  <si>
    <t>Kdyně</t>
  </si>
  <si>
    <t>Klenčí pod Čerchovem</t>
  </si>
  <si>
    <t>Koloveč</t>
  </si>
  <si>
    <t>Kout na Šumavě</t>
  </si>
  <si>
    <t>Libkov</t>
  </si>
  <si>
    <t>Loučim</t>
  </si>
  <si>
    <t>Luženičky</t>
  </si>
  <si>
    <t>Mezholezy</t>
  </si>
  <si>
    <t>Milavče</t>
  </si>
  <si>
    <t>Mrákov</t>
  </si>
  <si>
    <t>Mutěnín</t>
  </si>
  <si>
    <t>Nemanice</t>
  </si>
  <si>
    <t>Nevolice</t>
  </si>
  <si>
    <t>Nový Kramolín</t>
  </si>
  <si>
    <t>Otov</t>
  </si>
  <si>
    <t>Pařezov</t>
  </si>
  <si>
    <t>Pasečnice</t>
  </si>
  <si>
    <t>Pec</t>
  </si>
  <si>
    <t>Pelechy</t>
  </si>
  <si>
    <t>Poběžovice</t>
  </si>
  <si>
    <t>Pocinovice</t>
  </si>
  <si>
    <t>Postřekov</t>
  </si>
  <si>
    <t>Rybník</t>
  </si>
  <si>
    <t>Spáňov</t>
  </si>
  <si>
    <t>Srbice</t>
  </si>
  <si>
    <t>Stráž</t>
  </si>
  <si>
    <t>Tlumačov</t>
  </si>
  <si>
    <t>Trhanov</t>
  </si>
  <si>
    <t>Úboč</t>
  </si>
  <si>
    <t>Únějovice</t>
  </si>
  <si>
    <t>Úsilov</t>
  </si>
  <si>
    <t>Vlkanov</t>
  </si>
  <si>
    <t>Všepadly</t>
  </si>
  <si>
    <t>Všeruby</t>
  </si>
  <si>
    <t>Ždánov</t>
  </si>
  <si>
    <t>Horažďovice</t>
  </si>
  <si>
    <t>Hejná</t>
  </si>
  <si>
    <t>Hradešice</t>
  </si>
  <si>
    <t>Chanovice</t>
  </si>
  <si>
    <t>Kejnice</t>
  </si>
  <si>
    <t>Kovčín</t>
  </si>
  <si>
    <t>Kvášňovice</t>
  </si>
  <si>
    <t>Malý Bor</t>
  </si>
  <si>
    <t>Maňovice</t>
  </si>
  <si>
    <t>Myslív</t>
  </si>
  <si>
    <t>Nalžovské Hory</t>
  </si>
  <si>
    <t>Nehodiv</t>
  </si>
  <si>
    <t>Olšany</t>
  </si>
  <si>
    <t>Pačejov</t>
  </si>
  <si>
    <t>Svéradice</t>
  </si>
  <si>
    <t>Tužice</t>
  </si>
  <si>
    <t>Velké Hydčice</t>
  </si>
  <si>
    <t>Velký Bor</t>
  </si>
  <si>
    <t>Horšovský Týn</t>
  </si>
  <si>
    <t>Blížejov</t>
  </si>
  <si>
    <t>Čermná</t>
  </si>
  <si>
    <t>Hlohová</t>
  </si>
  <si>
    <t>Hlohovčice</t>
  </si>
  <si>
    <t>Křenovy</t>
  </si>
  <si>
    <t>Meclov</t>
  </si>
  <si>
    <t>Mířkov</t>
  </si>
  <si>
    <t>Močerady</t>
  </si>
  <si>
    <t>Osvračín</t>
  </si>
  <si>
    <t>Poděvousy</t>
  </si>
  <si>
    <t>Puclice</t>
  </si>
  <si>
    <t>Semněvice</t>
  </si>
  <si>
    <t>Srby</t>
  </si>
  <si>
    <t>Velký Malahov</t>
  </si>
  <si>
    <t>Klatovy</t>
  </si>
  <si>
    <t>Běhařov</t>
  </si>
  <si>
    <t>Běšiny</t>
  </si>
  <si>
    <t>Bezděkov</t>
  </si>
  <si>
    <t>Biřkov</t>
  </si>
  <si>
    <t>Bolešiny</t>
  </si>
  <si>
    <t>Čachrov</t>
  </si>
  <si>
    <t>Černíkov</t>
  </si>
  <si>
    <t>Červené Poříčí</t>
  </si>
  <si>
    <t>Číhaň</t>
  </si>
  <si>
    <t>Dešenice</t>
  </si>
  <si>
    <t>Dlažov</t>
  </si>
  <si>
    <t>Hamry</t>
  </si>
  <si>
    <t>Hnačov</t>
  </si>
  <si>
    <t>Chlistov</t>
  </si>
  <si>
    <t>Chudenice</t>
  </si>
  <si>
    <t>Chudenín</t>
  </si>
  <si>
    <t>Janovice nad Úhlavou</t>
  </si>
  <si>
    <t>Javor</t>
  </si>
  <si>
    <t>Ježovy</t>
  </si>
  <si>
    <t>Klenová</t>
  </si>
  <si>
    <t>Lomec</t>
  </si>
  <si>
    <t>Měčín</t>
  </si>
  <si>
    <t>Mezihoří</t>
  </si>
  <si>
    <t>Mlýnské Struhadlo</t>
  </si>
  <si>
    <t>Mochtín</t>
  </si>
  <si>
    <t>Myslovice</t>
  </si>
  <si>
    <t>Nýrsko</t>
  </si>
  <si>
    <t>Obytce</t>
  </si>
  <si>
    <t>Ostřetice</t>
  </si>
  <si>
    <t>Plánice</t>
  </si>
  <si>
    <t>Poleň</t>
  </si>
  <si>
    <t>Předslav</t>
  </si>
  <si>
    <t>Strážov</t>
  </si>
  <si>
    <t>Týnec</t>
  </si>
  <si>
    <t>Újezd u Plánice</t>
  </si>
  <si>
    <t>Vrhaveč</t>
  </si>
  <si>
    <t>Vřeskovice</t>
  </si>
  <si>
    <t>Zavlekov</t>
  </si>
  <si>
    <t>Zborovy</t>
  </si>
  <si>
    <t>Železná Ruda</t>
  </si>
  <si>
    <t>Kralovice</t>
  </si>
  <si>
    <t>Bezvěrov</t>
  </si>
  <si>
    <t>Bílov</t>
  </si>
  <si>
    <t>Bohy</t>
  </si>
  <si>
    <t>Brodeslavy</t>
  </si>
  <si>
    <t>Černíkovice</t>
  </si>
  <si>
    <t>Dolní Bělá</t>
  </si>
  <si>
    <t>Dolní Hradiště</t>
  </si>
  <si>
    <t>Dražeň</t>
  </si>
  <si>
    <t>Hlince</t>
  </si>
  <si>
    <t>Holovousy</t>
  </si>
  <si>
    <t>Horní Bělá</t>
  </si>
  <si>
    <t>Chříč</t>
  </si>
  <si>
    <t>Kaznějov</t>
  </si>
  <si>
    <t>Kočín</t>
  </si>
  <si>
    <t>Kopidlo</t>
  </si>
  <si>
    <t>Kožlany</t>
  </si>
  <si>
    <t>Líté</t>
  </si>
  <si>
    <t>Loza</t>
  </si>
  <si>
    <t>Manětín</t>
  </si>
  <si>
    <t>Mladotice</t>
  </si>
  <si>
    <t>Mrtník</t>
  </si>
  <si>
    <t>Nečtiny</t>
  </si>
  <si>
    <t>Obora</t>
  </si>
  <si>
    <t>Pastuchovice</t>
  </si>
  <si>
    <t>Pláně</t>
  </si>
  <si>
    <t>Plasy</t>
  </si>
  <si>
    <t>Potvorov</t>
  </si>
  <si>
    <t>Rybnice</t>
  </si>
  <si>
    <t>Štichovice</t>
  </si>
  <si>
    <t>Tis u Blatna</t>
  </si>
  <si>
    <t>Velečín</t>
  </si>
  <si>
    <t>Všehrdy</t>
  </si>
  <si>
    <t>Výrov</t>
  </si>
  <si>
    <t>Vysoká Libyně</t>
  </si>
  <si>
    <t>Žihle</t>
  </si>
  <si>
    <t>Čížkov</t>
  </si>
  <si>
    <t>Čmelíny</t>
  </si>
  <si>
    <t>Chlumy</t>
  </si>
  <si>
    <t>Kasejovice</t>
  </si>
  <si>
    <t>Klášter</t>
  </si>
  <si>
    <t>Kozlovice</t>
  </si>
  <si>
    <t>Kramolín</t>
  </si>
  <si>
    <t>Měcholupy</t>
  </si>
  <si>
    <t>Mileč</t>
  </si>
  <si>
    <t>Mladý Smolivec</t>
  </si>
  <si>
    <t>Mohelnice</t>
  </si>
  <si>
    <t>Nekvasovy</t>
  </si>
  <si>
    <t>Neurazy</t>
  </si>
  <si>
    <t>Nezdřev</t>
  </si>
  <si>
    <t>Oselce</t>
  </si>
  <si>
    <t>Polánka</t>
  </si>
  <si>
    <t>Prádlo</t>
  </si>
  <si>
    <t>Sedliště</t>
  </si>
  <si>
    <t>Tojice</t>
  </si>
  <si>
    <t>Třebčice</t>
  </si>
  <si>
    <t>Vrčeň</t>
  </si>
  <si>
    <t>Žinkovy</t>
  </si>
  <si>
    <t>Životice</t>
  </si>
  <si>
    <t>Nýřany</t>
  </si>
  <si>
    <t>Bdeněves</t>
  </si>
  <si>
    <t>Blatnice</t>
  </si>
  <si>
    <t>Blažim</t>
  </si>
  <si>
    <t>Bučí</t>
  </si>
  <si>
    <t>Čeminy</t>
  </si>
  <si>
    <t>Čerňovice</t>
  </si>
  <si>
    <t>Česká Bříza</t>
  </si>
  <si>
    <t>Druztová</t>
  </si>
  <si>
    <t>Heřmanova Huť</t>
  </si>
  <si>
    <t>Hněvnice</t>
  </si>
  <si>
    <t>Horní Bříza</t>
  </si>
  <si>
    <t>Hromnice</t>
  </si>
  <si>
    <t>Chotíkov</t>
  </si>
  <si>
    <t>Kaceřov</t>
  </si>
  <si>
    <t>Kbelany</t>
  </si>
  <si>
    <t>Kozolupy</t>
  </si>
  <si>
    <t>Krašovice</t>
  </si>
  <si>
    <t>Krsy</t>
  </si>
  <si>
    <t>Křelovice</t>
  </si>
  <si>
    <t>Kunějovice</t>
  </si>
  <si>
    <t>Líně</t>
  </si>
  <si>
    <t>Líšťany</t>
  </si>
  <si>
    <t>Lochousice</t>
  </si>
  <si>
    <t>Město Touškov</t>
  </si>
  <si>
    <t>Myslinka</t>
  </si>
  <si>
    <t>Nadryby</t>
  </si>
  <si>
    <t>Nekmíř</t>
  </si>
  <si>
    <t>Nevřeň</t>
  </si>
  <si>
    <t>Ostrov u Bezdružic</t>
  </si>
  <si>
    <t>Pernarec</t>
  </si>
  <si>
    <t>Plešnice</t>
  </si>
  <si>
    <t>Pňovany</t>
  </si>
  <si>
    <t>Přehýšov</t>
  </si>
  <si>
    <t>Příšov</t>
  </si>
  <si>
    <t>Rochlov</t>
  </si>
  <si>
    <t>Tatiná</t>
  </si>
  <si>
    <t>Tlučná</t>
  </si>
  <si>
    <t>Třemošná</t>
  </si>
  <si>
    <t>Úherce</t>
  </si>
  <si>
    <t>Újezd nade Mží</t>
  </si>
  <si>
    <t>Úlice</t>
  </si>
  <si>
    <t>Úněšov</t>
  </si>
  <si>
    <t>Úterý</t>
  </si>
  <si>
    <t>Vejprnice</t>
  </si>
  <si>
    <t>Vochov</t>
  </si>
  <si>
    <t>Zahrádka</t>
  </si>
  <si>
    <t>Zbůch</t>
  </si>
  <si>
    <t>Zruč-Senec</t>
  </si>
  <si>
    <t>Žilov</t>
  </si>
  <si>
    <t>Plzeň</t>
  </si>
  <si>
    <t>Dýšina</t>
  </si>
  <si>
    <t>Chválenice</t>
  </si>
  <si>
    <t>Letkov</t>
  </si>
  <si>
    <t>Lhůta</t>
  </si>
  <si>
    <t>Losiná</t>
  </si>
  <si>
    <t>Mokrouše</t>
  </si>
  <si>
    <t>Nezbavětice</t>
  </si>
  <si>
    <t>Nezvěstice</t>
  </si>
  <si>
    <t>Starý Plzenec</t>
  </si>
  <si>
    <t>Šťáhlavy</t>
  </si>
  <si>
    <t>Štěnovický Borek</t>
  </si>
  <si>
    <t>Tymákov</t>
  </si>
  <si>
    <t>Přeštice</t>
  </si>
  <si>
    <t>Bolkov</t>
  </si>
  <si>
    <t>Borovy</t>
  </si>
  <si>
    <t>Buková</t>
  </si>
  <si>
    <t>Čižice</t>
  </si>
  <si>
    <t>Dolce</t>
  </si>
  <si>
    <t>Dolní Lukavice</t>
  </si>
  <si>
    <t>Horní Lukavice</t>
  </si>
  <si>
    <t>Horšice</t>
  </si>
  <si>
    <t>Chlumčany</t>
  </si>
  <si>
    <t>Lužany</t>
  </si>
  <si>
    <t>Merklín</t>
  </si>
  <si>
    <t>Nebílovy</t>
  </si>
  <si>
    <t>Netunice</t>
  </si>
  <si>
    <t>Nezdice</t>
  </si>
  <si>
    <t>Oplot</t>
  </si>
  <si>
    <t>Otěšice</t>
  </si>
  <si>
    <t>Předenice</t>
  </si>
  <si>
    <t>Příchovice</t>
  </si>
  <si>
    <t>Ptenín</t>
  </si>
  <si>
    <t>Radkovice</t>
  </si>
  <si>
    <t>Roupov</t>
  </si>
  <si>
    <t>Řenče</t>
  </si>
  <si>
    <t>Skašov</t>
  </si>
  <si>
    <t>Soběkury</t>
  </si>
  <si>
    <t>Štěnovice</t>
  </si>
  <si>
    <t>Týniště</t>
  </si>
  <si>
    <t>Útušice</t>
  </si>
  <si>
    <t>Vlčí</t>
  </si>
  <si>
    <t>Rokycany</t>
  </si>
  <si>
    <t>Břasy</t>
  </si>
  <si>
    <t>Bujesily</t>
  </si>
  <si>
    <t>Bušovice</t>
  </si>
  <si>
    <t>Cekov</t>
  </si>
  <si>
    <t>Čilá</t>
  </si>
  <si>
    <t>Dobřív</t>
  </si>
  <si>
    <t>Drahoňův Újezd</t>
  </si>
  <si>
    <t>Ejpovice</t>
  </si>
  <si>
    <t>Hlohovice</t>
  </si>
  <si>
    <t>Holoubkov</t>
  </si>
  <si>
    <t>Hrádek</t>
  </si>
  <si>
    <t>Hůrky</t>
  </si>
  <si>
    <t>Cheznovice</t>
  </si>
  <si>
    <t>Chomle</t>
  </si>
  <si>
    <t>Kakejcov</t>
  </si>
  <si>
    <t>Kamenec</t>
  </si>
  <si>
    <t>Kařez</t>
  </si>
  <si>
    <t>Kařízek</t>
  </si>
  <si>
    <t>Klabava</t>
  </si>
  <si>
    <t>Kornatice</t>
  </si>
  <si>
    <t>Lhota pod Radčem</t>
  </si>
  <si>
    <t>Lhotka u Radnic</t>
  </si>
  <si>
    <t>Liblín</t>
  </si>
  <si>
    <t>Líšná</t>
  </si>
  <si>
    <t>Litohlavy</t>
  </si>
  <si>
    <t>Medový Újezd</t>
  </si>
  <si>
    <t>Mešno</t>
  </si>
  <si>
    <t>Mirošov</t>
  </si>
  <si>
    <t>Mlečice</t>
  </si>
  <si>
    <t>Mýto</t>
  </si>
  <si>
    <t>Němčovice</t>
  </si>
  <si>
    <t>Nevid</t>
  </si>
  <si>
    <t>Ostrovec-Lhotka</t>
  </si>
  <si>
    <t>Plískov</t>
  </si>
  <si>
    <t>Podmokly</t>
  </si>
  <si>
    <t>Příkosice</t>
  </si>
  <si>
    <t>Přívětice</t>
  </si>
  <si>
    <t>Radnice</t>
  </si>
  <si>
    <t>Raková</t>
  </si>
  <si>
    <t>Sebečice</t>
  </si>
  <si>
    <t>Sirá</t>
  </si>
  <si>
    <t>Skomelno</t>
  </si>
  <si>
    <t>Skořice</t>
  </si>
  <si>
    <t>Smědčice</t>
  </si>
  <si>
    <t>Svojkovice</t>
  </si>
  <si>
    <t>Štítov</t>
  </si>
  <si>
    <t>Těně</t>
  </si>
  <si>
    <t>Terešov</t>
  </si>
  <si>
    <t>Těškov</t>
  </si>
  <si>
    <t>Trokavec</t>
  </si>
  <si>
    <t>Týček</t>
  </si>
  <si>
    <t>Újezd u Svatého Kříže</t>
  </si>
  <si>
    <t>Vejvanov</t>
  </si>
  <si>
    <t>Veselá</t>
  </si>
  <si>
    <t>Vísky</t>
  </si>
  <si>
    <t>Volduchy</t>
  </si>
  <si>
    <t>Všenice</t>
  </si>
  <si>
    <t>Zbiroh</t>
  </si>
  <si>
    <t>Zvíkovec</t>
  </si>
  <si>
    <t>Stod</t>
  </si>
  <si>
    <t>Bukovec</t>
  </si>
  <si>
    <t>Čečovice</t>
  </si>
  <si>
    <t>Černovice</t>
  </si>
  <si>
    <t>Dnešice</t>
  </si>
  <si>
    <t>Dobřany</t>
  </si>
  <si>
    <t>Holýšov</t>
  </si>
  <si>
    <t>Honezovice</t>
  </si>
  <si>
    <t>Horní Kamenice</t>
  </si>
  <si>
    <t>Hradec</t>
  </si>
  <si>
    <t>Chotěšov</t>
  </si>
  <si>
    <t>Kotovice</t>
  </si>
  <si>
    <t>Kvíčovice</t>
  </si>
  <si>
    <t>Lisov</t>
  </si>
  <si>
    <t>Líšina</t>
  </si>
  <si>
    <t>Neuměř</t>
  </si>
  <si>
    <t>Přestavlky</t>
  </si>
  <si>
    <t>Střelice</t>
  </si>
  <si>
    <t>Štichov</t>
  </si>
  <si>
    <t>Ves Touškov</t>
  </si>
  <si>
    <t>Vstiš</t>
  </si>
  <si>
    <t>Všekary</t>
  </si>
  <si>
    <t>Zemětice</t>
  </si>
  <si>
    <t>Stříbro</t>
  </si>
  <si>
    <t>Benešovice</t>
  </si>
  <si>
    <t>Bezdružice</t>
  </si>
  <si>
    <t>Cebiv</t>
  </si>
  <si>
    <t>Černošín</t>
  </si>
  <si>
    <t>Erpužice</t>
  </si>
  <si>
    <t>Horní Kozolupy</t>
  </si>
  <si>
    <t>Kokašice</t>
  </si>
  <si>
    <t>Konstantinovy Lázně</t>
  </si>
  <si>
    <t>Kostelec</t>
  </si>
  <si>
    <t>Kšice</t>
  </si>
  <si>
    <t>Olbramov</t>
  </si>
  <si>
    <t>Ošelín</t>
  </si>
  <si>
    <t>Prostiboř</t>
  </si>
  <si>
    <t>Skapce</t>
  </si>
  <si>
    <t>Sulislav</t>
  </si>
  <si>
    <t>Svojšín</t>
  </si>
  <si>
    <t>Sytno</t>
  </si>
  <si>
    <t>Trpísty</t>
  </si>
  <si>
    <t>Únehle</t>
  </si>
  <si>
    <t>Záchlumí</t>
  </si>
  <si>
    <t>Sušice</t>
  </si>
  <si>
    <t>Budětice</t>
  </si>
  <si>
    <t>Bukovník</t>
  </si>
  <si>
    <t>Čímice</t>
  </si>
  <si>
    <t>Dlouhá Ves</t>
  </si>
  <si>
    <t>Dobršín</t>
  </si>
  <si>
    <t>Domoraz</t>
  </si>
  <si>
    <t>Dražovice</t>
  </si>
  <si>
    <t>Hlavňovice</t>
  </si>
  <si>
    <t>Horská Kvilda</t>
  </si>
  <si>
    <t>Kašperské Hory</t>
  </si>
  <si>
    <t>Kolinec</t>
  </si>
  <si>
    <t>Modrava</t>
  </si>
  <si>
    <t>Mokrosuky</t>
  </si>
  <si>
    <t>Nezamyslice</t>
  </si>
  <si>
    <t>Nezdice na Šumavě</t>
  </si>
  <si>
    <t>Petrovice u Sušice</t>
  </si>
  <si>
    <t>Prášily</t>
  </si>
  <si>
    <t>Rabí</t>
  </si>
  <si>
    <t>Rejštejn</t>
  </si>
  <si>
    <t>Soběšice</t>
  </si>
  <si>
    <t>Srní</t>
  </si>
  <si>
    <t>Strašín</t>
  </si>
  <si>
    <t>Velhartice</t>
  </si>
  <si>
    <t>Žihobce</t>
  </si>
  <si>
    <t>Žichovice</t>
  </si>
  <si>
    <t>Tachov</t>
  </si>
  <si>
    <t>Bor</t>
  </si>
  <si>
    <t>Brod nad Tichou</t>
  </si>
  <si>
    <t>Broumov</t>
  </si>
  <si>
    <t>Částkov</t>
  </si>
  <si>
    <t>Dlouhý Újezd</t>
  </si>
  <si>
    <t>Halže</t>
  </si>
  <si>
    <t>Hošťka</t>
  </si>
  <si>
    <t>Chodová Planá</t>
  </si>
  <si>
    <t>Chodský Újezd</t>
  </si>
  <si>
    <t>Kočov</t>
  </si>
  <si>
    <t>Lesná</t>
  </si>
  <si>
    <t>Lestkov</t>
  </si>
  <si>
    <t>Lom u Tachova</t>
  </si>
  <si>
    <t>Milíře</t>
  </si>
  <si>
    <t>Přimda</t>
  </si>
  <si>
    <t>Rozvadov</t>
  </si>
  <si>
    <t>Staré Sedliště</t>
  </si>
  <si>
    <t>Staré Sedlo</t>
  </si>
  <si>
    <t>Studánka</t>
  </si>
  <si>
    <t>Tisová</t>
  </si>
  <si>
    <t>Třemešné</t>
  </si>
  <si>
    <t>Zadní Chodov</t>
  </si>
  <si>
    <t>Aš</t>
  </si>
  <si>
    <t>Hazlov</t>
  </si>
  <si>
    <t>Krásná</t>
  </si>
  <si>
    <t>Podhradí</t>
  </si>
  <si>
    <t>Cheb</t>
  </si>
  <si>
    <t>Dolní Žandov</t>
  </si>
  <si>
    <t>Františkovy Lázně</t>
  </si>
  <si>
    <t>Křižovatka</t>
  </si>
  <si>
    <t>Libá</t>
  </si>
  <si>
    <t>Lipová</t>
  </si>
  <si>
    <t>Luby</t>
  </si>
  <si>
    <t>Milhostov</t>
  </si>
  <si>
    <t>Milíkov</t>
  </si>
  <si>
    <t>Nebanice</t>
  </si>
  <si>
    <t>Nový Kostel</t>
  </si>
  <si>
    <t>Odrava</t>
  </si>
  <si>
    <t>Plesná</t>
  </si>
  <si>
    <t>Pomezí nad Ohří</t>
  </si>
  <si>
    <t>Poustka</t>
  </si>
  <si>
    <t>Skalná</t>
  </si>
  <si>
    <t>Třebeň</t>
  </si>
  <si>
    <t>Velký Luh</t>
  </si>
  <si>
    <t>Vojtanov</t>
  </si>
  <si>
    <t>Karlovy Vary</t>
  </si>
  <si>
    <t>Andělská Hora</t>
  </si>
  <si>
    <t>Bečov nad Teplou</t>
  </si>
  <si>
    <t>Bochov</t>
  </si>
  <si>
    <t>Božičany</t>
  </si>
  <si>
    <t>Bražec</t>
  </si>
  <si>
    <t>Černava</t>
  </si>
  <si>
    <t>Čichalov</t>
  </si>
  <si>
    <t>Děpoltovice</t>
  </si>
  <si>
    <t>Hory</t>
  </si>
  <si>
    <t>Chyše</t>
  </si>
  <si>
    <t>Jenišov</t>
  </si>
  <si>
    <t>Kolová</t>
  </si>
  <si>
    <t>Krásné Údolí</t>
  </si>
  <si>
    <t>Kyselka</t>
  </si>
  <si>
    <t>Mírová</t>
  </si>
  <si>
    <t>Nejdek</t>
  </si>
  <si>
    <t>Nová Role</t>
  </si>
  <si>
    <t>Nové Hamry</t>
  </si>
  <si>
    <t>Otovice</t>
  </si>
  <si>
    <t>Otročín</t>
  </si>
  <si>
    <t>Pila</t>
  </si>
  <si>
    <t>Pšov</t>
  </si>
  <si>
    <t>Sadov</t>
  </si>
  <si>
    <t>Smolné Pece</t>
  </si>
  <si>
    <t>Stanovice</t>
  </si>
  <si>
    <t>Stružná</t>
  </si>
  <si>
    <t>Šemnice</t>
  </si>
  <si>
    <t>Štědrá</t>
  </si>
  <si>
    <t>Teplička</t>
  </si>
  <si>
    <t>Toužim</t>
  </si>
  <si>
    <t>Útvina</t>
  </si>
  <si>
    <t>Valeč</t>
  </si>
  <si>
    <t>Verušičky</t>
  </si>
  <si>
    <t>Vysoká Pec</t>
  </si>
  <si>
    <t>Žlutice</t>
  </si>
  <si>
    <t>Kraslice</t>
  </si>
  <si>
    <t>Bublava</t>
  </si>
  <si>
    <t>Jindřichovice</t>
  </si>
  <si>
    <t>Oloví</t>
  </si>
  <si>
    <t>Přebuz</t>
  </si>
  <si>
    <t>Rotava</t>
  </si>
  <si>
    <t>Stříbrná</t>
  </si>
  <si>
    <t>Šindelová</t>
  </si>
  <si>
    <t>Mariánské Lázně</t>
  </si>
  <si>
    <t>Drmoul</t>
  </si>
  <si>
    <t>Lázně Kynžvart</t>
  </si>
  <si>
    <t>Ovesné Kladruby</t>
  </si>
  <si>
    <t>Prameny</t>
  </si>
  <si>
    <t>Stará Voda</t>
  </si>
  <si>
    <t>Teplá</t>
  </si>
  <si>
    <t>Trstěnice</t>
  </si>
  <si>
    <t>Tři Sekery</t>
  </si>
  <si>
    <t>Valy</t>
  </si>
  <si>
    <t>Velká Hleďsebe</t>
  </si>
  <si>
    <t>Vlkovice</t>
  </si>
  <si>
    <t>Zádub-Závišín</t>
  </si>
  <si>
    <t>Abertamy</t>
  </si>
  <si>
    <t>Boží Dar</t>
  </si>
  <si>
    <t>Doupovské Hradiště</t>
  </si>
  <si>
    <t>Horní Blatná</t>
  </si>
  <si>
    <t>Hroznětín</t>
  </si>
  <si>
    <t>Jáchymov</t>
  </si>
  <si>
    <t>Krásný Les</t>
  </si>
  <si>
    <t>Pernink</t>
  </si>
  <si>
    <t>Potůčky</t>
  </si>
  <si>
    <t>Stráž nad Ohří</t>
  </si>
  <si>
    <t>Velichov</t>
  </si>
  <si>
    <t>Sokolov</t>
  </si>
  <si>
    <t>Citice</t>
  </si>
  <si>
    <t>Dasnice</t>
  </si>
  <si>
    <t>Dolní Nivy</t>
  </si>
  <si>
    <t>Dolní Rychnov</t>
  </si>
  <si>
    <t>Habartov</t>
  </si>
  <si>
    <t>Horní Slavkov</t>
  </si>
  <si>
    <t>Chlum Svaté Maří</t>
  </si>
  <si>
    <t>Josefov</t>
  </si>
  <si>
    <t>Krajková</t>
  </si>
  <si>
    <t>Královské Poříčí</t>
  </si>
  <si>
    <t>Krásno</t>
  </si>
  <si>
    <t>Kynšperk nad Ohří</t>
  </si>
  <si>
    <t>Libavské Údolí</t>
  </si>
  <si>
    <t>Lomnice</t>
  </si>
  <si>
    <t>Nové Sedlo</t>
  </si>
  <si>
    <t>Svatava</t>
  </si>
  <si>
    <t>Šabina</t>
  </si>
  <si>
    <t>Tatrovice</t>
  </si>
  <si>
    <t>Vintířov</t>
  </si>
  <si>
    <t>Vřesová</t>
  </si>
  <si>
    <t>Bílina</t>
  </si>
  <si>
    <t>Hrobčice</t>
  </si>
  <si>
    <t>Ledvice</t>
  </si>
  <si>
    <t>Lukov</t>
  </si>
  <si>
    <t>Měrunice</t>
  </si>
  <si>
    <t>Ohníč</t>
  </si>
  <si>
    <t>Světec</t>
  </si>
  <si>
    <t>Děčín</t>
  </si>
  <si>
    <t>Arnoltice</t>
  </si>
  <si>
    <t>Benešov nad Ploučnicí</t>
  </si>
  <si>
    <t>Bynovec</t>
  </si>
  <si>
    <t>Česká Kamenice</t>
  </si>
  <si>
    <t>Dobkovice</t>
  </si>
  <si>
    <t>Dobrná</t>
  </si>
  <si>
    <t>Dolní Habartice</t>
  </si>
  <si>
    <t>Františkov nad Ploučnicí</t>
  </si>
  <si>
    <t>Heřmanov</t>
  </si>
  <si>
    <t>Horní Habartice</t>
  </si>
  <si>
    <t>Hřensko</t>
  </si>
  <si>
    <t>Huntířov</t>
  </si>
  <si>
    <t>Janská</t>
  </si>
  <si>
    <t>Jetřichovice</t>
  </si>
  <si>
    <t>Jílové</t>
  </si>
  <si>
    <t>Kámen</t>
  </si>
  <si>
    <t>Kunratice</t>
  </si>
  <si>
    <t>Kytlice</t>
  </si>
  <si>
    <t>Labská Stráň</t>
  </si>
  <si>
    <t>Ludvíkovice</t>
  </si>
  <si>
    <t>Malá Veleň</t>
  </si>
  <si>
    <t>Malšovice</t>
  </si>
  <si>
    <t>Markvartice</t>
  </si>
  <si>
    <t>Merboltice</t>
  </si>
  <si>
    <t>Růžová</t>
  </si>
  <si>
    <t>Srbská Kamenice</t>
  </si>
  <si>
    <t>Starý Šachov</t>
  </si>
  <si>
    <t>Těchlovice</t>
  </si>
  <si>
    <t>Valkeřice</t>
  </si>
  <si>
    <t>Velká Bukovina</t>
  </si>
  <si>
    <t>Verneřice</t>
  </si>
  <si>
    <t>Veselé</t>
  </si>
  <si>
    <t>Chomutov</t>
  </si>
  <si>
    <t>Bílence</t>
  </si>
  <si>
    <t>Blatno</t>
  </si>
  <si>
    <t>Boleboř</t>
  </si>
  <si>
    <t>Droužkovice</t>
  </si>
  <si>
    <t>Hora Svatého Šebestiána</t>
  </si>
  <si>
    <t>Hrušovany</t>
  </si>
  <si>
    <t>Jirkov</t>
  </si>
  <si>
    <t>Kalek</t>
  </si>
  <si>
    <t>Křimov</t>
  </si>
  <si>
    <t>Místo</t>
  </si>
  <si>
    <t>Nezabylice</t>
  </si>
  <si>
    <t>Otvice</t>
  </si>
  <si>
    <t>Pesvice</t>
  </si>
  <si>
    <t>Spořice</t>
  </si>
  <si>
    <t>Strupčice</t>
  </si>
  <si>
    <t>Údlice</t>
  </si>
  <si>
    <t>Vrskmaň</t>
  </si>
  <si>
    <t>Výsluní</t>
  </si>
  <si>
    <t>Kadaň</t>
  </si>
  <si>
    <t>Domašín</t>
  </si>
  <si>
    <t>Chbany</t>
  </si>
  <si>
    <t>Klášterec nad Ohří</t>
  </si>
  <si>
    <t>Kovářská</t>
  </si>
  <si>
    <t>Kryštofovy Hamry</t>
  </si>
  <si>
    <t>Libědice</t>
  </si>
  <si>
    <t>Loučná pod Klínovcem</t>
  </si>
  <si>
    <t>Mašťov</t>
  </si>
  <si>
    <t>Měděnec</t>
  </si>
  <si>
    <t>Okounov</t>
  </si>
  <si>
    <t>Perštejn</t>
  </si>
  <si>
    <t>Pětipsy</t>
  </si>
  <si>
    <t>Račetice</t>
  </si>
  <si>
    <t>Rokle</t>
  </si>
  <si>
    <t>Vejprty</t>
  </si>
  <si>
    <t>Vilémov</t>
  </si>
  <si>
    <t>Litoměřice</t>
  </si>
  <si>
    <t>Bohušovice nad Ohří</t>
  </si>
  <si>
    <t>Brňany</t>
  </si>
  <si>
    <t>Brozany nad Ohří</t>
  </si>
  <si>
    <t>Býčkovice</t>
  </si>
  <si>
    <t>Dolánky nad Ohří</t>
  </si>
  <si>
    <t>Drahobuz</t>
  </si>
  <si>
    <t>Hlinná</t>
  </si>
  <si>
    <t>Horní Řepčice</t>
  </si>
  <si>
    <t>Hoštka</t>
  </si>
  <si>
    <t>Chotiněves</t>
  </si>
  <si>
    <t>Chudoslavice</t>
  </si>
  <si>
    <t>Kamýk</t>
  </si>
  <si>
    <t>Křešice</t>
  </si>
  <si>
    <t>Levín</t>
  </si>
  <si>
    <t>Liběšice</t>
  </si>
  <si>
    <t>Libochovany</t>
  </si>
  <si>
    <t>Lovečkovice</t>
  </si>
  <si>
    <t>Malíč</t>
  </si>
  <si>
    <t>Michalovice</t>
  </si>
  <si>
    <t>Miřejovice</t>
  </si>
  <si>
    <t>Mlékojedy</t>
  </si>
  <si>
    <t>Oleško</t>
  </si>
  <si>
    <t>Píšťany</t>
  </si>
  <si>
    <t>Ploskovice</t>
  </si>
  <si>
    <t>Rochov</t>
  </si>
  <si>
    <t>Snědovice</t>
  </si>
  <si>
    <t>Štětí</t>
  </si>
  <si>
    <t>Terezín</t>
  </si>
  <si>
    <t>Travčice</t>
  </si>
  <si>
    <t>Trnovany</t>
  </si>
  <si>
    <t>Třebušín</t>
  </si>
  <si>
    <t>Úštěk</t>
  </si>
  <si>
    <t>Velké Žernoseky</t>
  </si>
  <si>
    <t>Vrutice</t>
  </si>
  <si>
    <t>Žalhostice</t>
  </si>
  <si>
    <t>Žitenice</t>
  </si>
  <si>
    <t>Litvínov</t>
  </si>
  <si>
    <t>Brandov</t>
  </si>
  <si>
    <t>Český Jiřetín</t>
  </si>
  <si>
    <t>Hora Svaté Kateřiny</t>
  </si>
  <si>
    <t>Horní Jiřetín</t>
  </si>
  <si>
    <t>Klíny</t>
  </si>
  <si>
    <t>Louka u Litvínova</t>
  </si>
  <si>
    <t>Mariánské Radčice</t>
  </si>
  <si>
    <t>Meziboří</t>
  </si>
  <si>
    <t>Nová Ves v Horách</t>
  </si>
  <si>
    <t>Louny</t>
  </si>
  <si>
    <t>Blšany u Loun</t>
  </si>
  <si>
    <t>Brodec</t>
  </si>
  <si>
    <t>Břvany</t>
  </si>
  <si>
    <t>Cítoliby</t>
  </si>
  <si>
    <t>Černčice</t>
  </si>
  <si>
    <t>Dobroměřice</t>
  </si>
  <si>
    <t>Domoušice</t>
  </si>
  <si>
    <t>Hříškov</t>
  </si>
  <si>
    <t>Hřivice</t>
  </si>
  <si>
    <t>Chožov</t>
  </si>
  <si>
    <t>Chraberce</t>
  </si>
  <si>
    <t>Jimlín</t>
  </si>
  <si>
    <t>Koštice</t>
  </si>
  <si>
    <t>Kozly</t>
  </si>
  <si>
    <t>Lenešice</t>
  </si>
  <si>
    <t>Libčeves</t>
  </si>
  <si>
    <t>Opočno</t>
  </si>
  <si>
    <t>Panenský Týnec</t>
  </si>
  <si>
    <t>Peruc</t>
  </si>
  <si>
    <t>Pnětluky</t>
  </si>
  <si>
    <t>Počedělice</t>
  </si>
  <si>
    <t>Postoloprty</t>
  </si>
  <si>
    <t>Raná</t>
  </si>
  <si>
    <t>Ročov</t>
  </si>
  <si>
    <t>Slavětín</t>
  </si>
  <si>
    <t>Smolnice</t>
  </si>
  <si>
    <t>Toužetín</t>
  </si>
  <si>
    <t>Veltěže</t>
  </si>
  <si>
    <t>Vrbno nad Lesy</t>
  </si>
  <si>
    <t>Vršovice</t>
  </si>
  <si>
    <t>Výškov</t>
  </si>
  <si>
    <t>Zbrašín</t>
  </si>
  <si>
    <t>Želkovice</t>
  </si>
  <si>
    <t>Žerotín</t>
  </si>
  <si>
    <t>Lovosice</t>
  </si>
  <si>
    <t>Černiv</t>
  </si>
  <si>
    <t>Čížkovice</t>
  </si>
  <si>
    <t>Děčany</t>
  </si>
  <si>
    <t>Dlažkovice</t>
  </si>
  <si>
    <t>Evaň</t>
  </si>
  <si>
    <t>Chodovlice</t>
  </si>
  <si>
    <t>Chotiměř</t>
  </si>
  <si>
    <t>Jenčice</t>
  </si>
  <si>
    <t>Keblice</t>
  </si>
  <si>
    <t>Klapý</t>
  </si>
  <si>
    <t>Křesín</t>
  </si>
  <si>
    <t>Lhotka nad Labem</t>
  </si>
  <si>
    <t>Libochovice</t>
  </si>
  <si>
    <t>Lkáň</t>
  </si>
  <si>
    <t>Lukavec</t>
  </si>
  <si>
    <t>Malé Žernoseky</t>
  </si>
  <si>
    <t>Podsedice</t>
  </si>
  <si>
    <t>Prackovice nad Labem</t>
  </si>
  <si>
    <t>Radovesice</t>
  </si>
  <si>
    <t>Siřejovice</t>
  </si>
  <si>
    <t>Sulejovice</t>
  </si>
  <si>
    <t>Třebenice</t>
  </si>
  <si>
    <t>Třebívlice</t>
  </si>
  <si>
    <t>Úpohlavy</t>
  </si>
  <si>
    <t>Velemín</t>
  </si>
  <si>
    <t>Vchynice</t>
  </si>
  <si>
    <t>Vlastislav</t>
  </si>
  <si>
    <t>Most</t>
  </si>
  <si>
    <t>Bečov</t>
  </si>
  <si>
    <t>Braňany</t>
  </si>
  <si>
    <t>Havraň</t>
  </si>
  <si>
    <t>Korozluky</t>
  </si>
  <si>
    <t>Lišnice</t>
  </si>
  <si>
    <t>Malé Březno</t>
  </si>
  <si>
    <t>Obrnice</t>
  </si>
  <si>
    <t>Patokryje</t>
  </si>
  <si>
    <t>Skršín</t>
  </si>
  <si>
    <t>Volevčice</t>
  </si>
  <si>
    <t>Podbořany</t>
  </si>
  <si>
    <t>Blšany</t>
  </si>
  <si>
    <t>Krásný Dvůr</t>
  </si>
  <si>
    <t>Kryry</t>
  </si>
  <si>
    <t>Lubenec</t>
  </si>
  <si>
    <t>Nepomyšl</t>
  </si>
  <si>
    <t>Očihov</t>
  </si>
  <si>
    <t>Petrohrad</t>
  </si>
  <si>
    <t>Podbořanský Rohozec</t>
  </si>
  <si>
    <t>Vroutek</t>
  </si>
  <si>
    <t>Roudnice nad Labem</t>
  </si>
  <si>
    <t>Bechlín</t>
  </si>
  <si>
    <t>Brzánky</t>
  </si>
  <si>
    <t>Bříza</t>
  </si>
  <si>
    <t>Budyně nad Ohří</t>
  </si>
  <si>
    <t>Ctiněves</t>
  </si>
  <si>
    <t>Černěves</t>
  </si>
  <si>
    <t>Černouček</t>
  </si>
  <si>
    <t>Dobříň</t>
  </si>
  <si>
    <t>Doksany</t>
  </si>
  <si>
    <t>Dušníky</t>
  </si>
  <si>
    <t>Horní Beřkovice</t>
  </si>
  <si>
    <t>Hrobce</t>
  </si>
  <si>
    <t>Chodouny</t>
  </si>
  <si>
    <t>Kleneč</t>
  </si>
  <si>
    <t>Kostomlaty pod Řípem</t>
  </si>
  <si>
    <t>Krabčice</t>
  </si>
  <si>
    <t>Kyškovice</t>
  </si>
  <si>
    <t>Libkovice pod Řípem</t>
  </si>
  <si>
    <t>Libotenice</t>
  </si>
  <si>
    <t>Martiněves</t>
  </si>
  <si>
    <t>Mnetěš</t>
  </si>
  <si>
    <t>Mšené-lázně</t>
  </si>
  <si>
    <t>Račiněves</t>
  </si>
  <si>
    <t>Straškov-Vodochody</t>
  </si>
  <si>
    <t>Vědomice</t>
  </si>
  <si>
    <t>Vražkov</t>
  </si>
  <si>
    <t>Žabovřesky nad Ohří</t>
  </si>
  <si>
    <t>Židovice</t>
  </si>
  <si>
    <t>Rumburk</t>
  </si>
  <si>
    <t>Dolní Poustevna</t>
  </si>
  <si>
    <t>Doubice</t>
  </si>
  <si>
    <t>Jiříkov</t>
  </si>
  <si>
    <t>Krásná Lípa</t>
  </si>
  <si>
    <t>Lobendava</t>
  </si>
  <si>
    <t>Mikulášovice</t>
  </si>
  <si>
    <t>Staré Křečany</t>
  </si>
  <si>
    <t>Šluknov</t>
  </si>
  <si>
    <t>Velký Šenov</t>
  </si>
  <si>
    <t>Teplice</t>
  </si>
  <si>
    <t>Bořislav</t>
  </si>
  <si>
    <t>Bystřany</t>
  </si>
  <si>
    <t>Bžany</t>
  </si>
  <si>
    <t>Dubí</t>
  </si>
  <si>
    <t>Duchcov</t>
  </si>
  <si>
    <t>Háj u Duchcova</t>
  </si>
  <si>
    <t>Hrob</t>
  </si>
  <si>
    <t>Jeníkov</t>
  </si>
  <si>
    <t>Kostomlaty pod Milešovkou</t>
  </si>
  <si>
    <t>Košťany</t>
  </si>
  <si>
    <t>Krupka</t>
  </si>
  <si>
    <t>Lahošť</t>
  </si>
  <si>
    <t>Mikulov</t>
  </si>
  <si>
    <t>Modlany</t>
  </si>
  <si>
    <t>Moldava</t>
  </si>
  <si>
    <t>Novosedlice</t>
  </si>
  <si>
    <t>Proboštov</t>
  </si>
  <si>
    <t>Rtyně nad Bílinou</t>
  </si>
  <si>
    <t>Újezdeček</t>
  </si>
  <si>
    <t>Zabrušany</t>
  </si>
  <si>
    <t>Žalany</t>
  </si>
  <si>
    <t>Žim</t>
  </si>
  <si>
    <t>Ústí nad Labem</t>
  </si>
  <si>
    <t>Dolní Zálezly</t>
  </si>
  <si>
    <t>Habrovany</t>
  </si>
  <si>
    <t>Homole u Panny</t>
  </si>
  <si>
    <t>Chabařovice</t>
  </si>
  <si>
    <t>Chuderov</t>
  </si>
  <si>
    <t>Libouchec</t>
  </si>
  <si>
    <t>Malečov</t>
  </si>
  <si>
    <t>Povrly</t>
  </si>
  <si>
    <t>Přestanov</t>
  </si>
  <si>
    <t>Ryjice</t>
  </si>
  <si>
    <t>Řehlovice</t>
  </si>
  <si>
    <t>Stebno</t>
  </si>
  <si>
    <t>Tašov</t>
  </si>
  <si>
    <t>Telnice</t>
  </si>
  <si>
    <t>Tisá</t>
  </si>
  <si>
    <t>Trmice</t>
  </si>
  <si>
    <t>Velké Březno</t>
  </si>
  <si>
    <t>Velké Chvojno</t>
  </si>
  <si>
    <t>Zubrnice</t>
  </si>
  <si>
    <t>Varnsdorf</t>
  </si>
  <si>
    <t>Dolní Podluží</t>
  </si>
  <si>
    <t>Horní Podluží</t>
  </si>
  <si>
    <t>Chřibská</t>
  </si>
  <si>
    <t>Jiřetín pod Jedlovou</t>
  </si>
  <si>
    <t>Rybniště</t>
  </si>
  <si>
    <t>Žatec</t>
  </si>
  <si>
    <t>Bitozeves</t>
  </si>
  <si>
    <t>Čeradice</t>
  </si>
  <si>
    <t>Deštnice</t>
  </si>
  <si>
    <t>Holedeč</t>
  </si>
  <si>
    <t>Libočany</t>
  </si>
  <si>
    <t>Libořice</t>
  </si>
  <si>
    <t>Lipno</t>
  </si>
  <si>
    <t>Tuchořice</t>
  </si>
  <si>
    <t>Velemyšleves</t>
  </si>
  <si>
    <t>Zálužice</t>
  </si>
  <si>
    <t>Česká Lípa</t>
  </si>
  <si>
    <t>Bezděz</t>
  </si>
  <si>
    <t>Blatce</t>
  </si>
  <si>
    <t>Blíževedly</t>
  </si>
  <si>
    <t>Bohatice</t>
  </si>
  <si>
    <t>Brniště</t>
  </si>
  <si>
    <t>Dubá</t>
  </si>
  <si>
    <t>Dubnice</t>
  </si>
  <si>
    <t>Hamr na Jezeře</t>
  </si>
  <si>
    <t>Holany</t>
  </si>
  <si>
    <t>Horní Libchava</t>
  </si>
  <si>
    <t>Horní Police</t>
  </si>
  <si>
    <t>Jestřebí</t>
  </si>
  <si>
    <t>Kravaře</t>
  </si>
  <si>
    <t>Kvítkov</t>
  </si>
  <si>
    <t>Luka</t>
  </si>
  <si>
    <t>Mimoň</t>
  </si>
  <si>
    <t>Noviny pod Ralskem</t>
  </si>
  <si>
    <t>Nový Oldřichov</t>
  </si>
  <si>
    <t>Okna</t>
  </si>
  <si>
    <t>Pertoltice pod Ralskem</t>
  </si>
  <si>
    <t>Provodín</t>
  </si>
  <si>
    <t>Ralsko</t>
  </si>
  <si>
    <t>Skalka u Doks</t>
  </si>
  <si>
    <t>Sosnová</t>
  </si>
  <si>
    <t>Stráž pod Ralskem</t>
  </si>
  <si>
    <t>Stružnice</t>
  </si>
  <si>
    <t>Stvolínky</t>
  </si>
  <si>
    <t>Velký Valtinov</t>
  </si>
  <si>
    <t>Volfartice</t>
  </si>
  <si>
    <t>Vrchovany</t>
  </si>
  <si>
    <t>Zákupy</t>
  </si>
  <si>
    <t>Žandov</t>
  </si>
  <si>
    <t>Frýdlant</t>
  </si>
  <si>
    <t>Bílý Potok</t>
  </si>
  <si>
    <t>Bulovka</t>
  </si>
  <si>
    <t>Černousy</t>
  </si>
  <si>
    <t>Dětřichov</t>
  </si>
  <si>
    <t>Dolní Řasnice</t>
  </si>
  <si>
    <t>Habartice</t>
  </si>
  <si>
    <t>Hejnice</t>
  </si>
  <si>
    <t>Heřmanice</t>
  </si>
  <si>
    <t>Horní Řasnice</t>
  </si>
  <si>
    <t>Jindřichovice pod Smrkem</t>
  </si>
  <si>
    <t>Lázně Libverda</t>
  </si>
  <si>
    <t>Nové Město pod Smrkem</t>
  </si>
  <si>
    <t>Raspenava</t>
  </si>
  <si>
    <t>Jablonec nad Nisou</t>
  </si>
  <si>
    <t>Bedřichov</t>
  </si>
  <si>
    <t>Dalešice</t>
  </si>
  <si>
    <t>Frýdštejn</t>
  </si>
  <si>
    <t>Janov nad Nisou</t>
  </si>
  <si>
    <t>Lučany nad Nisou</t>
  </si>
  <si>
    <t>Nová Ves nad Nisou</t>
  </si>
  <si>
    <t>Pulečný</t>
  </si>
  <si>
    <t>Rádlo</t>
  </si>
  <si>
    <t>Rychnov u Jablonce nad Nisou</t>
  </si>
  <si>
    <t>Jilemnice</t>
  </si>
  <si>
    <t>Benecko</t>
  </si>
  <si>
    <t>Bukovina u Čisté</t>
  </si>
  <si>
    <t>Čistá u Horek</t>
  </si>
  <si>
    <t>Horka u Staré Paky</t>
  </si>
  <si>
    <t>Horní Branná</t>
  </si>
  <si>
    <t>Jablonec nad Jizerou</t>
  </si>
  <si>
    <t>Jestřabí v Krkonoších</t>
  </si>
  <si>
    <t>Kruh</t>
  </si>
  <si>
    <t>Levínská Olešnice</t>
  </si>
  <si>
    <t>Martinice v Krkonoších</t>
  </si>
  <si>
    <t>Mříčná</t>
  </si>
  <si>
    <t>Paseky nad Jizerou</t>
  </si>
  <si>
    <t>Peřimov</t>
  </si>
  <si>
    <t>Poniklá</t>
  </si>
  <si>
    <t>Rokytnice nad Jizerou</t>
  </si>
  <si>
    <t>Roztoky u Jilemnice</t>
  </si>
  <si>
    <t>Studenec</t>
  </si>
  <si>
    <t>Svojek</t>
  </si>
  <si>
    <t>Víchová nad Jizerou</t>
  </si>
  <si>
    <t>Vítkovice</t>
  </si>
  <si>
    <t>Liberec</t>
  </si>
  <si>
    <t>Bílá</t>
  </si>
  <si>
    <t>Bílý Kostel nad Nisou</t>
  </si>
  <si>
    <t>Cetenov</t>
  </si>
  <si>
    <t>Český Dub</t>
  </si>
  <si>
    <t>Dlouhý Most</t>
  </si>
  <si>
    <t>Hlavice</t>
  </si>
  <si>
    <t>Hodkovice nad Mohelkou</t>
  </si>
  <si>
    <t>Hrádek nad Nisou</t>
  </si>
  <si>
    <t>Chotyně</t>
  </si>
  <si>
    <t>Chrastava</t>
  </si>
  <si>
    <t>Jablonné v Podještědí</t>
  </si>
  <si>
    <t>Janovice v Podještědí</t>
  </si>
  <si>
    <t>Janův Důl</t>
  </si>
  <si>
    <t>Jeřmanice</t>
  </si>
  <si>
    <t>Kryštofovo Údolí</t>
  </si>
  <si>
    <t>Křižany</t>
  </si>
  <si>
    <t>Mníšek</t>
  </si>
  <si>
    <t>Oldřichov v Hájích</t>
  </si>
  <si>
    <t>Osečná</t>
  </si>
  <si>
    <t>Proseč pod Ještědem</t>
  </si>
  <si>
    <t>Rynoltice</t>
  </si>
  <si>
    <t>Stráž nad Nisou</t>
  </si>
  <si>
    <t>Světlá pod Ještědem</t>
  </si>
  <si>
    <t>Šimonovice</t>
  </si>
  <si>
    <t>Všelibice</t>
  </si>
  <si>
    <t>Zdislava</t>
  </si>
  <si>
    <t>Nový Bor</t>
  </si>
  <si>
    <t>Cvikov</t>
  </si>
  <si>
    <t>Chotovice</t>
  </si>
  <si>
    <t>Kamenický Šenov</t>
  </si>
  <si>
    <t>Krompach</t>
  </si>
  <si>
    <t>Kunratice u Cvikova</t>
  </si>
  <si>
    <t>Mařenice</t>
  </si>
  <si>
    <t>Polevsko</t>
  </si>
  <si>
    <t>Prysk</t>
  </si>
  <si>
    <t>Radvanec</t>
  </si>
  <si>
    <t>Skalice u České Lípy</t>
  </si>
  <si>
    <t>Sloup v Čechách</t>
  </si>
  <si>
    <t>Slunečná</t>
  </si>
  <si>
    <t>Svojkov</t>
  </si>
  <si>
    <t>Svor</t>
  </si>
  <si>
    <t>Semily</t>
  </si>
  <si>
    <t>Bělá</t>
  </si>
  <si>
    <t>Benešov u Semil</t>
  </si>
  <si>
    <t>Bozkov</t>
  </si>
  <si>
    <t>Bradlecká Lhota</t>
  </si>
  <si>
    <t>Bystrá nad Jizerou</t>
  </si>
  <si>
    <t>Háje nad Jizerou</t>
  </si>
  <si>
    <t>Chuchelna</t>
  </si>
  <si>
    <t>Jesenný</t>
  </si>
  <si>
    <t>Košťálov</t>
  </si>
  <si>
    <t>Libštát</t>
  </si>
  <si>
    <t>Lomnice nad Popelkou</t>
  </si>
  <si>
    <t>Nová Ves nad Popelkou</t>
  </si>
  <si>
    <t>Příkrý</t>
  </si>
  <si>
    <t>Roprachtice</t>
  </si>
  <si>
    <t>Roztoky u Semil</t>
  </si>
  <si>
    <t>Slaná</t>
  </si>
  <si>
    <t>Stružinec</t>
  </si>
  <si>
    <t>Syřenov</t>
  </si>
  <si>
    <t>Vysoké nad Jizerou</t>
  </si>
  <si>
    <t>Tanvald</t>
  </si>
  <si>
    <t>Albrechtice v Jizerských horách</t>
  </si>
  <si>
    <t>Desná</t>
  </si>
  <si>
    <t>Harrachov</t>
  </si>
  <si>
    <t>Jiřetín pod Bukovou</t>
  </si>
  <si>
    <t>Kořenov</t>
  </si>
  <si>
    <t>Plavy</t>
  </si>
  <si>
    <t>Smržovka</t>
  </si>
  <si>
    <t>Velké Hamry</t>
  </si>
  <si>
    <t>Zlatá Olešnice</t>
  </si>
  <si>
    <t>Turnov</t>
  </si>
  <si>
    <t>Čtveřín</t>
  </si>
  <si>
    <t>Holenice</t>
  </si>
  <si>
    <t>Hrubá Skála</t>
  </si>
  <si>
    <t>Jenišovice</t>
  </si>
  <si>
    <t>Kacanovy</t>
  </si>
  <si>
    <t>Karlovice</t>
  </si>
  <si>
    <t>Klokočí</t>
  </si>
  <si>
    <t>Kobyly</t>
  </si>
  <si>
    <t>Ktová</t>
  </si>
  <si>
    <t>Loučky</t>
  </si>
  <si>
    <t>Malá Skála</t>
  </si>
  <si>
    <t>Mírová pod Kozákovem</t>
  </si>
  <si>
    <t>Modřišice</t>
  </si>
  <si>
    <t>Paceřice</t>
  </si>
  <si>
    <t>Pěnčín</t>
  </si>
  <si>
    <t>Příšovice</t>
  </si>
  <si>
    <t>Radimovice</t>
  </si>
  <si>
    <t>Radostná pod Kozákovem</t>
  </si>
  <si>
    <t>Rakousy</t>
  </si>
  <si>
    <t>Rovensko pod Troskami</t>
  </si>
  <si>
    <t>Soběslavice</t>
  </si>
  <si>
    <t>Svijanský Újezd</t>
  </si>
  <si>
    <t>Svijany</t>
  </si>
  <si>
    <t>Sychrov</t>
  </si>
  <si>
    <t>Tatobity</t>
  </si>
  <si>
    <t>Troskovice</t>
  </si>
  <si>
    <t>Vlastibořice</t>
  </si>
  <si>
    <t>Všeň</t>
  </si>
  <si>
    <t>Vyskeř</t>
  </si>
  <si>
    <t>Žďárek</t>
  </si>
  <si>
    <t>Žernov</t>
  </si>
  <si>
    <t>Železný Brod</t>
  </si>
  <si>
    <t>Držkov</t>
  </si>
  <si>
    <t>Jílové u Držkova</t>
  </si>
  <si>
    <t>Koberovy</t>
  </si>
  <si>
    <t>Líšný</t>
  </si>
  <si>
    <t>Loužnice</t>
  </si>
  <si>
    <t>Radčice</t>
  </si>
  <si>
    <t>Zásada</t>
  </si>
  <si>
    <t>Adršpach</t>
  </si>
  <si>
    <t>Božanov</t>
  </si>
  <si>
    <t>Hejtmánkovice</t>
  </si>
  <si>
    <t>Heřmánkovice</t>
  </si>
  <si>
    <t>Hynčice</t>
  </si>
  <si>
    <t>Jetřichov</t>
  </si>
  <si>
    <t>Křinice</t>
  </si>
  <si>
    <t>Martínkovice</t>
  </si>
  <si>
    <t>Meziměstí</t>
  </si>
  <si>
    <t>Šonov</t>
  </si>
  <si>
    <t>Teplice nad Metují</t>
  </si>
  <si>
    <t>Vernéřovice</t>
  </si>
  <si>
    <t>Dobruška</t>
  </si>
  <si>
    <t>Bačetín</t>
  </si>
  <si>
    <t>Bohdašín</t>
  </si>
  <si>
    <t>Bystré</t>
  </si>
  <si>
    <t>České Meziříčí</t>
  </si>
  <si>
    <t>Deštné v Orlických horách</t>
  </si>
  <si>
    <t>Dobré</t>
  </si>
  <si>
    <t>Mokré</t>
  </si>
  <si>
    <t>Očelice</t>
  </si>
  <si>
    <t>Ohnišov</t>
  </si>
  <si>
    <t>Olešnice v Orlických horách</t>
  </si>
  <si>
    <t>Podbřezí</t>
  </si>
  <si>
    <t>Přepychy</t>
  </si>
  <si>
    <t>Rohenice</t>
  </si>
  <si>
    <t>Sedloňov</t>
  </si>
  <si>
    <t>Semechnice</t>
  </si>
  <si>
    <t>Sněžné</t>
  </si>
  <si>
    <t>Trnov</t>
  </si>
  <si>
    <t>Dvůr Králové nad Labem</t>
  </si>
  <si>
    <t>Bílá Třemešná</t>
  </si>
  <si>
    <t>Bílé Poličany</t>
  </si>
  <si>
    <t>Borovnička</t>
  </si>
  <si>
    <t>Dolní Brusnice</t>
  </si>
  <si>
    <t>Horní Brusnice</t>
  </si>
  <si>
    <t>Hřibojedy</t>
  </si>
  <si>
    <t>Choustníkovo Hradiště</t>
  </si>
  <si>
    <t>Kocbeře</t>
  </si>
  <si>
    <t>Kohoutov</t>
  </si>
  <si>
    <t>Kuks</t>
  </si>
  <si>
    <t>Lanžov</t>
  </si>
  <si>
    <t>Libotov</t>
  </si>
  <si>
    <t>Litíč</t>
  </si>
  <si>
    <t>Mostek</t>
  </si>
  <si>
    <t>Nemojov</t>
  </si>
  <si>
    <t>Trotina</t>
  </si>
  <si>
    <t>Třebihošť</t>
  </si>
  <si>
    <t>Velký Vřešťov</t>
  </si>
  <si>
    <t>Vilantice</t>
  </si>
  <si>
    <t>Vítězná</t>
  </si>
  <si>
    <t>Vlčkovice v Podkrkonoší</t>
  </si>
  <si>
    <t>Zábřezí-Řečice</t>
  </si>
  <si>
    <t>Zdobín</t>
  </si>
  <si>
    <t>Hořice</t>
  </si>
  <si>
    <t>Bašnice</t>
  </si>
  <si>
    <t>Bílsko u Hořic</t>
  </si>
  <si>
    <t>Boháňka</t>
  </si>
  <si>
    <t>Bříšťany</t>
  </si>
  <si>
    <t>Cerekvice nad Bystřicí</t>
  </si>
  <si>
    <t>Červená Třemešná</t>
  </si>
  <si>
    <t>Dobrá Voda u Hořic</t>
  </si>
  <si>
    <t>Chomutice</t>
  </si>
  <si>
    <t>Jeřice</t>
  </si>
  <si>
    <t>Lískovice</t>
  </si>
  <si>
    <t>Lukavec u Hořic</t>
  </si>
  <si>
    <t>Miletín</t>
  </si>
  <si>
    <t>Milovice u Hořic</t>
  </si>
  <si>
    <t>Nevratice</t>
  </si>
  <si>
    <t>Ostroměř</t>
  </si>
  <si>
    <t>Petrovičky</t>
  </si>
  <si>
    <t>Podhorní Újezd a Vojice</t>
  </si>
  <si>
    <t>Rašín</t>
  </si>
  <si>
    <t>Rohoznice</t>
  </si>
  <si>
    <t>Sobčice</t>
  </si>
  <si>
    <t>Staré Smrkovice</t>
  </si>
  <si>
    <t>Třebnouševes</t>
  </si>
  <si>
    <t>Úhlejov</t>
  </si>
  <si>
    <t>Vřesník</t>
  </si>
  <si>
    <t>Hradec Králové</t>
  </si>
  <si>
    <t>Běleč nad Orlicí</t>
  </si>
  <si>
    <t>Benátky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</si>
  <si>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</si>
  <si>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</si>
  <si>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</si>
  <si>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</si>
  <si>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</si>
  <si>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</si>
  <si>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</si>
  <si>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</si>
  <si>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</si>
  <si>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</si>
  <si>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Hněvčeves</t>
  </si>
  <si>
    <t>Holohlavy</t>
  </si>
  <si>
    <t>Hořiněves</t>
  </si>
  <si>
    <t>Chlumec nad Cidlinou</t>
  </si>
  <si>
    <t>Chudeřice</t>
  </si>
  <si>
    <t>Jeníkovice</t>
  </si>
  <si>
    <t>Káranice</t>
  </si>
  <si>
    <t>Klamoš</t>
  </si>
  <si>
    <t>Kosice</t>
  </si>
  <si>
    <t>Kosičky</t>
  </si>
  <si>
    <t>Kratonohy</t>
  </si>
  <si>
    <t>Kunčice</t>
  </si>
  <si>
    <t>Lejšovka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</si>
  <si>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</si>
  <si>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</si>
  <si>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</si>
  <si>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</si>
  <si>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</si>
  <si>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</si>
  <si>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</si>
  <si>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</si>
  <si>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Lovčice</t>
  </si>
  <si>
    <t>Máslojedy</t>
  </si>
  <si>
    <t>Mokrovousy</t>
  </si>
  <si>
    <t>Mžany</t>
  </si>
  <si>
    <t>Neděliště</t>
  </si>
  <si>
    <t>Nechanice</t>
  </si>
  <si>
    <t>Nové Město</t>
  </si>
  <si>
    <t>Obědovice</t>
  </si>
  <si>
    <t>Osice</t>
  </si>
  <si>
    <t>Osičky</t>
  </si>
  <si>
    <t>Praskačka</t>
  </si>
  <si>
    <t>Předměřice nad Labem</t>
  </si>
  <si>
    <t>Převýšov</t>
  </si>
  <si>
    <t>Pšánky</t>
  </si>
  <si>
    <t>Puchlovice</t>
  </si>
  <si>
    <t>Račice nad Trotinou</t>
  </si>
  <si>
    <t>Radíkovice</t>
  </si>
  <si>
    <t>Radostov</t>
  </si>
  <si>
    <t>Roudnice</t>
  </si>
  <si>
    <t>Sadová</t>
  </si>
  <si>
    <t>Sendražice</t>
  </si>
  <si>
    <t>Smiřice</t>
  </si>
  <si>
    <t>Sovětice</t>
  </si>
  <si>
    <t>Stěžery</t>
  </si>
  <si>
    <t>Stračov</t>
  </si>
  <si>
    <t>Střezetice</t>
  </si>
  <si>
    <t>Světí</t>
  </si>
  <si>
    <t>Syrovátka</t>
  </si>
  <si>
    <t>Třebechovice pod Orebem</t>
  </si>
  <si>
    <t>Třesovice</t>
  </si>
  <si>
    <t>Urbanice</t>
  </si>
  <si>
    <t>Vrchovnice</t>
  </si>
  <si>
    <t>Výrava</t>
  </si>
  <si>
    <t>Vysoká nad Labem</t>
  </si>
  <si>
    <t>Jaroměř</t>
  </si>
  <si>
    <t>Hořenice</t>
  </si>
  <si>
    <t>Chvalkovice</t>
  </si>
  <si>
    <t>Jasenná</t>
  </si>
  <si>
    <t>Nový Ples</t>
  </si>
  <si>
    <t>Rasošky</t>
  </si>
  <si>
    <t>Rožnov</t>
  </si>
  <si>
    <t>Rychnovek</t>
  </si>
  <si>
    <t>Velichovky</t>
  </si>
  <si>
    <t>Velký Třebešov</t>
  </si>
  <si>
    <t>Zaloňov</t>
  </si>
  <si>
    <t>Jičín</t>
  </si>
  <si>
    <t>Bačalky</t>
  </si>
  <si>
    <t>Běchary</t>
  </si>
  <si>
    <t>Brada-Rybníček</t>
  </si>
  <si>
    <t>Budčeves</t>
  </si>
  <si>
    <t>Bukvice</t>
  </si>
  <si>
    <t>Butoves</t>
  </si>
  <si>
    <t>Češov</t>
  </si>
  <si>
    <t>Dětenice</t>
  </si>
  <si>
    <t>Dílce</t>
  </si>
  <si>
    <t>Dolní Lochov</t>
  </si>
  <si>
    <t>Dřevěnice</t>
  </si>
  <si>
    <t>Holín</t>
  </si>
  <si>
    <t>Cholenice</t>
  </si>
  <si>
    <t>Chyjice</t>
  </si>
  <si>
    <t>Jičíněves</t>
  </si>
  <si>
    <t>Jinolice</t>
  </si>
  <si>
    <t>Kacákova Lhota</t>
  </si>
  <si>
    <t>Kbelnice</t>
  </si>
  <si>
    <t>Kněžnice</t>
  </si>
  <si>
    <t>Konecchlumí</t>
  </si>
  <si>
    <t>Kopidlno</t>
  </si>
  <si>
    <t>Kovač</t>
  </si>
  <si>
    <t>Kyje</t>
  </si>
  <si>
    <t>Lázně Bělohrad</t>
  </si>
  <si>
    <t>Libáň</t>
  </si>
  <si>
    <t>Libošovice</t>
  </si>
  <si>
    <t>Libuň</t>
  </si>
  <si>
    <t>Mladějov</t>
  </si>
  <si>
    <t>Mlázovice</t>
  </si>
  <si>
    <t>Nemyčeves</t>
  </si>
  <si>
    <t>Ohařice</t>
  </si>
  <si>
    <t>Ohaveč</t>
  </si>
  <si>
    <t>Ostružno</t>
  </si>
  <si>
    <t>Podůlší</t>
  </si>
  <si>
    <t>Rokytňany</t>
  </si>
  <si>
    <t>Samšina</t>
  </si>
  <si>
    <t>Sběř</t>
  </si>
  <si>
    <t>Sekeřice</t>
  </si>
  <si>
    <t>Slatiny</t>
  </si>
  <si>
    <t>Slavhostice</t>
  </si>
  <si>
    <t>Soběraz</t>
  </si>
  <si>
    <t>Sobotka</t>
  </si>
  <si>
    <t>Staré Hrady</t>
  </si>
  <si>
    <t>Staré Místo</t>
  </si>
  <si>
    <t>Střevač</t>
  </si>
  <si>
    <t>Svatojanský Újezd</t>
  </si>
  <si>
    <t>Šárovcova Lhota</t>
  </si>
  <si>
    <t>Třtěnice</t>
  </si>
  <si>
    <t>Tuř</t>
  </si>
  <si>
    <t>Údrnice</t>
  </si>
  <si>
    <t>Újezd pod Troskami</t>
  </si>
  <si>
    <t>Úlibice</t>
  </si>
  <si>
    <t>Valdice</t>
  </si>
  <si>
    <t>Vitiněves</t>
  </si>
  <si>
    <t>Volanice</t>
  </si>
  <si>
    <t>Vršce</t>
  </si>
  <si>
    <t>Vysoké Veselí</t>
  </si>
  <si>
    <t>Zámostí-Blata</t>
  </si>
  <si>
    <t>Zelenecká Lhota</t>
  </si>
  <si>
    <t>Železnice</t>
  </si>
  <si>
    <t>Žeretice</t>
  </si>
  <si>
    <t>Žlunice</t>
  </si>
  <si>
    <t>Kostelec nad Orlicí</t>
  </si>
  <si>
    <t>Albrechtice nad Orlicí</t>
  </si>
  <si>
    <t>Bolehošť</t>
  </si>
  <si>
    <t>Borohrádek</t>
  </si>
  <si>
    <t>Častolovice</t>
  </si>
  <si>
    <t>Čermná nad Orlicí</t>
  </si>
  <si>
    <t>Doudleby nad Orlicí</t>
  </si>
  <si>
    <t>Hřibiny-Ledská</t>
  </si>
  <si>
    <t>Chleny</t>
  </si>
  <si>
    <t>Kostelecké Horky</t>
  </si>
  <si>
    <t>Lípa nad Orlicí</t>
  </si>
  <si>
    <t>Svídnice</t>
  </si>
  <si>
    <t>Tutleky</t>
  </si>
  <si>
    <t>Týniště nad Orlicí</t>
  </si>
  <si>
    <t>Zdelov</t>
  </si>
  <si>
    <t>Žďár nad Orlicí</t>
  </si>
  <si>
    <t>Náchod</t>
  </si>
  <si>
    <t>Bezděkov nad Metují</t>
  </si>
  <si>
    <t>Borová</t>
  </si>
  <si>
    <t>Brzice</t>
  </si>
  <si>
    <t>Bukovice</t>
  </si>
  <si>
    <t>Červená Hora</t>
  </si>
  <si>
    <t>Červený Kostelec</t>
  </si>
  <si>
    <t>Česká Čermná</t>
  </si>
  <si>
    <t>Česká Metuje</t>
  </si>
  <si>
    <t>Česká Skalice</t>
  </si>
  <si>
    <t>Dolní Radechová</t>
  </si>
  <si>
    <t>Horní Radechová</t>
  </si>
  <si>
    <t>Hořičky</t>
  </si>
  <si>
    <t>Hronov</t>
  </si>
  <si>
    <t>Kramolna</t>
  </si>
  <si>
    <t>Lhota pod Hořičkami</t>
  </si>
  <si>
    <t>Litoboř</t>
  </si>
  <si>
    <t>Machov</t>
  </si>
  <si>
    <t>Mezilečí</t>
  </si>
  <si>
    <t>Nový Hrádek</t>
  </si>
  <si>
    <t>Police nad Metují</t>
  </si>
  <si>
    <t>Říkov</t>
  </si>
  <si>
    <t>Slatina nad Úpou</t>
  </si>
  <si>
    <t>Stárkov</t>
  </si>
  <si>
    <t>Studnice</t>
  </si>
  <si>
    <t>Suchý Důl</t>
  </si>
  <si>
    <t>Velká Jesenice</t>
  </si>
  <si>
    <t>Velké Petrovice</t>
  </si>
  <si>
    <t>Velké Poříčí</t>
  </si>
  <si>
    <t>Vysoká Srbská</t>
  </si>
  <si>
    <t>Vysokov</t>
  </si>
  <si>
    <t>Zábrodí</t>
  </si>
  <si>
    <t>Žďár nad Metují</t>
  </si>
  <si>
    <t>Žďárky</t>
  </si>
  <si>
    <t>Nová Paka</t>
  </si>
  <si>
    <t>Pecka</t>
  </si>
  <si>
    <t>Stará Paka</t>
  </si>
  <si>
    <t>Úbislavice</t>
  </si>
  <si>
    <t>Vidochov</t>
  </si>
  <si>
    <t>Nové Město nad Metují</t>
  </si>
  <si>
    <t>Bohuslavice</t>
  </si>
  <si>
    <t>Libchyně</t>
  </si>
  <si>
    <t>Mezilesí</t>
  </si>
  <si>
    <t>Nahořany</t>
  </si>
  <si>
    <t>Provodov-Šonov</t>
  </si>
  <si>
    <t>Přibyslav</t>
  </si>
  <si>
    <t>Sendraž</t>
  </si>
  <si>
    <t>Slavětín nad Metují</t>
  </si>
  <si>
    <t>Slavoňov</t>
  </si>
  <si>
    <t>Vršovka</t>
  </si>
  <si>
    <t>Nový Bydžov</t>
  </si>
  <si>
    <t>Barchov</t>
  </si>
  <si>
    <t>Hlušice</t>
  </si>
  <si>
    <t>Humburky</t>
  </si>
  <si>
    <t>Kobylice</t>
  </si>
  <si>
    <t>Králíky</t>
  </si>
  <si>
    <t>Lužec nad Cidlinou</t>
  </si>
  <si>
    <t>Měník</t>
  </si>
  <si>
    <t>Mlékosrby</t>
  </si>
  <si>
    <t>Myštěves</t>
  </si>
  <si>
    <t>Nepolisy</t>
  </si>
  <si>
    <t>Ohnišťany</t>
  </si>
  <si>
    <t>Prasek</t>
  </si>
  <si>
    <t>Skřivany</t>
  </si>
  <si>
    <t>Sloupno</t>
  </si>
  <si>
    <t>Smidary</t>
  </si>
  <si>
    <t>Starý Bydžov</t>
  </si>
  <si>
    <t>Šaplava</t>
  </si>
  <si>
    <t>Vinary</t>
  </si>
  <si>
    <t>Zachrašťany</t>
  </si>
  <si>
    <t>Zdechovice</t>
  </si>
  <si>
    <t>Rychnov nad Kněžnou</t>
  </si>
  <si>
    <t>Bartošovice v Orlických horách</t>
  </si>
  <si>
    <t>Bílý Újezd</t>
  </si>
  <si>
    <t>Byzhradec</t>
  </si>
  <si>
    <t>Jahodov</t>
  </si>
  <si>
    <t>Javornice</t>
  </si>
  <si>
    <t>Kvasiny</t>
  </si>
  <si>
    <t>Lhoty u Potštejna</t>
  </si>
  <si>
    <t>Libel</t>
  </si>
  <si>
    <t>Liberk</t>
  </si>
  <si>
    <t>Lično</t>
  </si>
  <si>
    <t>Lukavice</t>
  </si>
  <si>
    <t>Lupenice</t>
  </si>
  <si>
    <t>Orlické Záhoří</t>
  </si>
  <si>
    <t>Osečnice</t>
  </si>
  <si>
    <t>Pěčín</t>
  </si>
  <si>
    <t>Polom</t>
  </si>
  <si>
    <t>Potštejn</t>
  </si>
  <si>
    <t>Proruby</t>
  </si>
  <si>
    <t>Rokytnice v Orlických horách</t>
  </si>
  <si>
    <t>Rybná nad Zdobnicí</t>
  </si>
  <si>
    <t>Říčky v Orlických horách</t>
  </si>
  <si>
    <t>Skuhrov nad Bělou</t>
  </si>
  <si>
    <t>Slatina nad Zdobnicí</t>
  </si>
  <si>
    <t>Solnice</t>
  </si>
  <si>
    <t>Synkov-Slemeno</t>
  </si>
  <si>
    <t>Třebešov</t>
  </si>
  <si>
    <t>Vamberk</t>
  </si>
  <si>
    <t>Voděrady</t>
  </si>
  <si>
    <t>Záměl</t>
  </si>
  <si>
    <t>Zdobnice</t>
  </si>
  <si>
    <t>Trutnov</t>
  </si>
  <si>
    <t>Batňovice</t>
  </si>
  <si>
    <t>Dolní Olešnice</t>
  </si>
  <si>
    <t>Hajnice</t>
  </si>
  <si>
    <t>Havlovice</t>
  </si>
  <si>
    <t>Horní Maršov</t>
  </si>
  <si>
    <t>Horní Olešnice</t>
  </si>
  <si>
    <t>Chotěvice</t>
  </si>
  <si>
    <t>Chvaleč</t>
  </si>
  <si>
    <t>Janské Lázně</t>
  </si>
  <si>
    <t>Jívka</t>
  </si>
  <si>
    <t>Královec</t>
  </si>
  <si>
    <t>Lampertice</t>
  </si>
  <si>
    <t>Libňatov</t>
  </si>
  <si>
    <t>Malá Úpa</t>
  </si>
  <si>
    <t>Malé Svatoňovice</t>
  </si>
  <si>
    <t>Maršov u Úpice</t>
  </si>
  <si>
    <t>Mladé Buky</t>
  </si>
  <si>
    <t>Pec pod Sněžkou</t>
  </si>
  <si>
    <t>Pilníkov</t>
  </si>
  <si>
    <t>Radvanice</t>
  </si>
  <si>
    <t>Rtyně v Podkrkonoší</t>
  </si>
  <si>
    <t>Staré Buky</t>
  </si>
  <si>
    <t>Suchovršice</t>
  </si>
  <si>
    <t>Svoboda nad Úpou</t>
  </si>
  <si>
    <t>Úpice</t>
  </si>
  <si>
    <t>Velké Svatoňovice</t>
  </si>
  <si>
    <t>Vlčice</t>
  </si>
  <si>
    <t>Žacléř</t>
  </si>
  <si>
    <t>Vrchlabí</t>
  </si>
  <si>
    <t>Černý Důl</t>
  </si>
  <si>
    <t>Dolní Branná</t>
  </si>
  <si>
    <t>Dolní Dvůr</t>
  </si>
  <si>
    <t>Dolní Kalná</t>
  </si>
  <si>
    <t>Dolní Lánov</t>
  </si>
  <si>
    <t>Horní Kalná</t>
  </si>
  <si>
    <t>Hostinné</t>
  </si>
  <si>
    <t>Klášterská Lhota</t>
  </si>
  <si>
    <t>Kunčice nad Labem</t>
  </si>
  <si>
    <t>Lánov</t>
  </si>
  <si>
    <t>Prosečné</t>
  </si>
  <si>
    <t>Rudník</t>
  </si>
  <si>
    <t>Strážné</t>
  </si>
  <si>
    <t>Špindlerův Mlýn</t>
  </si>
  <si>
    <t>Česká Třebová</t>
  </si>
  <si>
    <t>Přívrat</t>
  </si>
  <si>
    <t>Semanín</t>
  </si>
  <si>
    <t>Třebovice</t>
  </si>
  <si>
    <t>Hlinsko</t>
  </si>
  <si>
    <t>Dědová</t>
  </si>
  <si>
    <t>Holetín</t>
  </si>
  <si>
    <t>Kameničky</t>
  </si>
  <si>
    <t>Krouna</t>
  </si>
  <si>
    <t>Otradov</t>
  </si>
  <si>
    <t>Pokřikov</t>
  </si>
  <si>
    <t>Svratouch</t>
  </si>
  <si>
    <t>Tisovec</t>
  </si>
  <si>
    <t>Trhová Kamenice</t>
  </si>
  <si>
    <t>Včelákov</t>
  </si>
  <si>
    <t>Vítanov</t>
  </si>
  <si>
    <t>Vojtěchov</t>
  </si>
  <si>
    <t>Vortová</t>
  </si>
  <si>
    <t>Všeradov</t>
  </si>
  <si>
    <t>Vysočina</t>
  </si>
  <si>
    <t>Holice</t>
  </si>
  <si>
    <t>Býšť</t>
  </si>
  <si>
    <t>Dolní Roveň</t>
  </si>
  <si>
    <t>Dolní Ředice</t>
  </si>
  <si>
    <t>Horní Jelení</t>
  </si>
  <si>
    <t>Horní Ředice</t>
  </si>
  <si>
    <t>Chvojenec</t>
  </si>
  <si>
    <t>Jaroslav</t>
  </si>
  <si>
    <t>Ostřetín</t>
  </si>
  <si>
    <t>Poběžovice u Holic</t>
  </si>
  <si>
    <t>Trusnov</t>
  </si>
  <si>
    <t>Uhersko</t>
  </si>
  <si>
    <t>Veliny</t>
  </si>
  <si>
    <t>Vysoké Chvojno</t>
  </si>
  <si>
    <t>Chrudim</t>
  </si>
  <si>
    <t>Běstvina</t>
  </si>
  <si>
    <t>Biskupice</t>
  </si>
  <si>
    <t>Bítovany</t>
  </si>
  <si>
    <t>Bojanov</t>
  </si>
  <si>
    <t>Bor u Skutče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</si>
  <si>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</si>
  <si>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</si>
  <si>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</si>
  <si>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</si>
  <si>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</si>
  <si>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</si>
  <si>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</si>
  <si>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</si>
  <si>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</si>
  <si>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Heřmanův Městec</t>
  </si>
  <si>
    <t>Hluboká</t>
  </si>
  <si>
    <t>Hodonín</t>
  </si>
  <si>
    <t>Honbice</t>
  </si>
  <si>
    <t>Horka</t>
  </si>
  <si>
    <t>Horní Bradlo</t>
  </si>
  <si>
    <t>Hošťalovice</t>
  </si>
  <si>
    <t>Hrochův Týnec</t>
  </si>
  <si>
    <t>Hroubovice</t>
  </si>
  <si>
    <t>Chrast</t>
  </si>
  <si>
    <t>Chroustovice</t>
  </si>
  <si>
    <t>Klešice</t>
  </si>
  <si>
    <t>Kočí</t>
  </si>
  <si>
    <t>Kostelec u Heřmanova Městce</t>
  </si>
  <si>
    <t>Krásné</t>
  </si>
  <si>
    <t>Křižanovice</t>
  </si>
  <si>
    <t>Leštinka</t>
  </si>
  <si>
    <t>Liboměřice</t>
  </si>
  <si>
    <t>Licibořice</t>
  </si>
  <si>
    <t>Lipovec</t>
  </si>
  <si>
    <t>Lozice</t>
  </si>
  <si>
    <t>Luže</t>
  </si>
  <si>
    <t>Míčov-Sušice</t>
  </si>
  <si>
    <t>Mladoňovice</t>
  </si>
  <si>
    <t>Morašice</t>
  </si>
  <si>
    <t>Mrákotín</t>
  </si>
  <si>
    <t>Nabočany</t>
  </si>
  <si>
    <t>Načešice</t>
  </si>
  <si>
    <t>Orel</t>
  </si>
  <si>
    <t>Perálec</t>
  </si>
  <si>
    <t>Podhořany u Ronova</t>
  </si>
  <si>
    <t>Prachovice</t>
  </si>
  <si>
    <t>Proseč</t>
  </si>
  <si>
    <t>Prosetín</t>
  </si>
  <si>
    <t>Předhradí</t>
  </si>
  <si>
    <t>Rabštejnská Lhota</t>
  </si>
  <si>
    <t>Ronov nad Doubravou</t>
  </si>
  <si>
    <t>Rosice</t>
  </si>
  <si>
    <t>Rozhovice</t>
  </si>
  <si>
    <t>Řestoky</t>
  </si>
  <si>
    <t>Skuteč</t>
  </si>
  <si>
    <t>Slatiňany</t>
  </si>
  <si>
    <t>Smrček</t>
  </si>
  <si>
    <t>Sobětuchy</t>
  </si>
  <si>
    <t>Stolany</t>
  </si>
  <si>
    <t>Střemošice</t>
  </si>
  <si>
    <t>Trojovice</t>
  </si>
  <si>
    <t>Třemošnice</t>
  </si>
  <si>
    <t>Třibřichy</t>
  </si>
  <si>
    <t>Tuněchody</t>
  </si>
  <si>
    <t>Úherčice</t>
  </si>
  <si>
    <t>Úhřetice</t>
  </si>
  <si>
    <t>Vápenný Podol</t>
  </si>
  <si>
    <t>Vejvanovice</t>
  </si>
  <si>
    <t>Vrbatův Kostelec</t>
  </si>
  <si>
    <t>Vyžice</t>
  </si>
  <si>
    <t>Zaječice</t>
  </si>
  <si>
    <t>Zájezdec</t>
  </si>
  <si>
    <t>Zderaz</t>
  </si>
  <si>
    <t>Žlebské Chvalovice</t>
  </si>
  <si>
    <t>Žumberk</t>
  </si>
  <si>
    <t>Červená Voda</t>
  </si>
  <si>
    <t>Dolní Morava</t>
  </si>
  <si>
    <t>Lichkov</t>
  </si>
  <si>
    <t>Mladkov</t>
  </si>
  <si>
    <t>Lanškroun</t>
  </si>
  <si>
    <t>Albrechtice</t>
  </si>
  <si>
    <t>Anenská Studánka</t>
  </si>
  <si>
    <t>Cotkytle</t>
  </si>
  <si>
    <t>Čenkovice</t>
  </si>
  <si>
    <t>Damníkov</t>
  </si>
  <si>
    <t>Dolní Čermná</t>
  </si>
  <si>
    <t>Horní Čermná</t>
  </si>
  <si>
    <t>Horní Heřmanice</t>
  </si>
  <si>
    <t>Horní Třešňovec</t>
  </si>
  <si>
    <t>Krasíkov</t>
  </si>
  <si>
    <t>Lubník</t>
  </si>
  <si>
    <t>Luková</t>
  </si>
  <si>
    <t>Rudoltice</t>
  </si>
  <si>
    <t>Strážná</t>
  </si>
  <si>
    <t>Tatenice</t>
  </si>
  <si>
    <t>Trpík</t>
  </si>
  <si>
    <t>Výprachtice</t>
  </si>
  <si>
    <t>Žichlínek</t>
  </si>
  <si>
    <t>Litomyšl</t>
  </si>
  <si>
    <t>Bohuňovice</t>
  </si>
  <si>
    <t>Cerekvice nad Loučnou</t>
  </si>
  <si>
    <t>Dolní Újezd</t>
  </si>
  <si>
    <t>Horní Újezd</t>
  </si>
  <si>
    <t>Chmelík</t>
  </si>
  <si>
    <t>Chotěnov</t>
  </si>
  <si>
    <t>Jarošov</t>
  </si>
  <si>
    <t>Makov</t>
  </si>
  <si>
    <t>Nová Sídla</t>
  </si>
  <si>
    <t>Nová Ves u Jarošova</t>
  </si>
  <si>
    <t>Osík</t>
  </si>
  <si>
    <t>Poříčí u Litomyšle</t>
  </si>
  <si>
    <t>Příluka</t>
  </si>
  <si>
    <t>Řídký</t>
  </si>
  <si>
    <t>Sebranice</t>
  </si>
  <si>
    <t>Sloupnice</t>
  </si>
  <si>
    <t>Strakov</t>
  </si>
  <si>
    <t>Suchá Lhota</t>
  </si>
  <si>
    <t>Tržek</t>
  </si>
  <si>
    <t>Vidlatá Seč</t>
  </si>
  <si>
    <t>Vlčkov</t>
  </si>
  <si>
    <t>Moravská Třebová</t>
  </si>
  <si>
    <t>Bělá u Jevíčka</t>
  </si>
  <si>
    <t>Bezděčí u Trnávky</t>
  </si>
  <si>
    <t>Borušov</t>
  </si>
  <si>
    <t>Březinky</t>
  </si>
  <si>
    <t>Dětřichov u Moravské Třebové</t>
  </si>
  <si>
    <t>Dlouhá Loučka</t>
  </si>
  <si>
    <t>Gruna</t>
  </si>
  <si>
    <t>Hartinkov</t>
  </si>
  <si>
    <t>Chornice</t>
  </si>
  <si>
    <t>Janůvky</t>
  </si>
  <si>
    <t>Jaroměřice</t>
  </si>
  <si>
    <t>Jevíčko</t>
  </si>
  <si>
    <t>Koruna</t>
  </si>
  <si>
    <t>Křenov</t>
  </si>
  <si>
    <t>Kunčina</t>
  </si>
  <si>
    <t>Linhartice</t>
  </si>
  <si>
    <t>Malíkov</t>
  </si>
  <si>
    <t>Městečko Trnávka</t>
  </si>
  <si>
    <t>Mladějov na Moravě</t>
  </si>
  <si>
    <t>Rozstání</t>
  </si>
  <si>
    <t>Rychnov na Moravě</t>
  </si>
  <si>
    <t>Staré Město</t>
  </si>
  <si>
    <t>Třebařov</t>
  </si>
  <si>
    <t>Útěchov</t>
  </si>
  <si>
    <t>Víska u Jevíčka</t>
  </si>
  <si>
    <t>Vranová Lhota</t>
  </si>
  <si>
    <t>Vrážné</t>
  </si>
  <si>
    <t>Pardubice</t>
  </si>
  <si>
    <t>Bukovina nad Labem</t>
  </si>
  <si>
    <t>Bukovka</t>
  </si>
  <si>
    <t>Časy</t>
  </si>
  <si>
    <t>Čeperka</t>
  </si>
  <si>
    <t>Čepí</t>
  </si>
  <si>
    <t>Černá u Bohdanče</t>
  </si>
  <si>
    <t>Dašice</t>
  </si>
  <si>
    <t>Dříteč</t>
  </si>
  <si>
    <t>Dubany</t>
  </si>
  <si>
    <t>Hrobice</t>
  </si>
  <si>
    <t>Chýšť</t>
  </si>
  <si>
    <t>Jezbořice</t>
  </si>
  <si>
    <t>Kasalice</t>
  </si>
  <si>
    <t>Kostěnice</t>
  </si>
  <si>
    <t>Křičeň</t>
  </si>
  <si>
    <t>Kunětice</t>
  </si>
  <si>
    <t>Lány u Dašic</t>
  </si>
  <si>
    <t>Lázně Bohdaneč</t>
  </si>
  <si>
    <t>Libišany</t>
  </si>
  <si>
    <t>Malé Výkleky</t>
  </si>
  <si>
    <t>Mikulovice</t>
  </si>
  <si>
    <t>Moravany</t>
  </si>
  <si>
    <t>Neratov</t>
  </si>
  <si>
    <t>Opatovice nad Labem</t>
  </si>
  <si>
    <t>Ostřešany</t>
  </si>
  <si>
    <t>Plch</t>
  </si>
  <si>
    <t>Podůlšany</t>
  </si>
  <si>
    <t>Pravy</t>
  </si>
  <si>
    <t>Ráby</t>
  </si>
  <si>
    <t>Rohovládova Bělá</t>
  </si>
  <si>
    <t>Rokytno</t>
  </si>
  <si>
    <t>Rybitví</t>
  </si>
  <si>
    <t>Slepotice</t>
  </si>
  <si>
    <t>Spojil</t>
  </si>
  <si>
    <t>Srch</t>
  </si>
  <si>
    <t>Srnojedy</t>
  </si>
  <si>
    <t>Staré Hradiště</t>
  </si>
  <si>
    <t>Staré Jesenčany</t>
  </si>
  <si>
    <t>Staré Ždánice</t>
  </si>
  <si>
    <t>Starý Mateřov</t>
  </si>
  <si>
    <t>Stéblová</t>
  </si>
  <si>
    <t>Třebosice</t>
  </si>
  <si>
    <t>Úhřetická Lhota</t>
  </si>
  <si>
    <t>Újezd u Sezemic</t>
  </si>
  <si>
    <t>Vlčí Habřina</t>
  </si>
  <si>
    <t>Voleč</t>
  </si>
  <si>
    <t>Živanice</t>
  </si>
  <si>
    <t>Polička</t>
  </si>
  <si>
    <t>Březiny</t>
  </si>
  <si>
    <t>Jedlová</t>
  </si>
  <si>
    <t>Kamenec u Poličky</t>
  </si>
  <si>
    <t>Korouhev</t>
  </si>
  <si>
    <t>Květná</t>
  </si>
  <si>
    <t>Nedvězí</t>
  </si>
  <si>
    <t>Oldřiš</t>
  </si>
  <si>
    <t>Pomezí</t>
  </si>
  <si>
    <t>Pustá Kamenice</t>
  </si>
  <si>
    <t>Pustá Rybná</t>
  </si>
  <si>
    <t>Svojanov</t>
  </si>
  <si>
    <t>Široký Důl</t>
  </si>
  <si>
    <t>Telecí</t>
  </si>
  <si>
    <t>Trpín</t>
  </si>
  <si>
    <t>Přelouč</t>
  </si>
  <si>
    <t>Břehy</t>
  </si>
  <si>
    <t>Bukovina u Přelouče</t>
  </si>
  <si>
    <t>Hlavečník</t>
  </si>
  <si>
    <t>Holotín</t>
  </si>
  <si>
    <t>Choltice</t>
  </si>
  <si>
    <t>Chrtníky</t>
  </si>
  <si>
    <t>Chvaletice</t>
  </si>
  <si>
    <t>Jankovice</t>
  </si>
  <si>
    <t>Jedousov</t>
  </si>
  <si>
    <t>Kladruby nad Labem</t>
  </si>
  <si>
    <t>Kojice</t>
  </si>
  <si>
    <t>Labské Chrčice</t>
  </si>
  <si>
    <t>Lipoltice</t>
  </si>
  <si>
    <t>Litošice</t>
  </si>
  <si>
    <t>Mokošín</t>
  </si>
  <si>
    <t>Poběžovice u Přelouče</t>
  </si>
  <si>
    <t>Přelovice</t>
  </si>
  <si>
    <t>Řečany nad Labem</t>
  </si>
  <si>
    <t>Selmice</t>
  </si>
  <si>
    <t>Semín</t>
  </si>
  <si>
    <t>Sopřeč</t>
  </si>
  <si>
    <t>Sovolusky</t>
  </si>
  <si>
    <t>Stojice</t>
  </si>
  <si>
    <t>Strašov</t>
  </si>
  <si>
    <t>Svinčany</t>
  </si>
  <si>
    <t>Tetov</t>
  </si>
  <si>
    <t>Trnávka</t>
  </si>
  <si>
    <t>Turkovice</t>
  </si>
  <si>
    <t>Újezd u Přelouče</t>
  </si>
  <si>
    <t>Vápno</t>
  </si>
  <si>
    <t>Veselí</t>
  </si>
  <si>
    <t>Vyšehněvice</t>
  </si>
  <si>
    <t>Žáravice</t>
  </si>
  <si>
    <t>Svitavy</t>
  </si>
  <si>
    <t>Banín</t>
  </si>
  <si>
    <t>Bělá nad Svitavou</t>
  </si>
  <si>
    <t>Bohuňov</t>
  </si>
  <si>
    <t>Brněnec</t>
  </si>
  <si>
    <t>Březová nad Svitavou</t>
  </si>
  <si>
    <t>Hradec nad Svitavou</t>
  </si>
  <si>
    <t>Chrastavec</t>
  </si>
  <si>
    <t>Kamenná Horka</t>
  </si>
  <si>
    <t>Karle</t>
  </si>
  <si>
    <t>Koclířov</t>
  </si>
  <si>
    <t>Kukle</t>
  </si>
  <si>
    <t>Lavičné</t>
  </si>
  <si>
    <t>Mikuleč</t>
  </si>
  <si>
    <t>Opatov</t>
  </si>
  <si>
    <t>Opatovec</t>
  </si>
  <si>
    <t>Pohledy</t>
  </si>
  <si>
    <t>Radiměř</t>
  </si>
  <si>
    <t>Rohozná</t>
  </si>
  <si>
    <t>Rozhraní</t>
  </si>
  <si>
    <t>Sklené</t>
  </si>
  <si>
    <t>Študlov</t>
  </si>
  <si>
    <t>Vendolí</t>
  </si>
  <si>
    <t>Vítějeves</t>
  </si>
  <si>
    <t>Želivsko</t>
  </si>
  <si>
    <t>Ústí nad Orlicí</t>
  </si>
  <si>
    <t>Brandýs nad Orlicí</t>
  </si>
  <si>
    <t>České Libchavy</t>
  </si>
  <si>
    <t>Dlouhá Třebová</t>
  </si>
  <si>
    <t>Dolní Dobrouč</t>
  </si>
  <si>
    <t>Hnátnice</t>
  </si>
  <si>
    <t>Jehnědí</t>
  </si>
  <si>
    <t>Libchavy</t>
  </si>
  <si>
    <t>Orlické Podhůří</t>
  </si>
  <si>
    <t>Řetová</t>
  </si>
  <si>
    <t>Řetůvka</t>
  </si>
  <si>
    <t>Sopotnice</t>
  </si>
  <si>
    <t>Sudislav nad Orlicí</t>
  </si>
  <si>
    <t>Velká Skrovnice</t>
  </si>
  <si>
    <t>Vysoké Mýto</t>
  </si>
  <si>
    <t>Běstovice</t>
  </si>
  <si>
    <t>Bošín</t>
  </si>
  <si>
    <t>Bučina</t>
  </si>
  <si>
    <t>České Heřmanice</t>
  </si>
  <si>
    <t>Dobříkov</t>
  </si>
  <si>
    <t>Džbánov</t>
  </si>
  <si>
    <t>Hrušová</t>
  </si>
  <si>
    <t>Choceň</t>
  </si>
  <si>
    <t>Koldín</t>
  </si>
  <si>
    <t>Kosořín</t>
  </si>
  <si>
    <t>Leština</t>
  </si>
  <si>
    <t>Libecina</t>
  </si>
  <si>
    <t>Oucmanice</t>
  </si>
  <si>
    <t>Plchovice</t>
  </si>
  <si>
    <t>Pustina</t>
  </si>
  <si>
    <t>Radhošť</t>
  </si>
  <si>
    <t>Řepníky</t>
  </si>
  <si>
    <t>Skořenice</t>
  </si>
  <si>
    <t>Sruby</t>
  </si>
  <si>
    <t>Stradouň</t>
  </si>
  <si>
    <t>Sudslava</t>
  </si>
  <si>
    <t>Svatý Jiří</t>
  </si>
  <si>
    <t>Týnišťko</t>
  </si>
  <si>
    <t>Újezd u Chocně</t>
  </si>
  <si>
    <t>Vraclav</t>
  </si>
  <si>
    <t>Vračovice-Orlov</t>
  </si>
  <si>
    <t>Zádolí</t>
  </si>
  <si>
    <t>Zámrsk</t>
  </si>
  <si>
    <t>Zářecká Lhota</t>
  </si>
  <si>
    <t>Žamberk</t>
  </si>
  <si>
    <t>Bystřec</t>
  </si>
  <si>
    <t>Česká Rybná</t>
  </si>
  <si>
    <t>České Petrovice</t>
  </si>
  <si>
    <t>Dlouhoňovice</t>
  </si>
  <si>
    <t>Helvíkovice</t>
  </si>
  <si>
    <t>Jablonné nad Orlicí</t>
  </si>
  <si>
    <t>Jamné nad Orlicí</t>
  </si>
  <si>
    <t>Kameničná</t>
  </si>
  <si>
    <t>Klášterec nad Orlicí</t>
  </si>
  <si>
    <t>Kunvald</t>
  </si>
  <si>
    <t>Letohrad</t>
  </si>
  <si>
    <t>Mistrovice</t>
  </si>
  <si>
    <t>Nekoř</t>
  </si>
  <si>
    <t>Orličky</t>
  </si>
  <si>
    <t>Pastviny</t>
  </si>
  <si>
    <t>Písečná</t>
  </si>
  <si>
    <t>Sobkovice</t>
  </si>
  <si>
    <t>Studené</t>
  </si>
  <si>
    <t>Šedivec</t>
  </si>
  <si>
    <t>Těchonín</t>
  </si>
  <si>
    <t>Verměřovice</t>
  </si>
  <si>
    <t>Žampach</t>
  </si>
  <si>
    <t>Bystřice nad Pernštejnem</t>
  </si>
  <si>
    <t>Blažkov</t>
  </si>
  <si>
    <t>Bukov</t>
  </si>
  <si>
    <t>Býšovec</t>
  </si>
  <si>
    <t>Dalečín</t>
  </si>
  <si>
    <t>Dolní Rožínka</t>
  </si>
  <si>
    <t>Horní Rožínka</t>
  </si>
  <si>
    <t>Chlum-Korouhvice</t>
  </si>
  <si>
    <t>Koroužné</t>
  </si>
  <si>
    <t>Lísek</t>
  </si>
  <si>
    <t>Milasín</t>
  </si>
  <si>
    <t>Moravecké Pavlovice</t>
  </si>
  <si>
    <t>Nyklovice</t>
  </si>
  <si>
    <t>Rodkov</t>
  </si>
  <si>
    <t>Rovečné</t>
  </si>
  <si>
    <t>Rozsochy</t>
  </si>
  <si>
    <t>Rožná</t>
  </si>
  <si>
    <t>Sejřek</t>
  </si>
  <si>
    <t>Skorotice</t>
  </si>
  <si>
    <t>Strachujov</t>
  </si>
  <si>
    <t>Strážek</t>
  </si>
  <si>
    <t>Sulkovec</t>
  </si>
  <si>
    <t>Štěpánov nad Svratkou</t>
  </si>
  <si>
    <t>Ubušínek</t>
  </si>
  <si>
    <t>Ujčov</t>
  </si>
  <si>
    <t>Unčín</t>
  </si>
  <si>
    <t>Věchnov</t>
  </si>
  <si>
    <t>Velké Janovice</t>
  </si>
  <si>
    <t>Velké Tresné</t>
  </si>
  <si>
    <t>Věstín</t>
  </si>
  <si>
    <t>Věžná</t>
  </si>
  <si>
    <t>Vír</t>
  </si>
  <si>
    <t>Havlíčkův Brod</t>
  </si>
  <si>
    <t>Bačkov</t>
  </si>
  <si>
    <t>Bartoušov</t>
  </si>
  <si>
    <t>Boňkov</t>
  </si>
  <si>
    <t>Břevnice</t>
  </si>
  <si>
    <t>Česká Bělá</t>
  </si>
  <si>
    <t>Golčův Jeníkov</t>
  </si>
  <si>
    <t>Habry</t>
  </si>
  <si>
    <t>Havlíčkova Borová</t>
  </si>
  <si>
    <t>Herálec</t>
  </si>
  <si>
    <t>Horní Krupá</t>
  </si>
  <si>
    <t>Hurtova Lhota</t>
  </si>
  <si>
    <t>Chrtníč</t>
  </si>
  <si>
    <t>Knyk</t>
  </si>
  <si>
    <t>Kochánov</t>
  </si>
  <si>
    <t>Kojetín</t>
  </si>
  <si>
    <t>Krásná Hora</t>
  </si>
  <si>
    <t>Krátká Ves</t>
  </si>
  <si>
    <t>Květinov</t>
  </si>
  <si>
    <t>Kyjov</t>
  </si>
  <si>
    <t>Leškovice</t>
  </si>
  <si>
    <t>Lípa</t>
  </si>
  <si>
    <t>Lipnice nad Sázavou</t>
  </si>
  <si>
    <t>Lučice</t>
  </si>
  <si>
    <t>Modlíkov</t>
  </si>
  <si>
    <t>Nová Ves u Leštiny</t>
  </si>
  <si>
    <t>Okrouhlice</t>
  </si>
  <si>
    <t>Okrouhlička</t>
  </si>
  <si>
    <t>Olešenka</t>
  </si>
  <si>
    <t>Pohled</t>
  </si>
  <si>
    <t>Radostín</t>
  </si>
  <si>
    <t>Rozsochatec</t>
  </si>
  <si>
    <t>Rybníček</t>
  </si>
  <si>
    <t>Slavníč</t>
  </si>
  <si>
    <t>Stříbrné Hory</t>
  </si>
  <si>
    <t>Šlapanov</t>
  </si>
  <si>
    <t>Štoky</t>
  </si>
  <si>
    <t>Tis</t>
  </si>
  <si>
    <t>Úhořilka</t>
  </si>
  <si>
    <t>Úsobí</t>
  </si>
  <si>
    <t>Veselý Žďár</t>
  </si>
  <si>
    <t>Věž</t>
  </si>
  <si>
    <t>Věžnice</t>
  </si>
  <si>
    <t>Zvěstovice</t>
  </si>
  <si>
    <t>Žižkovo Pole</t>
  </si>
  <si>
    <t>Humpolec</t>
  </si>
  <si>
    <t>Budíkov</t>
  </si>
  <si>
    <t>Bystrá</t>
  </si>
  <si>
    <t>Čejov</t>
  </si>
  <si>
    <t>Hojanovice</t>
  </si>
  <si>
    <t>Horní Rápotice</t>
  </si>
  <si>
    <t>Ježov</t>
  </si>
  <si>
    <t>Kejžlice</t>
  </si>
  <si>
    <t>Koberovice</t>
  </si>
  <si>
    <t>Komorovice</t>
  </si>
  <si>
    <t>Mladé Bříště</t>
  </si>
  <si>
    <t>Mysletín</t>
  </si>
  <si>
    <t>Píšť</t>
  </si>
  <si>
    <t>Řečice</t>
  </si>
  <si>
    <t>Senožaty</t>
  </si>
  <si>
    <t>Staré Bříště</t>
  </si>
  <si>
    <t>Syrov</t>
  </si>
  <si>
    <t>Vojslavice</t>
  </si>
  <si>
    <t>Vystrkov</t>
  </si>
  <si>
    <t>Želiv</t>
  </si>
  <si>
    <t>Chotěboř</t>
  </si>
  <si>
    <t>Čachotín</t>
  </si>
  <si>
    <t>Čečkovice</t>
  </si>
  <si>
    <t>Dolní Sokolovec</t>
  </si>
  <si>
    <t>Jeřišno</t>
  </si>
  <si>
    <t>Jitkov</t>
  </si>
  <si>
    <t>Klokočov</t>
  </si>
  <si>
    <t>Kraborovice</t>
  </si>
  <si>
    <t>Krucemburk</t>
  </si>
  <si>
    <t>Libice nad Doubravou</t>
  </si>
  <si>
    <t>Maleč</t>
  </si>
  <si>
    <t>Nejepín</t>
  </si>
  <si>
    <t>Nová Ves u Chotěboře</t>
  </si>
  <si>
    <t>Oudoleň</t>
  </si>
  <si>
    <t>Podmoklany</t>
  </si>
  <si>
    <t>Rušinov</t>
  </si>
  <si>
    <t>Sedletín</t>
  </si>
  <si>
    <t>Slavíkov</t>
  </si>
  <si>
    <t>Sobíňov</t>
  </si>
  <si>
    <t>Uhelná Příbram</t>
  </si>
  <si>
    <t>Vepříkov</t>
  </si>
  <si>
    <t>Víska</t>
  </si>
  <si>
    <t>Ždírec nad Doubravou</t>
  </si>
  <si>
    <t>Jihlava</t>
  </si>
  <si>
    <t>Arnolec</t>
  </si>
  <si>
    <t>Batelov</t>
  </si>
  <si>
    <t>Bílý Kámen</t>
  </si>
  <si>
    <t>Bítovčice</t>
  </si>
  <si>
    <t>Boršov</t>
  </si>
  <si>
    <t>Brtnice</t>
  </si>
  <si>
    <t>Brtnička</t>
  </si>
  <si>
    <t>Brzkov</t>
  </si>
  <si>
    <t>Cejle</t>
  </si>
  <si>
    <t>Cerekvička-Rosice</t>
  </si>
  <si>
    <t>Čížov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</si>
  <si>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</si>
  <si>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</si>
  <si>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</si>
  <si>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</si>
  <si>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</si>
  <si>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</si>
  <si>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</si>
  <si>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Hladov</t>
  </si>
  <si>
    <t>Hodice</t>
  </si>
  <si>
    <t>Hojkov</t>
  </si>
  <si>
    <t>Horní Dubenky</t>
  </si>
  <si>
    <t>Hrutov</t>
  </si>
  <si>
    <t>Hubenov</t>
  </si>
  <si>
    <t>Hybrálec</t>
  </si>
  <si>
    <t>Jamné</t>
  </si>
  <si>
    <t>Jersín</t>
  </si>
  <si>
    <t>Jezdovice</t>
  </si>
  <si>
    <t>Ježená</t>
  </si>
  <si>
    <t>Jihlávka</t>
  </si>
  <si>
    <t>Kalhov</t>
  </si>
  <si>
    <t>Kozlov</t>
  </si>
  <si>
    <t>Luka nad Jihlavou</t>
  </si>
  <si>
    <t>Malý Beranov</t>
  </si>
  <si>
    <t>Měšín</t>
  </si>
  <si>
    <t>Milíčov</t>
  </si>
  <si>
    <t>Nadějov</t>
  </si>
  <si>
    <t>Otín</t>
  </si>
  <si>
    <t>Panenská Rozsíčka</t>
  </si>
  <si>
    <t>Plandry</t>
  </si>
  <si>
    <t>Polná</t>
  </si>
  <si>
    <t>Puklice</t>
  </si>
  <si>
    <t>Rančířov</t>
  </si>
  <si>
    <t>Rantířov</t>
  </si>
  <si>
    <t>Růžená</t>
  </si>
  <si>
    <t>Rybné</t>
  </si>
  <si>
    <t>Smrčná</t>
  </si>
  <si>
    <t>Stáj</t>
  </si>
  <si>
    <t>Stonařov</t>
  </si>
  <si>
    <t>Suchá</t>
  </si>
  <si>
    <t>Šimanov</t>
  </si>
  <si>
    <t>Švábov</t>
  </si>
  <si>
    <t>Třešť</t>
  </si>
  <si>
    <t>Třeštice</t>
  </si>
  <si>
    <t>Ústí</t>
  </si>
  <si>
    <t>Velký Beranov</t>
  </si>
  <si>
    <t>Větrný Jeníkov</t>
  </si>
  <si>
    <t>Věžnička</t>
  </si>
  <si>
    <t>Vílanec</t>
  </si>
  <si>
    <t>Vyskytná nad Jihlavou</t>
  </si>
  <si>
    <t>Vysoké Studnice</t>
  </si>
  <si>
    <t>Záborná</t>
  </si>
  <si>
    <t>Zbilidy</t>
  </si>
  <si>
    <t>Zbinohy</t>
  </si>
  <si>
    <t>Moravské Budějovice</t>
  </si>
  <si>
    <t>Bačkovice</t>
  </si>
  <si>
    <t>Bohušice</t>
  </si>
  <si>
    <t>Cidlina</t>
  </si>
  <si>
    <t>Častohostice</t>
  </si>
  <si>
    <t>Dědice</t>
  </si>
  <si>
    <t>Dešov</t>
  </si>
  <si>
    <t>Dolní Lažany</t>
  </si>
  <si>
    <t>Domamil</t>
  </si>
  <si>
    <t>Hornice</t>
  </si>
  <si>
    <t>Chotěbudice</t>
  </si>
  <si>
    <t>Jakubov u Moravských Budějovic</t>
  </si>
  <si>
    <t>Jemnice</t>
  </si>
  <si>
    <t>Jiratice</t>
  </si>
  <si>
    <t>Kdousov</t>
  </si>
  <si>
    <t>Kojatice</t>
  </si>
  <si>
    <t>Komárovice</t>
  </si>
  <si>
    <t>Kostníky</t>
  </si>
  <si>
    <t>Lesonice</t>
  </si>
  <si>
    <t>Lhotice</t>
  </si>
  <si>
    <t>Litohoř</t>
  </si>
  <si>
    <t>Lomy</t>
  </si>
  <si>
    <t>Lovčovice</t>
  </si>
  <si>
    <t>Martínkov</t>
  </si>
  <si>
    <t>Menhartice</t>
  </si>
  <si>
    <t>Meziříčko</t>
  </si>
  <si>
    <t>Nimpšov</t>
  </si>
  <si>
    <t>Nové Syrovice</t>
  </si>
  <si>
    <t>Oponešice</t>
  </si>
  <si>
    <t>Pálovice</t>
  </si>
  <si>
    <t>Police</t>
  </si>
  <si>
    <t>Rácovice</t>
  </si>
  <si>
    <t>Radkovice u Budče</t>
  </si>
  <si>
    <t>Radotice</t>
  </si>
  <si>
    <t>Slavíkovice</t>
  </si>
  <si>
    <t>Štěpkov</t>
  </si>
  <si>
    <t>Třebelovice</t>
  </si>
  <si>
    <t>Vícenice</t>
  </si>
  <si>
    <t>Zvěrkovice</t>
  </si>
  <si>
    <t>Želetava</t>
  </si>
  <si>
    <t>Náměšť nad Oslavou</t>
  </si>
  <si>
    <t>Březník</t>
  </si>
  <si>
    <t>Čikov</t>
  </si>
  <si>
    <t>Hartvíkovice</t>
  </si>
  <si>
    <t>Hluboké</t>
  </si>
  <si>
    <t>Jasenice</t>
  </si>
  <si>
    <t>Jinošov</t>
  </si>
  <si>
    <t>Kladeruby nad Oslavou</t>
  </si>
  <si>
    <t>Kralice nad Oslavou</t>
  </si>
  <si>
    <t>Krokočín</t>
  </si>
  <si>
    <t>Kuroslepy</t>
  </si>
  <si>
    <t>Lesní Jakubov</t>
  </si>
  <si>
    <t>Lhánice</t>
  </si>
  <si>
    <t>Mohelno</t>
  </si>
  <si>
    <t>Naloučany</t>
  </si>
  <si>
    <t>Ocmanice</t>
  </si>
  <si>
    <t>Okarec</t>
  </si>
  <si>
    <t>Popůvky</t>
  </si>
  <si>
    <t>Pucov</t>
  </si>
  <si>
    <t>Rapotice</t>
  </si>
  <si>
    <t>Sudice</t>
  </si>
  <si>
    <t>Třesov</t>
  </si>
  <si>
    <t>Vícenice u Náměště nad Oslavou</t>
  </si>
  <si>
    <t>Nové Město na Moravě</t>
  </si>
  <si>
    <t>Bobrová</t>
  </si>
  <si>
    <t>Bobrůvka</t>
  </si>
  <si>
    <t>Daňkovice</t>
  </si>
  <si>
    <t>Dlouhé</t>
  </si>
  <si>
    <t>Fryšava pod Žákovou horou</t>
  </si>
  <si>
    <t>Javorek</t>
  </si>
  <si>
    <t>Jimramov</t>
  </si>
  <si>
    <t>Křídla</t>
  </si>
  <si>
    <t>Křižánky</t>
  </si>
  <si>
    <t>Kuklík</t>
  </si>
  <si>
    <t>Nová Ves u Nového Města na Moravě</t>
  </si>
  <si>
    <t>Nový Jimramov</t>
  </si>
  <si>
    <t>Podolí</t>
  </si>
  <si>
    <t>Radešín</t>
  </si>
  <si>
    <t>Radešínská Svratka</t>
  </si>
  <si>
    <t>Radňovice</t>
  </si>
  <si>
    <t>Spělkov</t>
  </si>
  <si>
    <t>Tři Studně</t>
  </si>
  <si>
    <t>Věcov</t>
  </si>
  <si>
    <t>Vlachovice</t>
  </si>
  <si>
    <t>Zubří</t>
  </si>
  <si>
    <t>Pacov</t>
  </si>
  <si>
    <t>Bratřice</t>
  </si>
  <si>
    <t>Buřenice</t>
  </si>
  <si>
    <t>Cetoraz</t>
  </si>
  <si>
    <t>Čáslavsko</t>
  </si>
  <si>
    <t>Dobrá Voda u Pacova</t>
  </si>
  <si>
    <t>Důl</t>
  </si>
  <si>
    <t>Eš</t>
  </si>
  <si>
    <t>Obrataň</t>
  </si>
  <si>
    <t>Pošná</t>
  </si>
  <si>
    <t>Salačova Lhota</t>
  </si>
  <si>
    <t>Samšín</t>
  </si>
  <si>
    <t>Těchobuz</t>
  </si>
  <si>
    <t>Útěchovice pod Stražištěm</t>
  </si>
  <si>
    <t>Velká Chyška</t>
  </si>
  <si>
    <t>Vyklantice</t>
  </si>
  <si>
    <t>Vysoká Lhota</t>
  </si>
  <si>
    <t>Zhořec</t>
  </si>
  <si>
    <t>Zlátenka</t>
  </si>
  <si>
    <t>Pelhřimov</t>
  </si>
  <si>
    <t>Arneštovice</t>
  </si>
  <si>
    <t>Bácovice</t>
  </si>
  <si>
    <t>Bohdalín</t>
  </si>
  <si>
    <t>Bořetice</t>
  </si>
  <si>
    <t>Božejov</t>
  </si>
  <si>
    <t>Častrov</t>
  </si>
  <si>
    <t>Čelistná</t>
  </si>
  <si>
    <t>Černov</t>
  </si>
  <si>
    <t>Červená Řečice</t>
  </si>
  <si>
    <t>Dehtáře</t>
  </si>
  <si>
    <t>Dobrá Voda</t>
  </si>
  <si>
    <t>Dubovice</t>
  </si>
  <si>
    <t>Hojovice</t>
  </si>
  <si>
    <t>Horní Cerekev</t>
  </si>
  <si>
    <t>Horní Ves</t>
  </si>
  <si>
    <t>Hořepník</t>
  </si>
  <si>
    <t>Chýstovice</t>
  </si>
  <si>
    <t>Chyšná</t>
  </si>
  <si>
    <t>Kamenice nad Lipou</t>
  </si>
  <si>
    <t>Kojčice</t>
  </si>
  <si>
    <t>Košetice</t>
  </si>
  <si>
    <t>Krasíkovice</t>
  </si>
  <si>
    <t>Křeč</t>
  </si>
  <si>
    <t>Leskovice</t>
  </si>
  <si>
    <t>Lhota-Vlasenice</t>
  </si>
  <si>
    <t>Libkova Voda</t>
  </si>
  <si>
    <t>Lidmaň</t>
  </si>
  <si>
    <t>Litohošť</t>
  </si>
  <si>
    <t>Martinice u Onšova</t>
  </si>
  <si>
    <t>Mnich</t>
  </si>
  <si>
    <t>Moraveč</t>
  </si>
  <si>
    <t>Nová Buková</t>
  </si>
  <si>
    <t>Nová Cerekev</t>
  </si>
  <si>
    <t>Nový Rychnov</t>
  </si>
  <si>
    <t>Onšov</t>
  </si>
  <si>
    <t>Počátky</t>
  </si>
  <si>
    <t>Polesí</t>
  </si>
  <si>
    <t>Proseč pod Křemešníkem</t>
  </si>
  <si>
    <t>Putimov</t>
  </si>
  <si>
    <t>Rodinov</t>
  </si>
  <si>
    <t>Rynárec</t>
  </si>
  <si>
    <t>Stojčín</t>
  </si>
  <si>
    <t>Střítež pod Křemešníkem</t>
  </si>
  <si>
    <t>Svépravice</t>
  </si>
  <si>
    <t>Těmice</t>
  </si>
  <si>
    <t>Ústrašín</t>
  </si>
  <si>
    <t>Útěchovice</t>
  </si>
  <si>
    <t>Útěchovičky</t>
  </si>
  <si>
    <t>Včelnička</t>
  </si>
  <si>
    <t>Velký Rybník</t>
  </si>
  <si>
    <t>Vokov</t>
  </si>
  <si>
    <t>Vyskytná</t>
  </si>
  <si>
    <t>Zachotín</t>
  </si>
  <si>
    <t>Zajíčkov</t>
  </si>
  <si>
    <t>Žirov</t>
  </si>
  <si>
    <t>Žirovnice</t>
  </si>
  <si>
    <t>Světlá nad Sázavou</t>
  </si>
  <si>
    <t>Bojiště</t>
  </si>
  <si>
    <t>Číhošť</t>
  </si>
  <si>
    <t>Dolní Město</t>
  </si>
  <si>
    <t>Druhanov</t>
  </si>
  <si>
    <t>Hněvkovice</t>
  </si>
  <si>
    <t>Horní Paseka</t>
  </si>
  <si>
    <t>Chřenovice</t>
  </si>
  <si>
    <t>Jedlá</t>
  </si>
  <si>
    <t>Kamenná Lhota</t>
  </si>
  <si>
    <t>Kunemil</t>
  </si>
  <si>
    <t>Kynice</t>
  </si>
  <si>
    <t>Ledeč nad Sázavou</t>
  </si>
  <si>
    <t>Leština u Světlé</t>
  </si>
  <si>
    <t>Malčín</t>
  </si>
  <si>
    <t>Nová Ves u Světlé</t>
  </si>
  <si>
    <t>Ovesná Lhota</t>
  </si>
  <si>
    <t>Pohleď</t>
  </si>
  <si>
    <t>Prosíčka</t>
  </si>
  <si>
    <t>Příseka</t>
  </si>
  <si>
    <t>Sázavka</t>
  </si>
  <si>
    <t>Služátky</t>
  </si>
  <si>
    <t>Trpišovice</t>
  </si>
  <si>
    <t>Vilémovice</t>
  </si>
  <si>
    <t>Telč</t>
  </si>
  <si>
    <t>Borovná</t>
  </si>
  <si>
    <t>Černíč</t>
  </si>
  <si>
    <t>Dolní Vilímeč</t>
  </si>
  <si>
    <t>Doupě</t>
  </si>
  <si>
    <t>Dyjice</t>
  </si>
  <si>
    <t>Horní Myslová</t>
  </si>
  <si>
    <t>Hostětice</t>
  </si>
  <si>
    <t>Klatovec</t>
  </si>
  <si>
    <t>Knínice</t>
  </si>
  <si>
    <t>Kostelní Myslová</t>
  </si>
  <si>
    <t>Krahulčí</t>
  </si>
  <si>
    <t>Krasonice</t>
  </si>
  <si>
    <t>Mysletice</t>
  </si>
  <si>
    <t>Mysliboř</t>
  </si>
  <si>
    <t>Nevcehle</t>
  </si>
  <si>
    <t>Nová Říše</t>
  </si>
  <si>
    <t>Olší</t>
  </si>
  <si>
    <t>Ořechov</t>
  </si>
  <si>
    <t>Panské Dubenky</t>
  </si>
  <si>
    <t>Rozseč</t>
  </si>
  <si>
    <t>Řásná</t>
  </si>
  <si>
    <t>Řídelov</t>
  </si>
  <si>
    <t>Sedlatice</t>
  </si>
  <si>
    <t>Sedlejov</t>
  </si>
  <si>
    <t>Stará Říše</t>
  </si>
  <si>
    <t>Strachoňovice</t>
  </si>
  <si>
    <t>Urbanov</t>
  </si>
  <si>
    <t>Vanov</t>
  </si>
  <si>
    <t>Vanůvek</t>
  </si>
  <si>
    <t>Vápovice</t>
  </si>
  <si>
    <t>Vystrčenovice</t>
  </si>
  <si>
    <t>Zadní Vydří</t>
  </si>
  <si>
    <t>Zdeňkov</t>
  </si>
  <si>
    <t>Zvolenovice</t>
  </si>
  <si>
    <t>Třebíč</t>
  </si>
  <si>
    <t>Bačice</t>
  </si>
  <si>
    <t>Benetice</t>
  </si>
  <si>
    <t>Biskupice-Pulkov</t>
  </si>
  <si>
    <t>Bochovice</t>
  </si>
  <si>
    <t>Bransouze</t>
  </si>
  <si>
    <t>Budišov</t>
  </si>
  <si>
    <t>Čáslavice</t>
  </si>
  <si>
    <t>Čechočovice</t>
  </si>
  <si>
    <t>Čechtín</t>
  </si>
  <si>
    <t>Červená Lhota</t>
  </si>
  <si>
    <t>Číhalín</t>
  </si>
  <si>
    <t>Číchov</t>
  </si>
  <si>
    <t>Dolní Vilémovice</t>
  </si>
  <si>
    <t>Dukovany</t>
  </si>
  <si>
    <t>Heraltice</t>
  </si>
  <si>
    <t>Hodov</t>
  </si>
  <si>
    <t>Horní Smrčné</t>
  </si>
  <si>
    <t>Horní Vilémovice</t>
  </si>
  <si>
    <t>Hrotovice</t>
  </si>
  <si>
    <t>Hroznatín</t>
  </si>
  <si>
    <t>Hvězdoňovice</t>
  </si>
  <si>
    <t>Jaroměřice nad Rokytnou</t>
  </si>
  <si>
    <t>Kojatín</t>
  </si>
  <si>
    <t>Koněšín</t>
  </si>
  <si>
    <t>Kozlany</t>
  </si>
  <si>
    <t>Kožichovice</t>
  </si>
  <si>
    <t>Krahulov</t>
  </si>
  <si>
    <t>Krhov</t>
  </si>
  <si>
    <t>Lesůňky</t>
  </si>
  <si>
    <t>Litovany</t>
  </si>
  <si>
    <t>Loukovice</t>
  </si>
  <si>
    <t>Mastník</t>
  </si>
  <si>
    <t>Myslibořice</t>
  </si>
  <si>
    <t>Nárameč</t>
  </si>
  <si>
    <t>Nový Telečkov</t>
  </si>
  <si>
    <t>Odunec</t>
  </si>
  <si>
    <t>Okřešice</t>
  </si>
  <si>
    <t>Okříšky</t>
  </si>
  <si>
    <t>Ostašov</t>
  </si>
  <si>
    <t>Petrůvky</t>
  </si>
  <si>
    <t>Pokojovice</t>
  </si>
  <si>
    <t>Pozďatín</t>
  </si>
  <si>
    <t>Přeckov</t>
  </si>
  <si>
    <t>Předín</t>
  </si>
  <si>
    <t>Přešovice</t>
  </si>
  <si>
    <t>Přibyslavice</t>
  </si>
  <si>
    <t>Příštpo</t>
  </si>
  <si>
    <t>Pyšel</t>
  </si>
  <si>
    <t>Radkovice u Hrotovic</t>
  </si>
  <si>
    <t>Radonín</t>
  </si>
  <si>
    <t>Radošov</t>
  </si>
  <si>
    <t>Rohy</t>
  </si>
  <si>
    <t>Rokytnice nad Rokytnou</t>
  </si>
  <si>
    <t>Rouchovany</t>
  </si>
  <si>
    <t>Rudíkov</t>
  </si>
  <si>
    <t>Slavětice</t>
  </si>
  <si>
    <t>Slavičky</t>
  </si>
  <si>
    <t>Smrk</t>
  </si>
  <si>
    <t>Stařeč</t>
  </si>
  <si>
    <t>Stropešín</t>
  </si>
  <si>
    <t>Svatoslav</t>
  </si>
  <si>
    <t>Šebkovice</t>
  </si>
  <si>
    <t>Štěměchy</t>
  </si>
  <si>
    <t>Trnava</t>
  </si>
  <si>
    <t>Valdíkov</t>
  </si>
  <si>
    <t>Vladislav</t>
  </si>
  <si>
    <t>Vlčatín</t>
  </si>
  <si>
    <t>Výčapy</t>
  </si>
  <si>
    <t>Zárubice</t>
  </si>
  <si>
    <t>Zašovice</t>
  </si>
  <si>
    <t>Velké Meziříčí</t>
  </si>
  <si>
    <t>Baliny</t>
  </si>
  <si>
    <t>Blízkov</t>
  </si>
  <si>
    <t>Bory</t>
  </si>
  <si>
    <t>Březejc</t>
  </si>
  <si>
    <t>Březské</t>
  </si>
  <si>
    <t>Černá</t>
  </si>
  <si>
    <t>Dolní Heřmanice</t>
  </si>
  <si>
    <t>Dolní Libochová</t>
  </si>
  <si>
    <t>Horní Libochová</t>
  </si>
  <si>
    <t>Horní Radslavice</t>
  </si>
  <si>
    <t>Chlumek</t>
  </si>
  <si>
    <t>Jabloňov</t>
  </si>
  <si>
    <t>Jívoví</t>
  </si>
  <si>
    <t>Kadolec</t>
  </si>
  <si>
    <t>Křoví</t>
  </si>
  <si>
    <t>Kundratice</t>
  </si>
  <si>
    <t>Lavičky</t>
  </si>
  <si>
    <t>Martinice</t>
  </si>
  <si>
    <t>Měřín</t>
  </si>
  <si>
    <t>Milešín</t>
  </si>
  <si>
    <t>Moravec</t>
  </si>
  <si>
    <t>Netín</t>
  </si>
  <si>
    <t>Nové Sady</t>
  </si>
  <si>
    <t>Oslavice</t>
  </si>
  <si>
    <t>Oslavička</t>
  </si>
  <si>
    <t>Osová Bítýška</t>
  </si>
  <si>
    <t>Osové</t>
  </si>
  <si>
    <t>Pavlínov</t>
  </si>
  <si>
    <t>Petráveč</t>
  </si>
  <si>
    <t>Pikárec</t>
  </si>
  <si>
    <t>Radenice</t>
  </si>
  <si>
    <t>Radňoves</t>
  </si>
  <si>
    <t>Rousměrov</t>
  </si>
  <si>
    <t>Sklené nad Oslavou</t>
  </si>
  <si>
    <t>Skřinářov</t>
  </si>
  <si>
    <t>Stránecká Zhoř</t>
  </si>
  <si>
    <t>Tasov</t>
  </si>
  <si>
    <t>Uhřínov</t>
  </si>
  <si>
    <t>Velká Bíteš</t>
  </si>
  <si>
    <t>Vídeň</t>
  </si>
  <si>
    <t>Vidonín</t>
  </si>
  <si>
    <t>Zadní Zhořec</t>
  </si>
  <si>
    <t>Žďár nad Sázavou</t>
  </si>
  <si>
    <t>Bohdalec</t>
  </si>
  <si>
    <t>Bohdalov</t>
  </si>
  <si>
    <t>Březí nad Oslavou</t>
  </si>
  <si>
    <t>Cikháj</t>
  </si>
  <si>
    <t>Hamry nad Sázavou</t>
  </si>
  <si>
    <t>Hodíškov</t>
  </si>
  <si>
    <t>Chlumětín</t>
  </si>
  <si>
    <t>Jámy</t>
  </si>
  <si>
    <t>Karlov</t>
  </si>
  <si>
    <t>Kotlasy</t>
  </si>
  <si>
    <t>Krásněves</t>
  </si>
  <si>
    <t>Malá Losenice</t>
  </si>
  <si>
    <t>Matějov</t>
  </si>
  <si>
    <t>Nížkov</t>
  </si>
  <si>
    <t>Nové Veselí</t>
  </si>
  <si>
    <t>Obyčtov</t>
  </si>
  <si>
    <t>Ostrov nad Oslavou</t>
  </si>
  <si>
    <t>Počítky</t>
  </si>
  <si>
    <t>Poděšín</t>
  </si>
  <si>
    <t>Pokojov</t>
  </si>
  <si>
    <t>Polnička</t>
  </si>
  <si>
    <t>Račín</t>
  </si>
  <si>
    <t>Radostín nad Oslavou</t>
  </si>
  <si>
    <t>Rudolec</t>
  </si>
  <si>
    <t>Sazomín</t>
  </si>
  <si>
    <t>Sirákov</t>
  </si>
  <si>
    <t>Světnov</t>
  </si>
  <si>
    <t>Svratka</t>
  </si>
  <si>
    <t>Škrdlovice</t>
  </si>
  <si>
    <t>Vatín</t>
  </si>
  <si>
    <t>Velká Losenice</t>
  </si>
  <si>
    <t>Vepřová</t>
  </si>
  <si>
    <t>Vojnův Městec</t>
  </si>
  <si>
    <t>Vysoké</t>
  </si>
  <si>
    <t>Znětínek</t>
  </si>
  <si>
    <t>Blansko</t>
  </si>
  <si>
    <t>Bořitov</t>
  </si>
  <si>
    <t>Brťov-Jeneč</t>
  </si>
  <si>
    <t>Bukovina</t>
  </si>
  <si>
    <t>Bukovinka</t>
  </si>
  <si>
    <t>Býkovice</t>
  </si>
  <si>
    <t>Černá Hora</t>
  </si>
  <si>
    <t>Doubravice nad Svitavou</t>
  </si>
  <si>
    <t>Habrůvka</t>
  </si>
  <si>
    <t>Holštejn</t>
  </si>
  <si>
    <t>Jedovnice</t>
  </si>
  <si>
    <t>Kotvrdovice</t>
  </si>
  <si>
    <t>Krasová</t>
  </si>
  <si>
    <t>Křtiny</t>
  </si>
  <si>
    <t>Kulířov</t>
  </si>
  <si>
    <t>Kuničky</t>
  </si>
  <si>
    <t>Lipůvka</t>
  </si>
  <si>
    <t>Lubě</t>
  </si>
  <si>
    <t>Malá Lhota</t>
  </si>
  <si>
    <t>Milonice</t>
  </si>
  <si>
    <t>Olomučany</t>
  </si>
  <si>
    <t>Ostrov u Macochy</t>
  </si>
  <si>
    <t>Rájec-Jestřebí</t>
  </si>
  <si>
    <t>Ráječko</t>
  </si>
  <si>
    <t>Rudice</t>
  </si>
  <si>
    <t>Senetářov</t>
  </si>
  <si>
    <t>Sloup</t>
  </si>
  <si>
    <t>Spešov</t>
  </si>
  <si>
    <t>Svinošice</t>
  </si>
  <si>
    <t>Šebrov-Kateřina</t>
  </si>
  <si>
    <t>Šošůvka</t>
  </si>
  <si>
    <t>Újezd u Černé Hory</t>
  </si>
  <si>
    <t>Vysočany</t>
  </si>
  <si>
    <t>Závist</t>
  </si>
  <si>
    <t>Žernovník</t>
  </si>
  <si>
    <t>Boskovice</t>
  </si>
  <si>
    <t>Cetkovice</t>
  </si>
  <si>
    <t>Crhov</t>
  </si>
  <si>
    <t>Drnovice</t>
  </si>
  <si>
    <t>Horní Smržov</t>
  </si>
  <si>
    <t>Chrudichromy</t>
  </si>
  <si>
    <t>Jabloňany</t>
  </si>
  <si>
    <t>Kořenec</t>
  </si>
  <si>
    <t>Kozárov</t>
  </si>
  <si>
    <t>Křetín</t>
  </si>
  <si>
    <t>Křtěnov</t>
  </si>
  <si>
    <t>Kunčina Ves</t>
  </si>
  <si>
    <t>Kunštát</t>
  </si>
  <si>
    <t>Lazinov</t>
  </si>
  <si>
    <t>Letovice</t>
  </si>
  <si>
    <t>Lhota Rapotina</t>
  </si>
  <si>
    <t>Lhota u Lysic</t>
  </si>
  <si>
    <t>Lhota u Olešnice</t>
  </si>
  <si>
    <t>Louka</t>
  </si>
  <si>
    <t>Ludíkov</t>
  </si>
  <si>
    <t>Lysice</t>
  </si>
  <si>
    <t>Malá Roudka</t>
  </si>
  <si>
    <t>Míchov</t>
  </si>
  <si>
    <t>Nýrov</t>
  </si>
  <si>
    <t>Pamětice</t>
  </si>
  <si>
    <t>Prostřední Poříčí</t>
  </si>
  <si>
    <t>Roubanina</t>
  </si>
  <si>
    <t>Rozseč nad Kunštátem</t>
  </si>
  <si>
    <t>Rozsíčka</t>
  </si>
  <si>
    <t>Skalice nad Svitavou</t>
  </si>
  <si>
    <t>Skrchov</t>
  </si>
  <si>
    <t>Stvolová</t>
  </si>
  <si>
    <t>Suchý</t>
  </si>
  <si>
    <t>Sulíkov</t>
  </si>
  <si>
    <t>Světlá</t>
  </si>
  <si>
    <t>Svitávka</t>
  </si>
  <si>
    <t>Šebetov</t>
  </si>
  <si>
    <t>Štěchov</t>
  </si>
  <si>
    <t>Tasovice</t>
  </si>
  <si>
    <t>Uhřice</t>
  </si>
  <si>
    <t>Újezd u Boskovic</t>
  </si>
  <si>
    <t>Úsobrno</t>
  </si>
  <si>
    <t>Ústup</t>
  </si>
  <si>
    <t>Valchov</t>
  </si>
  <si>
    <t>Vanovice</t>
  </si>
  <si>
    <t>Vážany</t>
  </si>
  <si>
    <t>Velenov</t>
  </si>
  <si>
    <t>Velké Opatovice</t>
  </si>
  <si>
    <t>Vranová</t>
  </si>
  <si>
    <t>Zbraslavec</t>
  </si>
  <si>
    <t>Žďárná</t>
  </si>
  <si>
    <t>Žerůtky</t>
  </si>
  <si>
    <t>Brno</t>
  </si>
  <si>
    <t>Břeclav</t>
  </si>
  <si>
    <t>Bulhary</t>
  </si>
  <si>
    <t>Hlohovec</t>
  </si>
  <si>
    <t>Hrušky</t>
  </si>
  <si>
    <t>Kostice</t>
  </si>
  <si>
    <t>Ladná</t>
  </si>
  <si>
    <t>Lanžhot</t>
  </si>
  <si>
    <t>Lednice</t>
  </si>
  <si>
    <t>Moravská Nová Ves</t>
  </si>
  <si>
    <t>Moravský Žižkov</t>
  </si>
  <si>
    <t>Podivín</t>
  </si>
  <si>
    <t>Přítluky</t>
  </si>
  <si>
    <t>Rakvice</t>
  </si>
  <si>
    <t>Tvrdonice</t>
  </si>
  <si>
    <t>Valtice</t>
  </si>
  <si>
    <t>Velké Bílovice</t>
  </si>
  <si>
    <t>Zaječí</t>
  </si>
  <si>
    <t>Bučovice</t>
  </si>
  <si>
    <t>Bohaté Málkovice</t>
  </si>
  <si>
    <t>Brankovice</t>
  </si>
  <si>
    <t>Dobročkovice</t>
  </si>
  <si>
    <t>Kojátky</t>
  </si>
  <si>
    <t>Kožušice</t>
  </si>
  <si>
    <t>Letonice</t>
  </si>
  <si>
    <t>Malínky</t>
  </si>
  <si>
    <t>Mouřínov</t>
  </si>
  <si>
    <t>Nemochovice</t>
  </si>
  <si>
    <t>Nemotice</t>
  </si>
  <si>
    <t>Nesovice</t>
  </si>
  <si>
    <t>Nevojice</t>
  </si>
  <si>
    <t>Snovídky</t>
  </si>
  <si>
    <t>Čejč</t>
  </si>
  <si>
    <t>Dolní Bojanovice</t>
  </si>
  <si>
    <t>Dubňany</t>
  </si>
  <si>
    <t>Karlín</t>
  </si>
  <si>
    <t>Mikulčice</t>
  </si>
  <si>
    <t>Nový Poddvorov</t>
  </si>
  <si>
    <t>Prušánky</t>
  </si>
  <si>
    <t>Ratíškovice</t>
  </si>
  <si>
    <t>Rohatec</t>
  </si>
  <si>
    <t>Starý Poddvorov</t>
  </si>
  <si>
    <t>Sudoměřice</t>
  </si>
  <si>
    <t>Hustopeče</t>
  </si>
  <si>
    <t>Boleradice</t>
  </si>
  <si>
    <t>Borkovany</t>
  </si>
  <si>
    <t>Brumovice</t>
  </si>
  <si>
    <t>Diváky</t>
  </si>
  <si>
    <t>Horní Bojanovice</t>
  </si>
  <si>
    <t>Kašnice</t>
  </si>
  <si>
    <t>Klobouky u Brna</t>
  </si>
  <si>
    <t>Kobylí</t>
  </si>
  <si>
    <t>Krumvíř</t>
  </si>
  <si>
    <t>Křepice</t>
  </si>
  <si>
    <t>Kurdějov</t>
  </si>
  <si>
    <t>Morkůvky</t>
  </si>
  <si>
    <t>Němčičky</t>
  </si>
  <si>
    <t>Nikolčice</t>
  </si>
  <si>
    <t>Popice</t>
  </si>
  <si>
    <t>Pouzdřany</t>
  </si>
  <si>
    <t>Starovice</t>
  </si>
  <si>
    <t>Starovičky</t>
  </si>
  <si>
    <t>Strachotín</t>
  </si>
  <si>
    <t>Šakvice</t>
  </si>
  <si>
    <t>Šitbořice</t>
  </si>
  <si>
    <t>Uherčice</t>
  </si>
  <si>
    <t>Velké Hostěrádky</t>
  </si>
  <si>
    <t>Velké Němčice</t>
  </si>
  <si>
    <t>Velké Pavlovice</t>
  </si>
  <si>
    <t>Ivančice</t>
  </si>
  <si>
    <t>Biskoupky</t>
  </si>
  <si>
    <t>Čučice</t>
  </si>
  <si>
    <t>Dolní Kounice</t>
  </si>
  <si>
    <t>Hlína</t>
  </si>
  <si>
    <t>Ketkovice</t>
  </si>
  <si>
    <t>Kupařovice</t>
  </si>
  <si>
    <t>Mělčany</t>
  </si>
  <si>
    <t>Moravské Bránice</t>
  </si>
  <si>
    <t>Neslovice</t>
  </si>
  <si>
    <t>Nové Bránice</t>
  </si>
  <si>
    <t>Oslavany</t>
  </si>
  <si>
    <t>Pravlov</t>
  </si>
  <si>
    <t>Senorady</t>
  </si>
  <si>
    <t>Trboušany</t>
  </si>
  <si>
    <t>Kuřim</t>
  </si>
  <si>
    <t>Čebín</t>
  </si>
  <si>
    <t>Česká</t>
  </si>
  <si>
    <t>Chudčice</t>
  </si>
  <si>
    <t>Jinačovice</t>
  </si>
  <si>
    <t>Lelekovice</t>
  </si>
  <si>
    <t>Moravské Knínice</t>
  </si>
  <si>
    <t>Rozdrojovice</t>
  </si>
  <si>
    <t>Veverská Bítýška</t>
  </si>
  <si>
    <t>Archlebov</t>
  </si>
  <si>
    <t>Bzenec</t>
  </si>
  <si>
    <t>Čeložnice</t>
  </si>
  <si>
    <t>Dambořice</t>
  </si>
  <si>
    <t>Dražůvky</t>
  </si>
  <si>
    <t>Hovorany</t>
  </si>
  <si>
    <t>Hýsly</t>
  </si>
  <si>
    <t>Kelčany</t>
  </si>
  <si>
    <t>Labuty</t>
  </si>
  <si>
    <t>Milotice</t>
  </si>
  <si>
    <t>Mouchnice</t>
  </si>
  <si>
    <t>Násedlovice</t>
  </si>
  <si>
    <t>Nechvalín</t>
  </si>
  <si>
    <t>Nenkovice</t>
  </si>
  <si>
    <t>Ostrovánky</t>
  </si>
  <si>
    <t>Skalka</t>
  </si>
  <si>
    <t>Skoronice</t>
  </si>
  <si>
    <t>Sobůlky</t>
  </si>
  <si>
    <t>Stavěšice</t>
  </si>
  <si>
    <t>Strážovice</t>
  </si>
  <si>
    <t>Svatobořice-Mistřín</t>
  </si>
  <si>
    <t>Syrovín</t>
  </si>
  <si>
    <t>Šardice</t>
  </si>
  <si>
    <t>Vacenovice</t>
  </si>
  <si>
    <t>Věteřov</t>
  </si>
  <si>
    <t>Vlkoš</t>
  </si>
  <si>
    <t>Vracov</t>
  </si>
  <si>
    <t>Vřesovice</t>
  </si>
  <si>
    <t>Žádovice</t>
  </si>
  <si>
    <t>Žarošice</t>
  </si>
  <si>
    <t>Želetice</t>
  </si>
  <si>
    <t>Žeravice</t>
  </si>
  <si>
    <t>Bavory</t>
  </si>
  <si>
    <t>Brod nad Dyjí</t>
  </si>
  <si>
    <t>Dobré Pole</t>
  </si>
  <si>
    <t>Dolní Dunajovice</t>
  </si>
  <si>
    <t>Dolní Věstonice</t>
  </si>
  <si>
    <t>Drnholec</t>
  </si>
  <si>
    <t>Horní Věstonice</t>
  </si>
  <si>
    <t>Jevišovka</t>
  </si>
  <si>
    <t>Klentnice</t>
  </si>
  <si>
    <t>Nový Přerov</t>
  </si>
  <si>
    <t>Perná</t>
  </si>
  <si>
    <t>Moravský Krumlov</t>
  </si>
  <si>
    <t>Bohutice</t>
  </si>
  <si>
    <t>Čermákovice</t>
  </si>
  <si>
    <t>Damnice</t>
  </si>
  <si>
    <t>Dobelice</t>
  </si>
  <si>
    <t>Dobřínsko</t>
  </si>
  <si>
    <t>Dolenice</t>
  </si>
  <si>
    <t>Dolní Dubňany</t>
  </si>
  <si>
    <t>Džbánice</t>
  </si>
  <si>
    <t>Horní Dubňany</t>
  </si>
  <si>
    <t>Horní Kounice</t>
  </si>
  <si>
    <t>Hostěradice</t>
  </si>
  <si>
    <t>Jamolice</t>
  </si>
  <si>
    <t>Jezeřany-Maršovice</t>
  </si>
  <si>
    <t>Jiřice u Miroslavi</t>
  </si>
  <si>
    <t>Kubšice</t>
  </si>
  <si>
    <t>Miroslav</t>
  </si>
  <si>
    <t>Miroslavské Knínice</t>
  </si>
  <si>
    <t>Našiměřice</t>
  </si>
  <si>
    <t>Rešice</t>
  </si>
  <si>
    <t>Suchohrdly u Miroslavi</t>
  </si>
  <si>
    <t>Tavíkovice</t>
  </si>
  <si>
    <t>Trnové Pole</t>
  </si>
  <si>
    <t>Tulešice</t>
  </si>
  <si>
    <t>Vedrovice</t>
  </si>
  <si>
    <t>Vémyslice</t>
  </si>
  <si>
    <t>Pohořelice</t>
  </si>
  <si>
    <t>Branišovice</t>
  </si>
  <si>
    <t>Ivaň</t>
  </si>
  <si>
    <t>Malešovice</t>
  </si>
  <si>
    <t>Odrovice</t>
  </si>
  <si>
    <t>Pasohlávky</t>
  </si>
  <si>
    <t>Přibice</t>
  </si>
  <si>
    <t>Šumice</t>
  </si>
  <si>
    <t>Troskotovice</t>
  </si>
  <si>
    <t>Vlasatice</t>
  </si>
  <si>
    <t>Babice u Rosic</t>
  </si>
  <si>
    <t>Domašov</t>
  </si>
  <si>
    <t>Javůrek</t>
  </si>
  <si>
    <t>Kratochvilka</t>
  </si>
  <si>
    <t>Lesní Hluboké</t>
  </si>
  <si>
    <t>Litostrov</t>
  </si>
  <si>
    <t>Lukovany</t>
  </si>
  <si>
    <t>Ostrovačice</t>
  </si>
  <si>
    <t>Příbram na Moravě</t>
  </si>
  <si>
    <t>Rudka</t>
  </si>
  <si>
    <t>Říčky</t>
  </si>
  <si>
    <t>Stanoviště</t>
  </si>
  <si>
    <t>Tetčice</t>
  </si>
  <si>
    <t>Újezd u Rosic</t>
  </si>
  <si>
    <t>Veverské Knínice</t>
  </si>
  <si>
    <t>Vysoké Popovice</t>
  </si>
  <si>
    <t>Zakřany</t>
  </si>
  <si>
    <t>Zálesná Zhoř</t>
  </si>
  <si>
    <t>Zastávka</t>
  </si>
  <si>
    <t>Zbraslav</t>
  </si>
  <si>
    <t>Slavkov u Brna</t>
  </si>
  <si>
    <t>Bošovice</t>
  </si>
  <si>
    <t>Heršpice</t>
  </si>
  <si>
    <t>Hodějice</t>
  </si>
  <si>
    <t>Hostěrádky-Rešov</t>
  </si>
  <si>
    <t>Kobeřice u Brna</t>
  </si>
  <si>
    <t>Lovčičky</t>
  </si>
  <si>
    <t>Milešovice</t>
  </si>
  <si>
    <t>Němčany</t>
  </si>
  <si>
    <t>Nížkovice</t>
  </si>
  <si>
    <t>Otnice</t>
  </si>
  <si>
    <t>Šaratice</t>
  </si>
  <si>
    <t>Vážany nad Litavou</t>
  </si>
  <si>
    <t>Velešovice</t>
  </si>
  <si>
    <t>Babice nad Svitavou</t>
  </si>
  <si>
    <t>Bílovice nad Svitavou</t>
  </si>
  <si>
    <t>Blažovice</t>
  </si>
  <si>
    <t>Hostěnice</t>
  </si>
  <si>
    <t>Jiříkovice</t>
  </si>
  <si>
    <t>Kovalovice</t>
  </si>
  <si>
    <t>Modřice</t>
  </si>
  <si>
    <t>Mokrá-Horákov</t>
  </si>
  <si>
    <t>Ochoz u Brna</t>
  </si>
  <si>
    <t>Omice</t>
  </si>
  <si>
    <t>Ostopovice</t>
  </si>
  <si>
    <t>Ponětovice</t>
  </si>
  <si>
    <t>Pozořice</t>
  </si>
  <si>
    <t>Prace</t>
  </si>
  <si>
    <t>Prštice</t>
  </si>
  <si>
    <t>Radostice</t>
  </si>
  <si>
    <t>Rebešovice</t>
  </si>
  <si>
    <t>Řícmanice</t>
  </si>
  <si>
    <t>Silůvky</t>
  </si>
  <si>
    <t>Sivice</t>
  </si>
  <si>
    <t>Sokolnice</t>
  </si>
  <si>
    <t>Troubsko</t>
  </si>
  <si>
    <t>Tvarožná</t>
  </si>
  <si>
    <t>Újezd u Brna</t>
  </si>
  <si>
    <t>Velatice</t>
  </si>
  <si>
    <t>Viničné Šumice</t>
  </si>
  <si>
    <t>Želešice</t>
  </si>
  <si>
    <t>Tišnov</t>
  </si>
  <si>
    <t>Borač</t>
  </si>
  <si>
    <t>Borovník</t>
  </si>
  <si>
    <t>Braníškov</t>
  </si>
  <si>
    <t>Brumov</t>
  </si>
  <si>
    <t>Černvír</t>
  </si>
  <si>
    <t>Deblín</t>
  </si>
  <si>
    <t>Dolní Loučky</t>
  </si>
  <si>
    <t>Doubravník</t>
  </si>
  <si>
    <t>Drahonín</t>
  </si>
  <si>
    <t>Heroltice</t>
  </si>
  <si>
    <t>Hluboké Dvory</t>
  </si>
  <si>
    <t>Horní Loučky</t>
  </si>
  <si>
    <t>Kaly</t>
  </si>
  <si>
    <t>Křižínkov</t>
  </si>
  <si>
    <t>Kuřimská Nová Ves</t>
  </si>
  <si>
    <t>Kuřimské Jestřabí</t>
  </si>
  <si>
    <t>Lomnička</t>
  </si>
  <si>
    <t>Lubné</t>
  </si>
  <si>
    <t>Malhostovice</t>
  </si>
  <si>
    <t>Maršov</t>
  </si>
  <si>
    <t>Nedvědice</t>
  </si>
  <si>
    <t>Nelepeč-Žernůvka</t>
  </si>
  <si>
    <t>Níhov</t>
  </si>
  <si>
    <t>Ochoz u Tišnova</t>
  </si>
  <si>
    <t>Osiky</t>
  </si>
  <si>
    <t>Pernštejnské Jestřabí</t>
  </si>
  <si>
    <t>Předklášteří</t>
  </si>
  <si>
    <t>Rašov</t>
  </si>
  <si>
    <t>Rojetín</t>
  </si>
  <si>
    <t>Řikonín</t>
  </si>
  <si>
    <t>Sentice</t>
  </si>
  <si>
    <t>Skalička</t>
  </si>
  <si>
    <t>Strhaře</t>
  </si>
  <si>
    <t>Synalov</t>
  </si>
  <si>
    <t>Šerkovice</t>
  </si>
  <si>
    <t>Tišnovská Nová Ves</t>
  </si>
  <si>
    <t>Újezd u Tišnova</t>
  </si>
  <si>
    <t>Unín</t>
  </si>
  <si>
    <t>Úsuší</t>
  </si>
  <si>
    <t>Vohančice</t>
  </si>
  <si>
    <t>Vratislávka</t>
  </si>
  <si>
    <t>Všechovice</t>
  </si>
  <si>
    <t>Žďárec</t>
  </si>
  <si>
    <t>Železné</t>
  </si>
  <si>
    <t>Veselí nad Moravou</t>
  </si>
  <si>
    <t>Blatnice pod Svatým Antonínkem</t>
  </si>
  <si>
    <t>Blatnička</t>
  </si>
  <si>
    <t>Hroznová Lhota</t>
  </si>
  <si>
    <t>Hrubá Vrbka</t>
  </si>
  <si>
    <t>Kněždub</t>
  </si>
  <si>
    <t>Kozojídky</t>
  </si>
  <si>
    <t>Kuželov</t>
  </si>
  <si>
    <t>Lipov</t>
  </si>
  <si>
    <t>Malá Vrbka</t>
  </si>
  <si>
    <t>Moravský Písek</t>
  </si>
  <si>
    <t>Nová Lhota</t>
  </si>
  <si>
    <t>Radějov</t>
  </si>
  <si>
    <t>Strážnice</t>
  </si>
  <si>
    <t>Suchov</t>
  </si>
  <si>
    <t>Tvarožná Lhota</t>
  </si>
  <si>
    <t>Velká nad Veličkou</t>
  </si>
  <si>
    <t>Vnorovy</t>
  </si>
  <si>
    <t>Žeraviny</t>
  </si>
  <si>
    <t>Vyškov</t>
  </si>
  <si>
    <t>Bohdalice-Pavlovice</t>
  </si>
  <si>
    <t>Dětkovice</t>
  </si>
  <si>
    <t>Drysice</t>
  </si>
  <si>
    <t>Hlubočany</t>
  </si>
  <si>
    <t>Hoštice-Heroltice</t>
  </si>
  <si>
    <t>Hvězdlice</t>
  </si>
  <si>
    <t>Ivanovice na Hané</t>
  </si>
  <si>
    <t>Ježkovice</t>
  </si>
  <si>
    <t>Komořany</t>
  </si>
  <si>
    <t>Krásensko</t>
  </si>
  <si>
    <t>Křižanovice u Vyškova</t>
  </si>
  <si>
    <t>Kučerov</t>
  </si>
  <si>
    <t>Luleč</t>
  </si>
  <si>
    <t>Lysovice</t>
  </si>
  <si>
    <t>Medlovice</t>
  </si>
  <si>
    <t>Moravské Málkovice</t>
  </si>
  <si>
    <t>Nemojany</t>
  </si>
  <si>
    <t>Orlovice</t>
  </si>
  <si>
    <t>Podbřežice</t>
  </si>
  <si>
    <t>Podivice</t>
  </si>
  <si>
    <t>Podomí</t>
  </si>
  <si>
    <t>Prusy-Boškůvky</t>
  </si>
  <si>
    <t>Pustiměř</t>
  </si>
  <si>
    <t>Račice-Pístovice</t>
  </si>
  <si>
    <t>Radslavice</t>
  </si>
  <si>
    <t>Rostěnice-Zvonovice</t>
  </si>
  <si>
    <t>Rousínov</t>
  </si>
  <si>
    <t>Ruprechtov</t>
  </si>
  <si>
    <t>Švábenice</t>
  </si>
  <si>
    <t>Topolany</t>
  </si>
  <si>
    <t>Zelená Hora</t>
  </si>
  <si>
    <t>Znojmo</t>
  </si>
  <si>
    <t>Bantice</t>
  </si>
  <si>
    <t>Běhařovice</t>
  </si>
  <si>
    <t>Bezkov</t>
  </si>
  <si>
    <t>Bítov</t>
  </si>
  <si>
    <t>Blanné</t>
  </si>
  <si>
    <t>Blížkovice</t>
  </si>
  <si>
    <t>Boskovštejn</t>
  </si>
  <si>
    <t>Božice</t>
  </si>
  <si>
    <t>Citonice</t>
  </si>
  <si>
    <t>Ctidružice</t>
  </si>
  <si>
    <t>Černín</t>
  </si>
  <si>
    <t>Dyjákovice</t>
  </si>
  <si>
    <t>Dyjákovičky</t>
  </si>
  <si>
    <t>Dyje</t>
  </si>
  <si>
    <t>Grešlové Mýto</t>
  </si>
  <si>
    <t>Havraníky</t>
  </si>
  <si>
    <t>Hevlín</t>
  </si>
  <si>
    <t>Hluboké Mašůvky</t>
  </si>
  <si>
    <t>Hnanice</t>
  </si>
  <si>
    <t>Horní Břečkov</t>
  </si>
  <si>
    <t>Horní Dunajovice</t>
  </si>
  <si>
    <t>Hostim</t>
  </si>
  <si>
    <t>Hrabětice</t>
  </si>
  <si>
    <t>Hrušovany nad Jevišovkou</t>
  </si>
  <si>
    <t>Chvalatice</t>
  </si>
  <si>
    <t>Jaroslavice</t>
  </si>
  <si>
    <t>Jevišovice</t>
  </si>
  <si>
    <t>Jiřice u Moravských Budějovic</t>
  </si>
  <si>
    <t>Korolupy</t>
  </si>
  <si>
    <t>Kravsko</t>
  </si>
  <si>
    <t>Krhovice</t>
  </si>
  <si>
    <t>Křídlůvky</t>
  </si>
  <si>
    <t>Kuchařovice</t>
  </si>
  <si>
    <t>Kyjovice</t>
  </si>
  <si>
    <t>Lančov</t>
  </si>
  <si>
    <t>Lechovice</t>
  </si>
  <si>
    <t>Litobratřice</t>
  </si>
  <si>
    <t>Lubnice</t>
  </si>
  <si>
    <t>Mackovice</t>
  </si>
  <si>
    <t>Mašovice</t>
  </si>
  <si>
    <t>Medlice</t>
  </si>
  <si>
    <t>Milíčovice</t>
  </si>
  <si>
    <t>Nový Šaldorf-Sedlešovice</t>
  </si>
  <si>
    <t>Olbramkostel</t>
  </si>
  <si>
    <t>Oleksovice</t>
  </si>
  <si>
    <t>Oslnovice</t>
  </si>
  <si>
    <t>Pavlice</t>
  </si>
  <si>
    <t>Plaveč</t>
  </si>
  <si>
    <t>Plenkovice</t>
  </si>
  <si>
    <t>Podhradí nad Dyjí</t>
  </si>
  <si>
    <t>Podmolí</t>
  </si>
  <si>
    <t>Podmyče</t>
  </si>
  <si>
    <t>Práče</t>
  </si>
  <si>
    <t>Pravice</t>
  </si>
  <si>
    <t>Prokopov</t>
  </si>
  <si>
    <t>Prosiměřice</t>
  </si>
  <si>
    <t>Přeskače</t>
  </si>
  <si>
    <t>Rozkoš</t>
  </si>
  <si>
    <t>Rudlice</t>
  </si>
  <si>
    <t>Slup</t>
  </si>
  <si>
    <t>Stálky</t>
  </si>
  <si>
    <t>Starý Petřín</t>
  </si>
  <si>
    <t>Stošíkovice na Louce</t>
  </si>
  <si>
    <t>Strachotice</t>
  </si>
  <si>
    <t>Suchohrdly</t>
  </si>
  <si>
    <t>Šafov</t>
  </si>
  <si>
    <t>Šatov</t>
  </si>
  <si>
    <t>Štítary</t>
  </si>
  <si>
    <t>Šumná</t>
  </si>
  <si>
    <t>Těšetice</t>
  </si>
  <si>
    <t>Tvořihráz</t>
  </si>
  <si>
    <t>Únanov</t>
  </si>
  <si>
    <t>Valtrovice</t>
  </si>
  <si>
    <t>Velký Karlov</t>
  </si>
  <si>
    <t>Vevčice</t>
  </si>
  <si>
    <t>Višňové</t>
  </si>
  <si>
    <t>Vítonice</t>
  </si>
  <si>
    <t>Vranov nad Dyjí</t>
  </si>
  <si>
    <t>Vranovská Ves</t>
  </si>
  <si>
    <t>Vratěnín</t>
  </si>
  <si>
    <t>Vrbovec</t>
  </si>
  <si>
    <t>Výrovice</t>
  </si>
  <si>
    <t>Zálesí</t>
  </si>
  <si>
    <t>Zblovice</t>
  </si>
  <si>
    <t>Žerotice</t>
  </si>
  <si>
    <t>Židlochovice</t>
  </si>
  <si>
    <t>Blučina</t>
  </si>
  <si>
    <t>Holasice</t>
  </si>
  <si>
    <t>Hrušovany u Brna</t>
  </si>
  <si>
    <t>Medlov</t>
  </si>
  <si>
    <t>Měnín</t>
  </si>
  <si>
    <t>Moutnice</t>
  </si>
  <si>
    <t>Nesvačilka</t>
  </si>
  <si>
    <t>Nosislav</t>
  </si>
  <si>
    <t>Opatovice</t>
  </si>
  <si>
    <t>Otmarov</t>
  </si>
  <si>
    <t>Přísnotice</t>
  </si>
  <si>
    <t>Rajhrad</t>
  </si>
  <si>
    <t>Rajhradice</t>
  </si>
  <si>
    <t>Sobotovice</t>
  </si>
  <si>
    <t>Syrovice</t>
  </si>
  <si>
    <t>Těšany</t>
  </si>
  <si>
    <t>Unkovice</t>
  </si>
  <si>
    <t>Žabčice</t>
  </si>
  <si>
    <t>Žatčany</t>
  </si>
  <si>
    <t>Bělotín</t>
  </si>
  <si>
    <t>Býškovice</t>
  </si>
  <si>
    <t>Černotín</t>
  </si>
  <si>
    <t>Dolní Těšice</t>
  </si>
  <si>
    <t>Horní Těšice</t>
  </si>
  <si>
    <t>Hrabůvka</t>
  </si>
  <si>
    <t>Hustopeče nad Bečvou</t>
  </si>
  <si>
    <t>Jindřichov</t>
  </si>
  <si>
    <t>Luboměř pod Strážnou</t>
  </si>
  <si>
    <t>Malhotice</t>
  </si>
  <si>
    <t>Milenov</t>
  </si>
  <si>
    <t>Milotice nad Bečvou</t>
  </si>
  <si>
    <t>Olšovec</t>
  </si>
  <si>
    <t>Paršovice</t>
  </si>
  <si>
    <t>Partutovice</t>
  </si>
  <si>
    <t>Potštát</t>
  </si>
  <si>
    <t>Provodovice</t>
  </si>
  <si>
    <t>Radíkov</t>
  </si>
  <si>
    <t>Rakov</t>
  </si>
  <si>
    <t>Rouské</t>
  </si>
  <si>
    <t>Střítež nad Ludinou</t>
  </si>
  <si>
    <t>Špičky</t>
  </si>
  <si>
    <t>Teplice nad Bečvou</t>
  </si>
  <si>
    <t>Zámrsky</t>
  </si>
  <si>
    <t>Jeseník</t>
  </si>
  <si>
    <t>Bělá pod Pradědem</t>
  </si>
  <si>
    <t>Bílá Voda</t>
  </si>
  <si>
    <t>Černá Voda</t>
  </si>
  <si>
    <t>Česká Ves</t>
  </si>
  <si>
    <t>Hradec-Nová Ves</t>
  </si>
  <si>
    <t>Kobylá nad Vidnavkou</t>
  </si>
  <si>
    <t>Lipová-lázně</t>
  </si>
  <si>
    <t>Ostružná</t>
  </si>
  <si>
    <t>Skorošice</t>
  </si>
  <si>
    <t>Stará Červená Voda</t>
  </si>
  <si>
    <t>Supíkovice</t>
  </si>
  <si>
    <t>Uhelná</t>
  </si>
  <si>
    <t>Vápenná</t>
  </si>
  <si>
    <t>Velká Kraš</t>
  </si>
  <si>
    <t>Velké Kunětice</t>
  </si>
  <si>
    <t>Vidnava</t>
  </si>
  <si>
    <t>Zlaté Hory</t>
  </si>
  <si>
    <t>Žulová</t>
  </si>
  <si>
    <t>Konice</t>
  </si>
  <si>
    <t>Brodek u Konice</t>
  </si>
  <si>
    <t>Březsko</t>
  </si>
  <si>
    <t>Budětsko</t>
  </si>
  <si>
    <t>Dzbel</t>
  </si>
  <si>
    <t>Hačky</t>
  </si>
  <si>
    <t>Horní Štěpánov</t>
  </si>
  <si>
    <t>Jesenec</t>
  </si>
  <si>
    <t>Kladky</t>
  </si>
  <si>
    <t>Ludmírov</t>
  </si>
  <si>
    <t>Ochoz</t>
  </si>
  <si>
    <t>Polomí</t>
  </si>
  <si>
    <t>Raková u Konice</t>
  </si>
  <si>
    <t>Rakůvka</t>
  </si>
  <si>
    <t>Skřípov</t>
  </si>
  <si>
    <t>Stražisko</t>
  </si>
  <si>
    <t>Šubířov</t>
  </si>
  <si>
    <t>Lipník nad Bečvou</t>
  </si>
  <si>
    <t>Bohuslávky</t>
  </si>
  <si>
    <t>Dolní Nětčice</t>
  </si>
  <si>
    <t>Horní Nětčice</t>
  </si>
  <si>
    <t>Jezernice</t>
  </si>
  <si>
    <t>Kladníky</t>
  </si>
  <si>
    <t>Osek nad Bečvou</t>
  </si>
  <si>
    <t>Radotín</t>
  </si>
  <si>
    <t>Soběchleby</t>
  </si>
  <si>
    <t>Týn nad Bečvou</t>
  </si>
  <si>
    <t>Litovel</t>
  </si>
  <si>
    <t>Bílá Lhota</t>
  </si>
  <si>
    <t>Bouzov</t>
  </si>
  <si>
    <t>Červenka</t>
  </si>
  <si>
    <t>Dubčany</t>
  </si>
  <si>
    <t>Haňovice</t>
  </si>
  <si>
    <t>Cholina</t>
  </si>
  <si>
    <t>Loučka</t>
  </si>
  <si>
    <t>Luká</t>
  </si>
  <si>
    <t>Měrotín</t>
  </si>
  <si>
    <t>Mladeč</t>
  </si>
  <si>
    <t>Náklo</t>
  </si>
  <si>
    <t>Olbramice</t>
  </si>
  <si>
    <t>Pňovice</t>
  </si>
  <si>
    <t>Senice na Hané</t>
  </si>
  <si>
    <t>Senička</t>
  </si>
  <si>
    <t>Střeň</t>
  </si>
  <si>
    <t>Klopina</t>
  </si>
  <si>
    <t>Loštice</t>
  </si>
  <si>
    <t>Maletín</t>
  </si>
  <si>
    <t>Mírov</t>
  </si>
  <si>
    <t>Moravičany</t>
  </si>
  <si>
    <t>Palonín</t>
  </si>
  <si>
    <t>Stavenice</t>
  </si>
  <si>
    <t>Třeština</t>
  </si>
  <si>
    <t>Úsov</t>
  </si>
  <si>
    <t>Olomouc</t>
  </si>
  <si>
    <t>Bělkovice-Lašťany</t>
  </si>
  <si>
    <t>Blatec</t>
  </si>
  <si>
    <t>Bystročice</t>
  </si>
  <si>
    <t>Bystrovany</t>
  </si>
  <si>
    <t>Daskabát</t>
  </si>
  <si>
    <t>Doloplazy</t>
  </si>
  <si>
    <t>Drahanovice</t>
  </si>
  <si>
    <t>Dub nad Moravou</t>
  </si>
  <si>
    <t>Grygov</t>
  </si>
  <si>
    <t>Hlubočky</t>
  </si>
  <si>
    <t>Hlušovice</t>
  </si>
  <si>
    <t>Hněvotín</t>
  </si>
  <si>
    <t>Horka nad Moravou</t>
  </si>
  <si>
    <t>Charváty</t>
  </si>
  <si>
    <t>Kožušany-Tážaly</t>
  </si>
  <si>
    <t>Krčmaň</t>
  </si>
  <si>
    <t>Křelov-Břuchotín</t>
  </si>
  <si>
    <t>Libavá</t>
  </si>
  <si>
    <t>Liboš</t>
  </si>
  <si>
    <t>Loučany</t>
  </si>
  <si>
    <t>Luběnice</t>
  </si>
  <si>
    <t>Lutín</t>
  </si>
  <si>
    <t>Majetín</t>
  </si>
  <si>
    <t>Mrsklesy</t>
  </si>
  <si>
    <t>Náměšť na Hané</t>
  </si>
  <si>
    <t>Přáslavice</t>
  </si>
  <si>
    <t>Příkazy</t>
  </si>
  <si>
    <t>Samotišky</t>
  </si>
  <si>
    <t>Skrbeň</t>
  </si>
  <si>
    <t>Slatinice</t>
  </si>
  <si>
    <t>Suchonice</t>
  </si>
  <si>
    <t>Svésedlice</t>
  </si>
  <si>
    <t>Štěpánov</t>
  </si>
  <si>
    <t>Tovéř</t>
  </si>
  <si>
    <t>Tršice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</si>
  <si>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</si>
  <si>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</si>
  <si>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</si>
  <si>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</si>
  <si>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</si>
  <si>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</si>
  <si>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</si>
  <si>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</si>
  <si>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Bílovice-Lutotín</t>
  </si>
  <si>
    <t>Bousín</t>
  </si>
  <si>
    <t>Brodek u Prostějova</t>
  </si>
  <si>
    <t>Čehovice</t>
  </si>
  <si>
    <t>Čechy pod Kosířem</t>
  </si>
  <si>
    <t>Čelčice</t>
  </si>
  <si>
    <t>Čelechovice na Hané</t>
  </si>
  <si>
    <t>Dobrochov</t>
  </si>
  <si>
    <t>Dobromilice</t>
  </si>
  <si>
    <t>Drahany</t>
  </si>
  <si>
    <t>Držovice</t>
  </si>
  <si>
    <t>Dřevnovice</t>
  </si>
  <si>
    <t>Hluchov</t>
  </si>
  <si>
    <t>Hradčany-Kobeřice</t>
  </si>
  <si>
    <t>Hrdibořice</t>
  </si>
  <si>
    <t>Hrubčice</t>
  </si>
  <si>
    <t>Hruška</t>
  </si>
  <si>
    <t>Klenovice na Hané</t>
  </si>
  <si>
    <t>Klopotovice</t>
  </si>
  <si>
    <t>Kostelec na Hané</t>
  </si>
  <si>
    <t>Koválovice-Osíčany</t>
  </si>
  <si>
    <t>Kralice na Hané</t>
  </si>
  <si>
    <t>Krumsín</t>
  </si>
  <si>
    <t>Laškov</t>
  </si>
  <si>
    <t>Malé Hradisko</t>
  </si>
  <si>
    <t>Mořice</t>
  </si>
  <si>
    <t>Mostkovice</t>
  </si>
  <si>
    <t>Myslejovice</t>
  </si>
  <si>
    <t>Němčice nad Hanou</t>
  </si>
  <si>
    <t>Niva</t>
  </si>
  <si>
    <t>Obědkovice</t>
  </si>
  <si>
    <t>Ohrozim</t>
  </si>
  <si>
    <t>Olšany u Prostějova</t>
  </si>
  <si>
    <t>Ondratice</t>
  </si>
  <si>
    <t>Otaslavice</t>
  </si>
  <si>
    <t>Otinoves</t>
  </si>
  <si>
    <t>Pavlovice u Kojetína</t>
  </si>
  <si>
    <t>Pivín</t>
  </si>
  <si>
    <t>Plumlov</t>
  </si>
  <si>
    <t>Prostějovičky</t>
  </si>
  <si>
    <t>Protivanov</t>
  </si>
  <si>
    <t>Přemyslovice</t>
  </si>
  <si>
    <t>Ptení</t>
  </si>
  <si>
    <t>Seloutky</t>
  </si>
  <si>
    <t>Slatinky</t>
  </si>
  <si>
    <t>Smržice</t>
  </si>
  <si>
    <t>Srbce</t>
  </si>
  <si>
    <t>Stařechovice</t>
  </si>
  <si>
    <t>Stínava</t>
  </si>
  <si>
    <t>Tištín</t>
  </si>
  <si>
    <t>Tvorovice</t>
  </si>
  <si>
    <t>Určice</t>
  </si>
  <si>
    <t>Víceměřice</t>
  </si>
  <si>
    <t>Vícov</t>
  </si>
  <si>
    <t>Vincencov</t>
  </si>
  <si>
    <t>Vitčice</t>
  </si>
  <si>
    <t>Vranovice-Kelčice</t>
  </si>
  <si>
    <t>Vrbátky</t>
  </si>
  <si>
    <t>Vrchoslavice</t>
  </si>
  <si>
    <t>Výšovice</t>
  </si>
  <si>
    <t>Přerov</t>
  </si>
  <si>
    <t>Beňov</t>
  </si>
  <si>
    <t>Bezuchov</t>
  </si>
  <si>
    <t>Bochoř</t>
  </si>
  <si>
    <t>Brodek u Přerova</t>
  </si>
  <si>
    <t>Císařov</t>
  </si>
  <si>
    <t>Citov</t>
  </si>
  <si>
    <t>Čechy</t>
  </si>
  <si>
    <t>Čelechovice</t>
  </si>
  <si>
    <t>Dobrčice</t>
  </si>
  <si>
    <t>Domaželice</t>
  </si>
  <si>
    <t>Dřevohostice</t>
  </si>
  <si>
    <t>Grymov</t>
  </si>
  <si>
    <t>Horní Moštěnice</t>
  </si>
  <si>
    <t>Kokory</t>
  </si>
  <si>
    <t>Křtomil</t>
  </si>
  <si>
    <t>Lazníčky</t>
  </si>
  <si>
    <t>Lazníky</t>
  </si>
  <si>
    <t>Lobodice</t>
  </si>
  <si>
    <t>Měrovice nad Hanou</t>
  </si>
  <si>
    <t>Nahošovice</t>
  </si>
  <si>
    <t>Nelešovice</t>
  </si>
  <si>
    <t>Oplocany</t>
  </si>
  <si>
    <t>Oprostovice</t>
  </si>
  <si>
    <t>Pavlovice u Přerova</t>
  </si>
  <si>
    <t>Polkovice</t>
  </si>
  <si>
    <t>Prosenice</t>
  </si>
  <si>
    <t>Radkova Lhota</t>
  </si>
  <si>
    <t>Radkovy</t>
  </si>
  <si>
    <t>Rokytnice</t>
  </si>
  <si>
    <t>Říkovice</t>
  </si>
  <si>
    <t>Sobíšky</t>
  </si>
  <si>
    <t>Stará Ves</t>
  </si>
  <si>
    <t>Stříbrnice</t>
  </si>
  <si>
    <t>Šišma</t>
  </si>
  <si>
    <t>Tovačov</t>
  </si>
  <si>
    <t>Troubky</t>
  </si>
  <si>
    <t>Tučín</t>
  </si>
  <si>
    <t>Turovice</t>
  </si>
  <si>
    <t>Uhřičice</t>
  </si>
  <si>
    <t>Věžky</t>
  </si>
  <si>
    <t>Výkleky</t>
  </si>
  <si>
    <t>Zábeštní Lhota</t>
  </si>
  <si>
    <t>Žákovice</t>
  </si>
  <si>
    <t>Želatovice</t>
  </si>
  <si>
    <t>Šternberk</t>
  </si>
  <si>
    <t>Domašov nad Bystřicí</t>
  </si>
  <si>
    <t>Domašov u Šternberka</t>
  </si>
  <si>
    <t>Hlásnice</t>
  </si>
  <si>
    <t>Hnojice</t>
  </si>
  <si>
    <t>Horní Loděnice</t>
  </si>
  <si>
    <t>Hraničné Petrovice</t>
  </si>
  <si>
    <t>Huzová</t>
  </si>
  <si>
    <t>Jívová</t>
  </si>
  <si>
    <t>Lipina</t>
  </si>
  <si>
    <t>Město Libavá</t>
  </si>
  <si>
    <t>Mladějovice</t>
  </si>
  <si>
    <t>Moravský Beroun</t>
  </si>
  <si>
    <t>Mutkov</t>
  </si>
  <si>
    <t>Norberčany</t>
  </si>
  <si>
    <t>Řídeč</t>
  </si>
  <si>
    <t>Strukov</t>
  </si>
  <si>
    <t>Štarnov</t>
  </si>
  <si>
    <t>Šumperk</t>
  </si>
  <si>
    <t>Bohdíkov</t>
  </si>
  <si>
    <t>Branná</t>
  </si>
  <si>
    <t>Bratrušov</t>
  </si>
  <si>
    <t>Bušín</t>
  </si>
  <si>
    <t>Dlouhomilov</t>
  </si>
  <si>
    <t>Dolní Studénky</t>
  </si>
  <si>
    <t>Hanušovice</t>
  </si>
  <si>
    <t>Hraběšice</t>
  </si>
  <si>
    <t>Hrabišín</t>
  </si>
  <si>
    <t>Chromeč</t>
  </si>
  <si>
    <t>Jakubovice</t>
  </si>
  <si>
    <t>Janoušov</t>
  </si>
  <si>
    <t>Kopřivná</t>
  </si>
  <si>
    <t>Libina</t>
  </si>
  <si>
    <t>Loučná nad Desnou</t>
  </si>
  <si>
    <t>Malá Morava</t>
  </si>
  <si>
    <t>Nový Malín</t>
  </si>
  <si>
    <t>Oskava</t>
  </si>
  <si>
    <t>Petrov nad Desnou</t>
  </si>
  <si>
    <t>Písařov</t>
  </si>
  <si>
    <t>Rapotín</t>
  </si>
  <si>
    <t>Rejchartice</t>
  </si>
  <si>
    <t>Ruda nad Moravou</t>
  </si>
  <si>
    <t>Sobotín</t>
  </si>
  <si>
    <t>Sudkov</t>
  </si>
  <si>
    <t>Šléglov</t>
  </si>
  <si>
    <t>Velké Losiny</t>
  </si>
  <si>
    <t>Vernířovice</t>
  </si>
  <si>
    <t>Vikantice</t>
  </si>
  <si>
    <t>Vikýřovice</t>
  </si>
  <si>
    <t>Uničov</t>
  </si>
  <si>
    <t>Lipinka</t>
  </si>
  <si>
    <t>Nová Hradečná</t>
  </si>
  <si>
    <t>Paseka</t>
  </si>
  <si>
    <t>Šumvald</t>
  </si>
  <si>
    <t>Troubelice</t>
  </si>
  <si>
    <t>Želechovice</t>
  </si>
  <si>
    <t>Zábřeh</t>
  </si>
  <si>
    <t>Brníčko</t>
  </si>
  <si>
    <t>Dubicko</t>
  </si>
  <si>
    <t>Horní Studénky</t>
  </si>
  <si>
    <t>Hoštejn</t>
  </si>
  <si>
    <t>Hrabová</t>
  </si>
  <si>
    <t>Hynčina</t>
  </si>
  <si>
    <t>Jedlí</t>
  </si>
  <si>
    <t>Kolšov</t>
  </si>
  <si>
    <t>Kosov</t>
  </si>
  <si>
    <t>Lesnice</t>
  </si>
  <si>
    <t>Nemile</t>
  </si>
  <si>
    <t>Postřelmov</t>
  </si>
  <si>
    <t>Postřelmůvek</t>
  </si>
  <si>
    <t>Rájec</t>
  </si>
  <si>
    <t>Rohle</t>
  </si>
  <si>
    <t>Rovensko</t>
  </si>
  <si>
    <t>Svébohov</t>
  </si>
  <si>
    <t>Štíty</t>
  </si>
  <si>
    <t>Vyšehoří</t>
  </si>
  <si>
    <t>Zborov</t>
  </si>
  <si>
    <t>Bystřice pod Hostýnem</t>
  </si>
  <si>
    <t>Blazice</t>
  </si>
  <si>
    <t>Brusné</t>
  </si>
  <si>
    <t>Chomýž</t>
  </si>
  <si>
    <t>Chvalčov</t>
  </si>
  <si>
    <t>Komárno</t>
  </si>
  <si>
    <t>Mrlínek</t>
  </si>
  <si>
    <t>Osíčko</t>
  </si>
  <si>
    <t>Podhradní Lhota</t>
  </si>
  <si>
    <t>Rajnochovice</t>
  </si>
  <si>
    <t>Rusava</t>
  </si>
  <si>
    <t>Slavkov pod Hostýnem</t>
  </si>
  <si>
    <t>Holešov</t>
  </si>
  <si>
    <t>Bořenovice</t>
  </si>
  <si>
    <t>Horní Lapač</t>
  </si>
  <si>
    <t>Kostelec u Holešova</t>
  </si>
  <si>
    <t>Kurovice</t>
  </si>
  <si>
    <t>Lechotice</t>
  </si>
  <si>
    <t>Ludslavice</t>
  </si>
  <si>
    <t>Míškovice</t>
  </si>
  <si>
    <t>Pacetluky</t>
  </si>
  <si>
    <t>Prusinovice</t>
  </si>
  <si>
    <t>Roštění</t>
  </si>
  <si>
    <t>Rymice</t>
  </si>
  <si>
    <t>Zahnašovice</t>
  </si>
  <si>
    <t>Žeranovice</t>
  </si>
  <si>
    <t>Kroměříž</t>
  </si>
  <si>
    <t>Bařice-Velké Těšany</t>
  </si>
  <si>
    <t>Bezměrov</t>
  </si>
  <si>
    <t>Břest</t>
  </si>
  <si>
    <t>Cetechovice</t>
  </si>
  <si>
    <t>Honětice</t>
  </si>
  <si>
    <t>Hulín</t>
  </si>
  <si>
    <t>Chropyně</t>
  </si>
  <si>
    <t>Chvalnov-Lísky</t>
  </si>
  <si>
    <t>Jarohněvice</t>
  </si>
  <si>
    <t>Karolín</t>
  </si>
  <si>
    <t>Koryčany</t>
  </si>
  <si>
    <t>Kostelany</t>
  </si>
  <si>
    <t>Kunkovice</t>
  </si>
  <si>
    <t>Kvasice</t>
  </si>
  <si>
    <t>Kyselovice</t>
  </si>
  <si>
    <t>Litenčice</t>
  </si>
  <si>
    <t>Lutopecny</t>
  </si>
  <si>
    <t>Morkovice-Slížany</t>
  </si>
  <si>
    <t>Nítkovice</t>
  </si>
  <si>
    <t>Nová Dědina</t>
  </si>
  <si>
    <t>Pačlavice</t>
  </si>
  <si>
    <t>Počenice-Tetětice</t>
  </si>
  <si>
    <t>Prasklice</t>
  </si>
  <si>
    <t>Pravčice</t>
  </si>
  <si>
    <t>Roštín</t>
  </si>
  <si>
    <t>Skaštice</t>
  </si>
  <si>
    <t>Soběsuky</t>
  </si>
  <si>
    <t>Střílky</t>
  </si>
  <si>
    <t>Sulimov</t>
  </si>
  <si>
    <t>Šelešovice</t>
  </si>
  <si>
    <t>Troubky-Zdislavice</t>
  </si>
  <si>
    <t>Vrbka</t>
  </si>
  <si>
    <t>Záříčí</t>
  </si>
  <si>
    <t>Zástřizly</t>
  </si>
  <si>
    <t>Zborovice</t>
  </si>
  <si>
    <t>Zdounky</t>
  </si>
  <si>
    <t>Zlobice</t>
  </si>
  <si>
    <t>Žalkovice</t>
  </si>
  <si>
    <t>Luhačovice</t>
  </si>
  <si>
    <t>Bohuslavice nad Vláří</t>
  </si>
  <si>
    <t>Dolní Lhota</t>
  </si>
  <si>
    <t>Horní Lhota</t>
  </si>
  <si>
    <t>Ludkovice</t>
  </si>
  <si>
    <t>Petrůvka</t>
  </si>
  <si>
    <t>Pozlovice</t>
  </si>
  <si>
    <t>Rudimov</t>
  </si>
  <si>
    <t>Sehradice</t>
  </si>
  <si>
    <t>Slavičín</t>
  </si>
  <si>
    <t>Slopné</t>
  </si>
  <si>
    <t>Otrokovice</t>
  </si>
  <si>
    <t>Bělov</t>
  </si>
  <si>
    <t>Halenkovice</t>
  </si>
  <si>
    <t>Napajedla</t>
  </si>
  <si>
    <t>Oldřichovice</t>
  </si>
  <si>
    <t>Spytihněv</t>
  </si>
  <si>
    <t>Žlutava</t>
  </si>
  <si>
    <t>Rožnov pod Radhoštěm</t>
  </si>
  <si>
    <t>Dolní Bečva</t>
  </si>
  <si>
    <t>Horní Bečva</t>
  </si>
  <si>
    <t>Hutisko-Solanec</t>
  </si>
  <si>
    <t>Prostřední Bečva</t>
  </si>
  <si>
    <t>Valašská Bystřice</t>
  </si>
  <si>
    <t>Vidče</t>
  </si>
  <si>
    <t>Vigantice</t>
  </si>
  <si>
    <t>Uherské Hradiště</t>
  </si>
  <si>
    <t>Bílovice</t>
  </si>
  <si>
    <t>Boršice</t>
  </si>
  <si>
    <t>Boršice u Blatnice</t>
  </si>
  <si>
    <t>Břestek</t>
  </si>
  <si>
    <t>Březolupy</t>
  </si>
  <si>
    <t>Buchlovice</t>
  </si>
  <si>
    <t>Hluk</t>
  </si>
  <si>
    <t>Hostějov</t>
  </si>
  <si>
    <t>Huštěnovice</t>
  </si>
  <si>
    <t>Jalubí</t>
  </si>
  <si>
    <t>Kněžpole</t>
  </si>
  <si>
    <t>Kostelany nad Moravou</t>
  </si>
  <si>
    <t>Košíky</t>
  </si>
  <si>
    <t>Kudlovice</t>
  </si>
  <si>
    <t>Kunovice</t>
  </si>
  <si>
    <t>Mistřice</t>
  </si>
  <si>
    <t>Modrá</t>
  </si>
  <si>
    <t>Nedachlebice</t>
  </si>
  <si>
    <t>Nedakonice</t>
  </si>
  <si>
    <t>Ostrožská Lhota</t>
  </si>
  <si>
    <t>Ostrožská Nová Ves</t>
  </si>
  <si>
    <t>Osvětimany</t>
  </si>
  <si>
    <t>Polešovice</t>
  </si>
  <si>
    <t>Salaš</t>
  </si>
  <si>
    <t>Staré Hutě</t>
  </si>
  <si>
    <t>Stupava</t>
  </si>
  <si>
    <t>Topolná</t>
  </si>
  <si>
    <t>Traplice</t>
  </si>
  <si>
    <t>Tupesy</t>
  </si>
  <si>
    <t>Uherský Ostroh</t>
  </si>
  <si>
    <t>Velehrad</t>
  </si>
  <si>
    <t>Zlámanec</t>
  </si>
  <si>
    <t>Zlechov</t>
  </si>
  <si>
    <t>Uherský Brod</t>
  </si>
  <si>
    <t>Bánov</t>
  </si>
  <si>
    <t>Bojkovice</t>
  </si>
  <si>
    <t>Bystřice pod Lopeníkem</t>
  </si>
  <si>
    <t>Dolní Němčí</t>
  </si>
  <si>
    <t>Horní Němčí</t>
  </si>
  <si>
    <t>Hostětín</t>
  </si>
  <si>
    <t>Hradčovice</t>
  </si>
  <si>
    <t>Komňa</t>
  </si>
  <si>
    <t>Korytná</t>
  </si>
  <si>
    <t>Lopeník</t>
  </si>
  <si>
    <t>Nezdenice</t>
  </si>
  <si>
    <t>Nivnice</t>
  </si>
  <si>
    <t>Pašovice</t>
  </si>
  <si>
    <t>Pitín</t>
  </si>
  <si>
    <t>Prakšice</t>
  </si>
  <si>
    <t>Slavkov</t>
  </si>
  <si>
    <t>Starý Hrozenkov</t>
  </si>
  <si>
    <t>Strání</t>
  </si>
  <si>
    <t>Suchá Loz</t>
  </si>
  <si>
    <t>Vápenice</t>
  </si>
  <si>
    <t>Veletiny</t>
  </si>
  <si>
    <t>Vlčnov</t>
  </si>
  <si>
    <t>Vyškovec</t>
  </si>
  <si>
    <t>Záhorovice</t>
  </si>
  <si>
    <t>Žítková</t>
  </si>
  <si>
    <t>Valašské Klobouky</t>
  </si>
  <si>
    <t>Brumov-Bylnice</t>
  </si>
  <si>
    <t>Haluzice</t>
  </si>
  <si>
    <t>Jestřabí</t>
  </si>
  <si>
    <t>Křekov</t>
  </si>
  <si>
    <t>Návojná</t>
  </si>
  <si>
    <t>Nedašov</t>
  </si>
  <si>
    <t>Nedašova Lhota</t>
  </si>
  <si>
    <t>Poteč</t>
  </si>
  <si>
    <t>Štítná nad Vláří-Popov</t>
  </si>
  <si>
    <t>Tichov</t>
  </si>
  <si>
    <t>Valašské Příkazy</t>
  </si>
  <si>
    <t>Vlachova Lhota</t>
  </si>
  <si>
    <t>Vysoké Pole</t>
  </si>
  <si>
    <t>Valašské Meziříčí</t>
  </si>
  <si>
    <t>Branky</t>
  </si>
  <si>
    <t>Choryně</t>
  </si>
  <si>
    <t>Jarcová</t>
  </si>
  <si>
    <t>Kelč</t>
  </si>
  <si>
    <t>Kladeruby</t>
  </si>
  <si>
    <t>Krhová</t>
  </si>
  <si>
    <t>Lešná</t>
  </si>
  <si>
    <t>Mikulůvka</t>
  </si>
  <si>
    <t>Oznice</t>
  </si>
  <si>
    <t>Poličná</t>
  </si>
  <si>
    <t>Střítež nad Bečvou</t>
  </si>
  <si>
    <t>Velká Lhota</t>
  </si>
  <si>
    <t>Zašová</t>
  </si>
  <si>
    <t>Vizovice</t>
  </si>
  <si>
    <t>Bratřejov</t>
  </si>
  <si>
    <t>Lhotsko</t>
  </si>
  <si>
    <t>Lutonina</t>
  </si>
  <si>
    <t>Neubuz</t>
  </si>
  <si>
    <t>Podkopná Lhota</t>
  </si>
  <si>
    <t>Slušovice</t>
  </si>
  <si>
    <t>Ublo</t>
  </si>
  <si>
    <t>Všemina</t>
  </si>
  <si>
    <t>Zádveřice-Raková</t>
  </si>
  <si>
    <t>Vsetín</t>
  </si>
  <si>
    <t>Bystřička</t>
  </si>
  <si>
    <t>Francova Lhota</t>
  </si>
  <si>
    <t>Halenkov</t>
  </si>
  <si>
    <t>Horní Lideč</t>
  </si>
  <si>
    <t>Hošťálková</t>
  </si>
  <si>
    <t>Hovězí</t>
  </si>
  <si>
    <t>Huslenky</t>
  </si>
  <si>
    <t>Jablůnka</t>
  </si>
  <si>
    <t>Janová</t>
  </si>
  <si>
    <t>Karolinka</t>
  </si>
  <si>
    <t>Kateřinice</t>
  </si>
  <si>
    <t>Lačnov</t>
  </si>
  <si>
    <t>Leskovec</t>
  </si>
  <si>
    <t>Lhota u Vsetína</t>
  </si>
  <si>
    <t>Lidečko</t>
  </si>
  <si>
    <t>Liptál</t>
  </si>
  <si>
    <t>Malá Bystřice</t>
  </si>
  <si>
    <t>Nový Hrozenkov</t>
  </si>
  <si>
    <t>Pozděchov</t>
  </si>
  <si>
    <t>Prlov</t>
  </si>
  <si>
    <t>Pržno</t>
  </si>
  <si>
    <t>Růžďka</t>
  </si>
  <si>
    <t>Seninka</t>
  </si>
  <si>
    <t>Střelná</t>
  </si>
  <si>
    <t>Valašská Polanka</t>
  </si>
  <si>
    <t>Valašská Senice</t>
  </si>
  <si>
    <t>Velké Karlovice</t>
  </si>
  <si>
    <t>Zděchov</t>
  </si>
  <si>
    <t>Zlín</t>
  </si>
  <si>
    <t>Bohuslavice u Zlína</t>
  </si>
  <si>
    <t>Březůvky</t>
  </si>
  <si>
    <t>Dobrkovice</t>
  </si>
  <si>
    <t>Doubravy</t>
  </si>
  <si>
    <t>Držková</t>
  </si>
  <si>
    <t>Fryšták</t>
  </si>
  <si>
    <t>Hostišová</t>
  </si>
  <si>
    <t>Hřivínův Újezd</t>
  </si>
  <si>
    <t>Hvozdná</t>
  </si>
  <si>
    <t>Kaňovice</t>
  </si>
  <si>
    <t>Kašava</t>
  </si>
  <si>
    <t>Kelníky</t>
  </si>
  <si>
    <t>Lukoveček</t>
  </si>
  <si>
    <t>Machová</t>
  </si>
  <si>
    <t>Mysločovice</t>
  </si>
  <si>
    <t>Ostrata</t>
  </si>
  <si>
    <t>Provodov</t>
  </si>
  <si>
    <t>Racková</t>
  </si>
  <si>
    <t>Sazovice</t>
  </si>
  <si>
    <t>Šarovy</t>
  </si>
  <si>
    <t>Tečovice</t>
  </si>
  <si>
    <t>Velký Ořechov</t>
  </si>
  <si>
    <t>Vlčková</t>
  </si>
  <si>
    <t>Želechovice nad Dřevnicí</t>
  </si>
  <si>
    <t>Bílovec</t>
  </si>
  <si>
    <t>Albrechtičky</t>
  </si>
  <si>
    <t>Bravantice</t>
  </si>
  <si>
    <t>Jistebník</t>
  </si>
  <si>
    <t>Kujavy</t>
  </si>
  <si>
    <t>Pustějov</t>
  </si>
  <si>
    <t>Studénka</t>
  </si>
  <si>
    <t>Tísek</t>
  </si>
  <si>
    <t>Velké Albrechtice</t>
  </si>
  <si>
    <t>Bohumín</t>
  </si>
  <si>
    <t>Dolní Lutyně</t>
  </si>
  <si>
    <t>Rychvald</t>
  </si>
  <si>
    <t>Bruntál</t>
  </si>
  <si>
    <t>Bílčice</t>
  </si>
  <si>
    <t>Dětřichov nad Bystřicí</t>
  </si>
  <si>
    <t>Dlouhá Stráň</t>
  </si>
  <si>
    <t>Horní Benešov</t>
  </si>
  <si>
    <t>Horní Životice</t>
  </si>
  <si>
    <t>Karlova Studánka</t>
  </si>
  <si>
    <t>Křišťanovice</t>
  </si>
  <si>
    <t>Leskovec nad Moravicí</t>
  </si>
  <si>
    <t>Ludvíkov</t>
  </si>
  <si>
    <t>Mezina</t>
  </si>
  <si>
    <t>Milotice nad Opavou</t>
  </si>
  <si>
    <t>Moravskoslezský Kočov</t>
  </si>
  <si>
    <t>Nová Pláň</t>
  </si>
  <si>
    <t>Nové Heřminovy</t>
  </si>
  <si>
    <t>Oborná</t>
  </si>
  <si>
    <t>Razová</t>
  </si>
  <si>
    <t>Roudno</t>
  </si>
  <si>
    <t>Rudná pod Pradědem</t>
  </si>
  <si>
    <t>Staré Heřminovy</t>
  </si>
  <si>
    <t>Světlá Hora</t>
  </si>
  <si>
    <t>Svobodné Heřmanice</t>
  </si>
  <si>
    <t>Široká Niva</t>
  </si>
  <si>
    <t>Václavov u Bruntálu</t>
  </si>
  <si>
    <t>Valšov</t>
  </si>
  <si>
    <t>Vrbno pod Pradědem</t>
  </si>
  <si>
    <t>Český Těšín</t>
  </si>
  <si>
    <t>Chotěbuz</t>
  </si>
  <si>
    <t>Frenštát pod Radhoštěm</t>
  </si>
  <si>
    <t>Bordovice</t>
  </si>
  <si>
    <t>Lichnov</t>
  </si>
  <si>
    <t>Tichá</t>
  </si>
  <si>
    <t>Trojanovice</t>
  </si>
  <si>
    <t>Veřovice</t>
  </si>
  <si>
    <t>Frýdek-Místek</t>
  </si>
  <si>
    <t>Baška</t>
  </si>
  <si>
    <t>Brušperk</t>
  </si>
  <si>
    <t>Bruzovice</t>
  </si>
  <si>
    <t>Dobrá</t>
  </si>
  <si>
    <t>Dobratice</t>
  </si>
  <si>
    <t>Dolní Domaslavice</t>
  </si>
  <si>
    <t>Dolní Tošanovice</t>
  </si>
  <si>
    <t>Fryčovice</t>
  </si>
  <si>
    <t>Horní Domaslavice</t>
  </si>
  <si>
    <t>Horní Tošanovice</t>
  </si>
  <si>
    <t>Hukvaldy</t>
  </si>
  <si>
    <t>Krmelín</t>
  </si>
  <si>
    <t>Lučina</t>
  </si>
  <si>
    <t>Morávka</t>
  </si>
  <si>
    <t>Nižní Lhoty</t>
  </si>
  <si>
    <t>Nošovice</t>
  </si>
  <si>
    <t>Palkovice</t>
  </si>
  <si>
    <t>Paskov</t>
  </si>
  <si>
    <t>Pazderna</t>
  </si>
  <si>
    <t>Pražmo</t>
  </si>
  <si>
    <t>Raškovice</t>
  </si>
  <si>
    <t>Řepiště</t>
  </si>
  <si>
    <t>Soběšovice</t>
  </si>
  <si>
    <t>Staříč</t>
  </si>
  <si>
    <t>Sviadnov</t>
  </si>
  <si>
    <t>Třanovice</t>
  </si>
  <si>
    <t>Vyšní Lhoty</t>
  </si>
  <si>
    <t>Žabeň</t>
  </si>
  <si>
    <t>Žermanice</t>
  </si>
  <si>
    <t>Frýdlant nad Ostravicí</t>
  </si>
  <si>
    <t>Čeladná</t>
  </si>
  <si>
    <t>Janovice</t>
  </si>
  <si>
    <t>Kunčice pod Ondřejníkem</t>
  </si>
  <si>
    <t>Malenovice</t>
  </si>
  <si>
    <t>Metylovice</t>
  </si>
  <si>
    <t>Ostravice</t>
  </si>
  <si>
    <t>Pstruží</t>
  </si>
  <si>
    <t>Staré Hamry</t>
  </si>
  <si>
    <t>Havířov</t>
  </si>
  <si>
    <t>Horní Bludovice</t>
  </si>
  <si>
    <t>Horní Suchá</t>
  </si>
  <si>
    <t>Těrlicko</t>
  </si>
  <si>
    <t>Hlučín</t>
  </si>
  <si>
    <t>Darkovice</t>
  </si>
  <si>
    <t>Děhylov</t>
  </si>
  <si>
    <t>Dobroslavice</t>
  </si>
  <si>
    <t>Dolní Benešov</t>
  </si>
  <si>
    <t>Hať</t>
  </si>
  <si>
    <t>Ludgeřovice</t>
  </si>
  <si>
    <t>Markvartovice</t>
  </si>
  <si>
    <t>Šilheřovice</t>
  </si>
  <si>
    <t>Vřesina</t>
  </si>
  <si>
    <t>Závada</t>
  </si>
  <si>
    <t>Jablunkov</t>
  </si>
  <si>
    <t>Bocanovice</t>
  </si>
  <si>
    <t>Dolní Lomná</t>
  </si>
  <si>
    <t>Horní Lomná</t>
  </si>
  <si>
    <t>Hrčava</t>
  </si>
  <si>
    <t>Mosty u Jablunkova</t>
  </si>
  <si>
    <t>Návsí</t>
  </si>
  <si>
    <t>Karviná</t>
  </si>
  <si>
    <t>Dětmarovice</t>
  </si>
  <si>
    <t>Petrovice u Karviné</t>
  </si>
  <si>
    <t>Stonava</t>
  </si>
  <si>
    <t>Kopřivnice</t>
  </si>
  <si>
    <t>Mošnov</t>
  </si>
  <si>
    <t>Petřvald</t>
  </si>
  <si>
    <t>Příbor</t>
  </si>
  <si>
    <t>Skotnice</t>
  </si>
  <si>
    <t>Štramberk</t>
  </si>
  <si>
    <t>Závišice</t>
  </si>
  <si>
    <t>Ženklava</t>
  </si>
  <si>
    <t>Bolatice</t>
  </si>
  <si>
    <t>Chuchelná</t>
  </si>
  <si>
    <t>Kobeřice</t>
  </si>
  <si>
    <t>Rohov</t>
  </si>
  <si>
    <t>Strahovice</t>
  </si>
  <si>
    <t>Štěpánkovice</t>
  </si>
  <si>
    <t>Třebom</t>
  </si>
  <si>
    <t>Krnov</t>
  </si>
  <si>
    <t>Bohušov</t>
  </si>
  <si>
    <t>Brantice</t>
  </si>
  <si>
    <t>Býkov-Láryšov</t>
  </si>
  <si>
    <t>Čaková</t>
  </si>
  <si>
    <t>Dívčí Hrad</t>
  </si>
  <si>
    <t>Heřmanovice</t>
  </si>
  <si>
    <t>Hlinka</t>
  </si>
  <si>
    <t>Holčovice</t>
  </si>
  <si>
    <t>Hošťálkovy</t>
  </si>
  <si>
    <t>Krasov</t>
  </si>
  <si>
    <t>Liptaň</t>
  </si>
  <si>
    <t>Město Albrechtice</t>
  </si>
  <si>
    <t>Osoblaha</t>
  </si>
  <si>
    <t>Rusín</t>
  </si>
  <si>
    <t>Slezské Pavlovice</t>
  </si>
  <si>
    <t>Slezské Rudoltice</t>
  </si>
  <si>
    <t>Třemešná</t>
  </si>
  <si>
    <t>Úvalno</t>
  </si>
  <si>
    <t>Zátor</t>
  </si>
  <si>
    <t>Nový Jičín</t>
  </si>
  <si>
    <t>Bartošovice</t>
  </si>
  <si>
    <t>Bernartice nad Odrou</t>
  </si>
  <si>
    <t>Hladké Životice</t>
  </si>
  <si>
    <t>Hodslavice</t>
  </si>
  <si>
    <t>Hostašovice</t>
  </si>
  <si>
    <t>Jeseník nad Odrou</t>
  </si>
  <si>
    <t>Kunín</t>
  </si>
  <si>
    <t>Libhošť</t>
  </si>
  <si>
    <t>Mořkov</t>
  </si>
  <si>
    <t>Rybí</t>
  </si>
  <si>
    <t>Sedlnice</t>
  </si>
  <si>
    <t>Starý Jičín</t>
  </si>
  <si>
    <t>Suchdol nad Odrou</t>
  </si>
  <si>
    <t>Šenov u Nového Jičína</t>
  </si>
  <si>
    <t>Životice u Nového Jičína</t>
  </si>
  <si>
    <t>Odry</t>
  </si>
  <si>
    <t>Fulnek</t>
  </si>
  <si>
    <t>Heřmanice u Oder</t>
  </si>
  <si>
    <t>Heřmánky</t>
  </si>
  <si>
    <t>Jakubčovice nad Odrou</t>
  </si>
  <si>
    <t>Luboměř</t>
  </si>
  <si>
    <t>Mankovice</t>
  </si>
  <si>
    <t>Spálov</t>
  </si>
  <si>
    <t>Vražné</t>
  </si>
  <si>
    <t>Vrchy</t>
  </si>
  <si>
    <t>Opava</t>
  </si>
  <si>
    <t>Branka u Opavy</t>
  </si>
  <si>
    <t>Bratříkovice</t>
  </si>
  <si>
    <t>Budišovice</t>
  </si>
  <si>
    <t>Dolní Životice</t>
  </si>
  <si>
    <t>Háj ve Slezsku</t>
  </si>
  <si>
    <t>Hlavnice</t>
  </si>
  <si>
    <t>Hlubočec</t>
  </si>
  <si>
    <t>Hněvošice</t>
  </si>
  <si>
    <t>Holasovice</t>
  </si>
  <si>
    <t>Hrabyně</t>
  </si>
  <si>
    <t>Hradec nad Moravicí</t>
  </si>
  <si>
    <t>Chlebičov</t>
  </si>
  <si>
    <t>Chvalíkovice</t>
  </si>
  <si>
    <t>Jakartovice</t>
  </si>
  <si>
    <t>Jezdkovice</t>
  </si>
  <si>
    <t>Lhotka u Litultovic</t>
  </si>
  <si>
    <t>Litultovice</t>
  </si>
  <si>
    <t>Mikolajice</t>
  </si>
  <si>
    <t>Mladecko</t>
  </si>
  <si>
    <t>Mokré Lazce</t>
  </si>
  <si>
    <t>Neplachovice</t>
  </si>
  <si>
    <t>Nové Sedlice</t>
  </si>
  <si>
    <t>Oldřišov</t>
  </si>
  <si>
    <t>Otice</t>
  </si>
  <si>
    <t>Pustá Polom</t>
  </si>
  <si>
    <t>Raduň</t>
  </si>
  <si>
    <t>Skřipov</t>
  </si>
  <si>
    <t>Služovice</t>
  </si>
  <si>
    <t>Stěbořice</t>
  </si>
  <si>
    <t>Štáblovice</t>
  </si>
  <si>
    <t>Štítina</t>
  </si>
  <si>
    <t>Těškovice</t>
  </si>
  <si>
    <t>Uhlířov</t>
  </si>
  <si>
    <t>Velké Heraltice</t>
  </si>
  <si>
    <t>Velké Hoštice</t>
  </si>
  <si>
    <t>Orlová</t>
  </si>
  <si>
    <t>Doubrava</t>
  </si>
  <si>
    <t>Ostrava</t>
  </si>
  <si>
    <t>Čavisov</t>
  </si>
  <si>
    <t>Klimkovice</t>
  </si>
  <si>
    <t>Stará Ves nad Ondřejnicí</t>
  </si>
  <si>
    <t>Šenov</t>
  </si>
  <si>
    <t>Václavovice</t>
  </si>
  <si>
    <t>Velká Polom</t>
  </si>
  <si>
    <t>Vratimov</t>
  </si>
  <si>
    <t>Zbyslavice</t>
  </si>
  <si>
    <t>Rýmařov</t>
  </si>
  <si>
    <t>Břidličná</t>
  </si>
  <si>
    <t>Dolní Moravice</t>
  </si>
  <si>
    <t>Horní Město</t>
  </si>
  <si>
    <t>Malá Morávka</t>
  </si>
  <si>
    <t>Malá Štáhle</t>
  </si>
  <si>
    <t>Ryžoviště</t>
  </si>
  <si>
    <t>Tvrdkov</t>
  </si>
  <si>
    <t>Velká Štáhle</t>
  </si>
  <si>
    <t>Třinec</t>
  </si>
  <si>
    <t>Hnojník</t>
  </si>
  <si>
    <t>Komorní Lhotka</t>
  </si>
  <si>
    <t>Košařiska</t>
  </si>
  <si>
    <t>Nýdek</t>
  </si>
  <si>
    <t>Ropice</t>
  </si>
  <si>
    <t>Řeka</t>
  </si>
  <si>
    <t>Vělopolí</t>
  </si>
  <si>
    <t>Vendryně</t>
  </si>
  <si>
    <t>Vítkov</t>
  </si>
  <si>
    <t>Budišov nad Budišovkou</t>
  </si>
  <si>
    <t>Čermná ve Slezsku</t>
  </si>
  <si>
    <t>Kružberk</t>
  </si>
  <si>
    <t>Melč</t>
  </si>
  <si>
    <t>Moravice</t>
  </si>
  <si>
    <t>Nové Lublice</t>
  </si>
  <si>
    <t>Staré Těchanovice</t>
  </si>
  <si>
    <t>Svatoňovice</t>
  </si>
  <si>
    <t>Větřkovice</t>
  </si>
  <si>
    <t>Koeficient obce</t>
  </si>
  <si>
    <t>Finální max. míra podpory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</si>
</sst>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\ &quot;Kč&quot;"/>
    <numFmt numFmtId="165" formatCode="#,##0.00\ &quot;Kč&quot;"/>
    <numFmt numFmtId="166" formatCode="#,##0.0"/>
    <numFmt numFmtId="167" formatCode="0.0"/>
    <numFmt numFmtId="168" formatCode="0.000"/>
  </numFmts>
  <fonts count="3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9"/>
      <color indexed="8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sz val="10"/>
      <color indexed="81"/>
      <name val="Tahoma"/>
      <family val="2"/>
      <charset val="238"/>
    </font>
    <font>
      <sz val="11"/>
      <color theme="0"/>
      <name val="Calibri"/>
      <family val="2"/>
      <charset val="238"/>
      <scheme val="minor"/>
    </font>
    <font>
      <sz val="9"/>
      <color rgb="FF414042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ptos Narrow"/>
      <family val="2"/>
    </font>
    <font>
      <b/>
      <sz val="8"/>
      <color theme="0"/>
      <name val="Aptos Narrow"/>
      <family val="2"/>
    </font>
    <font>
      <b/>
      <u/>
      <sz val="8"/>
      <color theme="0"/>
      <name val="Aptos Narrow"/>
      <family val="2"/>
    </font>
    <font>
      <sz val="10"/>
      <name val="MS Sans Serif"/>
      <family val="2"/>
      <charset val="238"/>
    </font>
    <font>
      <sz val="11"/>
      <color theme="1"/>
      <name val="Calibri"/>
      <family val="2"/>
      <scheme val="minor"/>
    </font>
    <font>
      <sz val="8"/>
      <color theme="1"/>
      <name val="Aptos Narrow"/>
      <family val="2"/>
    </font>
    <font>
      <b/>
      <sz val="8"/>
      <name val="Aptos Narrow"/>
      <family val="2"/>
    </font>
    <font>
      <i/>
      <sz val="10"/>
      <name val="Calibri"/>
      <family val="2"/>
      <charset val="238"/>
      <scheme val="minor"/>
    </font>
    <font>
      <sz val="9"/>
      <color indexed="81"/>
      <name val="Tahoma"/>
      <charset val="1"/>
    </font>
  </fonts>
  <fills count="2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8"/>
      </patternFill>
    </fill>
  </fills>
  <borders count="10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</borders>
  <cellStyleXfs count="5">
    <xf numFmtId="0" fontId="0" fillId="0" borderId="0"/>
    <xf numFmtId="0" fontId="23" fillId="0" borderId="0"/>
    <xf numFmtId="0" fontId="27" fillId="0" borderId="0"/>
    <xf numFmtId="0" fontId="28" fillId="0" borderId="0"/>
    <xf numFmtId="0" fontId="23" fillId="0" borderId="0"/>
  </cellStyleXfs>
  <cellXfs count="26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16" fontId="0" fillId="0" borderId="0" xfId="0" applyNumberFormat="1"/>
    <xf numFmtId="16" fontId="0" fillId="5" borderId="0" xfId="0" applyNumberFormat="1" applyFill="1"/>
    <xf numFmtId="0" fontId="0" fillId="6" borderId="0" xfId="0" applyFill="1"/>
    <xf numFmtId="4" fontId="0" fillId="0" borderId="0" xfId="0" applyNumberFormat="1"/>
    <xf numFmtId="0" fontId="0" fillId="8" borderId="0" xfId="0" applyFill="1"/>
    <xf numFmtId="0" fontId="0" fillId="7" borderId="0" xfId="0" applyFill="1"/>
    <xf numFmtId="0" fontId="0" fillId="10" borderId="0" xfId="0" applyFill="1"/>
    <xf numFmtId="0" fontId="0" fillId="11" borderId="0" xfId="0" applyFill="1"/>
    <xf numFmtId="16" fontId="0" fillId="8" borderId="0" xfId="0" applyNumberFormat="1" applyFill="1"/>
    <xf numFmtId="16" fontId="0" fillId="4" borderId="0" xfId="0" applyNumberFormat="1" applyFill="1"/>
    <xf numFmtId="0" fontId="0" fillId="13" borderId="0" xfId="0" applyFill="1"/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0" fillId="0" borderId="4" xfId="0" applyBorder="1"/>
    <xf numFmtId="0" fontId="0" fillId="0" borderId="44" xfId="0" applyBorder="1"/>
    <xf numFmtId="0" fontId="0" fillId="0" borderId="5" xfId="0" applyBorder="1"/>
    <xf numFmtId="0" fontId="15" fillId="8" borderId="0" xfId="0" applyFont="1" applyFill="1" applyAlignment="1" applyProtection="1">
      <alignment horizontal="right" vertical="center"/>
      <protection hidden="1"/>
    </xf>
    <xf numFmtId="0" fontId="15" fillId="8" borderId="0" xfId="0" applyFont="1" applyFill="1" applyAlignment="1" applyProtection="1">
      <alignment vertical="center"/>
      <protection hidden="1"/>
    </xf>
    <xf numFmtId="0" fontId="17" fillId="8" borderId="0" xfId="0" applyFont="1" applyFill="1" applyAlignment="1" applyProtection="1">
      <alignment vertical="center"/>
      <protection hidden="1"/>
    </xf>
    <xf numFmtId="0" fontId="0" fillId="0" borderId="0" xfId="0" applyAlignment="1">
      <alignment horizontal="left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left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left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left" vertical="center" wrapText="1"/>
    </xf>
    <xf numFmtId="0" fontId="0" fillId="8" borderId="46" xfId="0" applyFill="1" applyBorder="1" applyAlignment="1">
      <alignment horizontal="center" vertical="center"/>
    </xf>
    <xf numFmtId="4" fontId="0" fillId="0" borderId="47" xfId="0" applyNumberFormat="1" applyBorder="1" applyAlignment="1">
      <alignment horizontal="left" vertical="center" wrapText="1"/>
    </xf>
    <xf numFmtId="0" fontId="0" fillId="8" borderId="48" xfId="0" applyFill="1" applyBorder="1" applyAlignment="1">
      <alignment horizontal="center" vertical="center"/>
    </xf>
    <xf numFmtId="4" fontId="0" fillId="0" borderId="49" xfId="0" applyNumberFormat="1" applyBorder="1" applyAlignment="1">
      <alignment horizontal="left" vertical="center" wrapText="1"/>
    </xf>
    <xf numFmtId="0" fontId="0" fillId="8" borderId="50" xfId="0" applyFill="1" applyBorder="1" applyAlignment="1">
      <alignment horizontal="center" vertical="center"/>
    </xf>
    <xf numFmtId="4" fontId="0" fillId="0" borderId="51" xfId="0" applyNumberFormat="1" applyBorder="1" applyAlignment="1">
      <alignment horizontal="left" vertical="center" wrapText="1"/>
    </xf>
    <xf numFmtId="0" fontId="10" fillId="8" borderId="46" xfId="0" applyFont="1" applyFill="1" applyBorder="1" applyAlignment="1">
      <alignment horizontal="center" vertical="center" wrapText="1"/>
    </xf>
    <xf numFmtId="0" fontId="10" fillId="8" borderId="50" xfId="0" applyFont="1" applyFill="1" applyBorder="1" applyAlignment="1">
      <alignment horizontal="center" vertical="center" wrapText="1"/>
    </xf>
    <xf numFmtId="0" fontId="10" fillId="8" borderId="52" xfId="0" applyFont="1" applyFill="1" applyBorder="1" applyAlignment="1">
      <alignment horizontal="center" vertical="center" wrapText="1"/>
    </xf>
    <xf numFmtId="0" fontId="0" fillId="0" borderId="53" xfId="0" applyBorder="1" applyAlignment="1">
      <alignment horizontal="left" vertical="center" wrapText="1"/>
    </xf>
    <xf numFmtId="0" fontId="10" fillId="8" borderId="48" xfId="0" applyFont="1" applyFill="1" applyBorder="1" applyAlignment="1">
      <alignment horizontal="center" vertical="center" wrapText="1"/>
    </xf>
    <xf numFmtId="0" fontId="10" fillId="8" borderId="54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left" vertical="center" wrapText="1"/>
    </xf>
    <xf numFmtId="0" fontId="0" fillId="0" borderId="52" xfId="0" applyBorder="1" applyAlignment="1">
      <alignment horizontal="center" vertical="center" wrapText="1"/>
    </xf>
    <xf numFmtId="0" fontId="0" fillId="8" borderId="0" xfId="0" applyFill="1" applyAlignment="1" applyProtection="1">
      <alignment vertical="center"/>
      <protection hidden="1"/>
    </xf>
    <xf numFmtId="0" fontId="2" fillId="8" borderId="0" xfId="0" applyFont="1" applyFill="1" applyAlignment="1" applyProtection="1">
      <alignment vertical="center"/>
      <protection hidden="1"/>
    </xf>
    <xf numFmtId="0" fontId="2" fillId="8" borderId="0" xfId="0" applyFont="1" applyFill="1" applyAlignment="1" applyProtection="1">
      <alignment horizontal="center" vertical="center"/>
      <protection hidden="1"/>
    </xf>
    <xf numFmtId="0" fontId="5" fillId="8" borderId="0" xfId="0" applyFont="1" applyFill="1" applyAlignment="1" applyProtection="1">
      <alignment horizontal="center" vertical="center" wrapText="1"/>
      <protection hidden="1"/>
    </xf>
    <xf numFmtId="0" fontId="4" fillId="8" borderId="0" xfId="0" applyFont="1" applyFill="1" applyAlignment="1" applyProtection="1">
      <alignment vertical="center" wrapText="1"/>
      <protection hidden="1"/>
    </xf>
    <xf numFmtId="0" fontId="0" fillId="8" borderId="0" xfId="0" applyFill="1" applyAlignment="1" applyProtection="1">
      <alignment vertical="center" wrapText="1"/>
      <protection hidden="1"/>
    </xf>
    <xf numFmtId="0" fontId="5" fillId="8" borderId="0" xfId="0" applyFont="1" applyFill="1" applyAlignment="1" applyProtection="1">
      <alignment vertical="center" wrapText="1"/>
      <protection hidden="1"/>
    </xf>
    <xf numFmtId="0" fontId="3" fillId="8" borderId="0" xfId="0" applyFont="1" applyFill="1" applyAlignment="1" applyProtection="1">
      <alignment vertical="center"/>
      <protection hidden="1"/>
    </xf>
    <xf numFmtId="0" fontId="1" fillId="8" borderId="13" xfId="0" applyFont="1" applyFill="1" applyBorder="1" applyAlignment="1" applyProtection="1">
      <alignment vertical="center" wrapText="1"/>
      <protection hidden="1"/>
    </xf>
    <xf numFmtId="0" fontId="1" fillId="8" borderId="16" xfId="0" applyFont="1" applyFill="1" applyBorder="1" applyAlignment="1" applyProtection="1">
      <alignment vertical="center" wrapText="1"/>
      <protection hidden="1"/>
    </xf>
    <xf numFmtId="0" fontId="4" fillId="8" borderId="0" xfId="0" applyFont="1" applyFill="1" applyAlignment="1" applyProtection="1">
      <alignment vertical="center"/>
      <protection hidden="1"/>
    </xf>
    <xf numFmtId="0" fontId="1" fillId="8" borderId="19" xfId="0" applyFont="1" applyFill="1" applyBorder="1" applyAlignment="1" applyProtection="1">
      <alignment vertical="center" wrapText="1"/>
      <protection hidden="1"/>
    </xf>
    <xf numFmtId="0" fontId="1" fillId="8" borderId="20" xfId="0" applyFont="1" applyFill="1" applyBorder="1" applyAlignment="1" applyProtection="1">
      <alignment vertical="center" wrapText="1"/>
      <protection hidden="1"/>
    </xf>
    <xf numFmtId="0" fontId="1" fillId="8" borderId="21" xfId="0" applyFont="1" applyFill="1" applyBorder="1" applyAlignment="1" applyProtection="1">
      <alignment vertical="center" wrapText="1"/>
      <protection hidden="1"/>
    </xf>
    <xf numFmtId="0" fontId="1" fillId="8" borderId="0" xfId="0" applyFont="1" applyFill="1" applyAlignment="1" applyProtection="1">
      <alignment vertical="center" wrapText="1"/>
      <protection hidden="1"/>
    </xf>
    <xf numFmtId="0" fontId="0" fillId="8" borderId="0" xfId="0" applyFill="1" applyAlignment="1" applyProtection="1">
      <alignment horizontal="center" vertical="center"/>
      <protection hidden="1"/>
    </xf>
    <xf numFmtId="0" fontId="8" fillId="8" borderId="0" xfId="0" applyFont="1" applyFill="1" applyAlignment="1" applyProtection="1">
      <alignment vertical="center" wrapText="1"/>
      <protection hidden="1"/>
    </xf>
    <xf numFmtId="0" fontId="0" fillId="8" borderId="22" xfId="0" applyFill="1" applyBorder="1" applyAlignment="1" applyProtection="1">
      <alignment vertical="center"/>
      <protection hidden="1"/>
    </xf>
    <xf numFmtId="0" fontId="0" fillId="8" borderId="23" xfId="0" applyFill="1" applyBorder="1" applyAlignment="1" applyProtection="1">
      <alignment horizontal="center" vertical="center" wrapText="1"/>
      <protection hidden="1"/>
    </xf>
    <xf numFmtId="0" fontId="0" fillId="8" borderId="24" xfId="0" applyFill="1" applyBorder="1" applyAlignment="1" applyProtection="1">
      <alignment horizontal="center" vertical="center" wrapText="1"/>
      <protection hidden="1"/>
    </xf>
    <xf numFmtId="0" fontId="0" fillId="8" borderId="25" xfId="0" applyFill="1" applyBorder="1" applyAlignment="1" applyProtection="1">
      <alignment horizontal="center" vertical="center" wrapText="1"/>
      <protection hidden="1"/>
    </xf>
    <xf numFmtId="0" fontId="0" fillId="8" borderId="22" xfId="0" applyFill="1" applyBorder="1" applyAlignment="1" applyProtection="1">
      <alignment horizontal="center" vertical="center" wrapText="1"/>
      <protection hidden="1"/>
    </xf>
    <xf numFmtId="0" fontId="0" fillId="8" borderId="26" xfId="0" applyFill="1" applyBorder="1" applyAlignment="1" applyProtection="1">
      <alignment horizontal="center" vertical="center" wrapText="1"/>
      <protection hidden="1"/>
    </xf>
    <xf numFmtId="4" fontId="0" fillId="8" borderId="9" xfId="0" applyNumberFormat="1" applyFill="1" applyBorder="1" applyAlignment="1" applyProtection="1">
      <alignment horizontal="center" vertical="center" wrapText="1"/>
      <protection hidden="1"/>
    </xf>
    <xf numFmtId="4" fontId="0" fillId="8" borderId="11" xfId="0" applyNumberFormat="1" applyFill="1" applyBorder="1" applyAlignment="1" applyProtection="1">
      <alignment horizontal="center" vertical="center" wrapText="1"/>
      <protection hidden="1"/>
    </xf>
    <xf numFmtId="4" fontId="0" fillId="8" borderId="28" xfId="0" applyNumberFormat="1" applyFill="1" applyBorder="1" applyAlignment="1" applyProtection="1">
      <alignment horizontal="center" vertical="center" wrapText="1"/>
      <protection hidden="1"/>
    </xf>
    <xf numFmtId="4" fontId="0" fillId="8" borderId="10" xfId="0" applyNumberFormat="1" applyFill="1" applyBorder="1" applyAlignment="1" applyProtection="1">
      <alignment horizontal="center" vertical="center" wrapText="1"/>
      <protection hidden="1"/>
    </xf>
    <xf numFmtId="4" fontId="0" fillId="8" borderId="12" xfId="0" applyNumberFormat="1" applyFill="1" applyBorder="1" applyAlignment="1" applyProtection="1">
      <alignment horizontal="center" vertical="center" wrapText="1"/>
      <protection hidden="1"/>
    </xf>
    <xf numFmtId="4" fontId="0" fillId="8" borderId="29" xfId="0" applyNumberFormat="1" applyFill="1" applyBorder="1" applyAlignment="1" applyProtection="1">
      <alignment horizontal="center" vertical="center" wrapText="1"/>
      <protection hidden="1"/>
    </xf>
    <xf numFmtId="4" fontId="0" fillId="8" borderId="0" xfId="0" applyNumberFormat="1" applyFill="1" applyAlignment="1" applyProtection="1">
      <alignment horizontal="center" vertical="center" wrapText="1"/>
      <protection hidden="1"/>
    </xf>
    <xf numFmtId="4" fontId="0" fillId="8" borderId="30" xfId="0" applyNumberFormat="1" applyFill="1" applyBorder="1" applyAlignment="1" applyProtection="1">
      <alignment horizontal="center" vertical="center" wrapText="1"/>
      <protection hidden="1"/>
    </xf>
    <xf numFmtId="4" fontId="0" fillId="8" borderId="31" xfId="0" applyNumberFormat="1" applyFill="1" applyBorder="1" applyAlignment="1" applyProtection="1">
      <alignment horizontal="center" vertical="center" wrapText="1"/>
      <protection hidden="1"/>
    </xf>
    <xf numFmtId="4" fontId="0" fillId="8" borderId="32" xfId="0" applyNumberFormat="1" applyFill="1" applyBorder="1" applyAlignment="1" applyProtection="1">
      <alignment horizontal="center" vertical="center" wrapText="1"/>
      <protection hidden="1"/>
    </xf>
    <xf numFmtId="0" fontId="0" fillId="8" borderId="33" xfId="0" applyFill="1" applyBorder="1" applyAlignment="1" applyProtection="1">
      <alignment vertical="center"/>
      <protection hidden="1"/>
    </xf>
    <xf numFmtId="4" fontId="0" fillId="8" borderId="35" xfId="0" applyNumberFormat="1" applyFill="1" applyBorder="1" applyAlignment="1" applyProtection="1">
      <alignment horizontal="center" vertical="center"/>
      <protection hidden="1"/>
    </xf>
    <xf numFmtId="4" fontId="0" fillId="8" borderId="34" xfId="0" applyNumberFormat="1" applyFill="1" applyBorder="1" applyAlignment="1" applyProtection="1">
      <alignment horizontal="center" vertical="center"/>
      <protection hidden="1"/>
    </xf>
    <xf numFmtId="0" fontId="0" fillId="8" borderId="34" xfId="0" applyFill="1" applyBorder="1" applyAlignment="1" applyProtection="1">
      <alignment horizontal="center" vertical="center"/>
      <protection hidden="1"/>
    </xf>
    <xf numFmtId="49" fontId="0" fillId="9" borderId="0" xfId="0" applyNumberFormat="1" applyFill="1" applyAlignment="1" applyProtection="1">
      <alignment horizontal="left" vertical="center" wrapText="1"/>
      <protection hidden="1"/>
    </xf>
    <xf numFmtId="4" fontId="0" fillId="7" borderId="0" xfId="0" applyNumberFormat="1" applyFill="1" applyAlignment="1" applyProtection="1">
      <alignment horizontal="center" vertical="center" wrapText="1"/>
      <protection hidden="1"/>
    </xf>
    <xf numFmtId="4" fontId="15" fillId="8" borderId="0" xfId="0" applyNumberFormat="1" applyFont="1" applyFill="1" applyAlignment="1" applyProtection="1">
      <alignment horizontal="center" vertical="center"/>
      <protection hidden="1"/>
    </xf>
    <xf numFmtId="4" fontId="15" fillId="8" borderId="0" xfId="0" applyNumberFormat="1" applyFont="1" applyFill="1" applyAlignment="1" applyProtection="1">
      <alignment horizontal="center" vertical="center" wrapText="1"/>
      <protection hidden="1"/>
    </xf>
    <xf numFmtId="0" fontId="3" fillId="8" borderId="37" xfId="0" applyFont="1" applyFill="1" applyBorder="1" applyAlignment="1" applyProtection="1">
      <alignment horizontal="center" vertical="center"/>
      <protection hidden="1"/>
    </xf>
    <xf numFmtId="0" fontId="3" fillId="8" borderId="35" xfId="0" applyFont="1" applyFill="1" applyBorder="1" applyAlignment="1" applyProtection="1">
      <alignment vertical="center" wrapText="1"/>
      <protection hidden="1"/>
    </xf>
    <xf numFmtId="4" fontId="3" fillId="8" borderId="36" xfId="0" applyNumberFormat="1" applyFont="1" applyFill="1" applyBorder="1" applyAlignment="1" applyProtection="1">
      <alignment horizontal="center" vertical="center" wrapText="1"/>
      <protection hidden="1"/>
    </xf>
    <xf numFmtId="4" fontId="15" fillId="8" borderId="0" xfId="0" applyNumberFormat="1" applyFont="1" applyFill="1" applyAlignment="1" applyProtection="1">
      <alignment vertical="center"/>
      <protection hidden="1"/>
    </xf>
    <xf numFmtId="0" fontId="0" fillId="8" borderId="6" xfId="0" applyFill="1" applyBorder="1" applyAlignment="1" applyProtection="1">
      <alignment horizontal="center" vertical="center" wrapText="1"/>
      <protection hidden="1"/>
    </xf>
    <xf numFmtId="0" fontId="0" fillId="8" borderId="5" xfId="0" applyFill="1" applyBorder="1" applyAlignment="1" applyProtection="1">
      <alignment vertical="center" wrapText="1"/>
      <protection hidden="1"/>
    </xf>
    <xf numFmtId="4" fontId="0" fillId="8" borderId="6" xfId="0" applyNumberFormat="1" applyFill="1" applyBorder="1" applyAlignment="1" applyProtection="1">
      <alignment horizontal="center" vertical="center" wrapText="1"/>
      <protection hidden="1"/>
    </xf>
    <xf numFmtId="4" fontId="0" fillId="8" borderId="5" xfId="0" applyNumberFormat="1" applyFill="1" applyBorder="1" applyAlignment="1" applyProtection="1">
      <alignment horizontal="center" vertical="center" wrapText="1"/>
      <protection hidden="1"/>
    </xf>
    <xf numFmtId="4" fontId="0" fillId="8" borderId="7" xfId="0" applyNumberFormat="1" applyFill="1" applyBorder="1" applyAlignment="1" applyProtection="1">
      <alignment horizontal="center" vertical="center" wrapText="1"/>
      <protection hidden="1"/>
    </xf>
    <xf numFmtId="0" fontId="15" fillId="8" borderId="0" xfId="0" applyFont="1" applyFill="1" applyAlignment="1" applyProtection="1">
      <alignment horizontal="center" vertical="center"/>
      <protection hidden="1"/>
    </xf>
    <xf numFmtId="0" fontId="0" fillId="8" borderId="39" xfId="0" applyFill="1" applyBorder="1" applyAlignment="1" applyProtection="1">
      <alignment vertical="center"/>
      <protection hidden="1"/>
    </xf>
    <xf numFmtId="164" fontId="0" fillId="8" borderId="26" xfId="0" applyNumberFormat="1" applyFill="1" applyBorder="1" applyAlignment="1" applyProtection="1">
      <alignment horizontal="center" vertical="center"/>
      <protection hidden="1"/>
    </xf>
    <xf numFmtId="0" fontId="10" fillId="8" borderId="0" xfId="0" applyFont="1" applyFill="1" applyAlignment="1" applyProtection="1">
      <alignment vertical="center" wrapText="1"/>
      <protection hidden="1"/>
    </xf>
    <xf numFmtId="0" fontId="0" fillId="8" borderId="27" xfId="0" applyFill="1" applyBorder="1" applyAlignment="1" applyProtection="1">
      <alignment vertical="center"/>
      <protection hidden="1"/>
    </xf>
    <xf numFmtId="164" fontId="0" fillId="8" borderId="40" xfId="0" applyNumberFormat="1" applyFill="1" applyBorder="1" applyAlignment="1" applyProtection="1">
      <alignment horizontal="center" vertical="center"/>
      <protection hidden="1"/>
    </xf>
    <xf numFmtId="4" fontId="0" fillId="8" borderId="0" xfId="0" applyNumberFormat="1" applyFill="1" applyAlignment="1" applyProtection="1">
      <alignment horizontal="center" vertical="center"/>
      <protection hidden="1"/>
    </xf>
    <xf numFmtId="4" fontId="0" fillId="8" borderId="39" xfId="0" applyNumberFormat="1" applyFill="1" applyBorder="1" applyAlignment="1" applyProtection="1">
      <alignment vertical="center"/>
      <protection hidden="1"/>
    </xf>
    <xf numFmtId="4" fontId="0" fillId="8" borderId="24" xfId="0" applyNumberFormat="1" applyFill="1" applyBorder="1" applyAlignment="1" applyProtection="1">
      <alignment vertical="center"/>
      <protection hidden="1"/>
    </xf>
    <xf numFmtId="0" fontId="0" fillId="8" borderId="26" xfId="0" applyFill="1" applyBorder="1" applyAlignment="1" applyProtection="1">
      <alignment horizontal="center" vertical="center"/>
      <protection hidden="1"/>
    </xf>
    <xf numFmtId="0" fontId="0" fillId="8" borderId="41" xfId="0" applyFill="1" applyBorder="1" applyAlignment="1" applyProtection="1">
      <alignment vertical="center"/>
      <protection hidden="1"/>
    </xf>
    <xf numFmtId="164" fontId="0" fillId="8" borderId="42" xfId="0" applyNumberFormat="1" applyFill="1" applyBorder="1" applyAlignment="1" applyProtection="1">
      <alignment horizontal="center" vertical="center"/>
      <protection hidden="1"/>
    </xf>
    <xf numFmtId="0" fontId="8" fillId="8" borderId="0" xfId="0" applyFont="1" applyFill="1" applyAlignment="1" applyProtection="1">
      <alignment horizontal="right"/>
      <protection hidden="1"/>
    </xf>
    <xf numFmtId="0" fontId="12" fillId="8" borderId="0" xfId="0" applyFont="1" applyFill="1" applyAlignment="1" applyProtection="1">
      <alignment horizontal="center"/>
      <protection hidden="1"/>
    </xf>
    <xf numFmtId="0" fontId="12" fillId="8" borderId="0" xfId="0" applyFont="1" applyFill="1" applyAlignment="1" applyProtection="1">
      <alignment vertical="center"/>
      <protection hidden="1"/>
    </xf>
    <xf numFmtId="0" fontId="15" fillId="8" borderId="0" xfId="0" applyFont="1" applyFill="1" applyAlignment="1" applyProtection="1">
      <alignment vertical="center"/>
      <protection locked="0"/>
    </xf>
    <xf numFmtId="0" fontId="3" fillId="8" borderId="0" xfId="0" applyFont="1" applyFill="1" applyAlignment="1" applyProtection="1">
      <alignment horizontal="right" vertical="center"/>
      <protection hidden="1"/>
    </xf>
    <xf numFmtId="0" fontId="0" fillId="0" borderId="0" xfId="0" applyAlignment="1">
      <alignment vertical="center"/>
    </xf>
    <xf numFmtId="0" fontId="0" fillId="12" borderId="0" xfId="0" applyFill="1" applyAlignment="1">
      <alignment vertical="center"/>
    </xf>
    <xf numFmtId="0" fontId="0" fillId="12" borderId="0" xfId="0" applyFill="1"/>
    <xf numFmtId="0" fontId="0" fillId="0" borderId="0" xfId="0" applyAlignment="1">
      <alignment horizontal="center"/>
    </xf>
    <xf numFmtId="0" fontId="0" fillId="8" borderId="11" xfId="0" applyFill="1" applyBorder="1" applyAlignment="1" applyProtection="1">
      <alignment vertical="center"/>
      <protection hidden="1"/>
    </xf>
    <xf numFmtId="0" fontId="0" fillId="8" borderId="12" xfId="0" applyFill="1" applyBorder="1" applyAlignment="1" applyProtection="1">
      <alignment vertical="center"/>
      <protection hidden="1"/>
    </xf>
    <xf numFmtId="0" fontId="0" fillId="12" borderId="31" xfId="0" applyFill="1" applyBorder="1" applyAlignment="1" applyProtection="1">
      <alignment vertical="center" wrapText="1"/>
      <protection hidden="1"/>
    </xf>
    <xf numFmtId="0" fontId="8" fillId="8" borderId="39" xfId="0" applyFont="1" applyFill="1" applyBorder="1" applyAlignment="1" applyProtection="1">
      <alignment vertical="center" wrapText="1"/>
      <protection hidden="1"/>
    </xf>
    <xf numFmtId="0" fontId="0" fillId="8" borderId="26" xfId="0" applyFill="1" applyBorder="1" applyAlignment="1" applyProtection="1">
      <alignment vertical="center"/>
      <protection hidden="1"/>
    </xf>
    <xf numFmtId="4" fontId="18" fillId="8" borderId="0" xfId="0" applyNumberFormat="1" applyFont="1" applyFill="1" applyAlignment="1" applyProtection="1">
      <alignment vertical="center"/>
      <protection hidden="1"/>
    </xf>
    <xf numFmtId="0" fontId="0" fillId="8" borderId="40" xfId="0" applyFill="1" applyBorder="1" applyAlignment="1" applyProtection="1">
      <alignment vertical="center"/>
      <protection hidden="1"/>
    </xf>
    <xf numFmtId="165" fontId="1" fillId="8" borderId="66" xfId="0" applyNumberFormat="1" applyFont="1" applyFill="1" applyBorder="1" applyAlignment="1" applyProtection="1">
      <alignment vertical="center"/>
      <protection hidden="1"/>
    </xf>
    <xf numFmtId="165" fontId="1" fillId="8" borderId="42" xfId="0" applyNumberFormat="1" applyFont="1" applyFill="1" applyBorder="1" applyAlignment="1" applyProtection="1">
      <alignment vertical="center"/>
      <protection hidden="1"/>
    </xf>
    <xf numFmtId="0" fontId="18" fillId="8" borderId="0" xfId="0" applyFont="1" applyFill="1" applyAlignment="1" applyProtection="1">
      <alignment vertical="center"/>
      <protection hidden="1"/>
    </xf>
    <xf numFmtId="0" fontId="19" fillId="8" borderId="0" xfId="0" applyFont="1" applyFill="1" applyAlignment="1" applyProtection="1">
      <alignment vertical="center"/>
      <protection hidden="1"/>
    </xf>
    <xf numFmtId="4" fontId="18" fillId="8" borderId="0" xfId="0" applyNumberFormat="1" applyFont="1" applyFill="1" applyAlignment="1" applyProtection="1">
      <alignment horizontal="center" vertical="center" wrapText="1"/>
      <protection hidden="1"/>
    </xf>
    <xf numFmtId="165" fontId="1" fillId="8" borderId="64" xfId="0" applyNumberFormat="1" applyFont="1" applyFill="1" applyBorder="1" applyAlignment="1" applyProtection="1">
      <alignment vertical="center" wrapText="1"/>
      <protection hidden="1"/>
    </xf>
    <xf numFmtId="0" fontId="0" fillId="0" borderId="54" xfId="0" applyBorder="1" applyAlignment="1">
      <alignment horizontal="center" vertical="center" wrapText="1"/>
    </xf>
    <xf numFmtId="4" fontId="0" fillId="0" borderId="55" xfId="0" applyNumberFormat="1" applyBorder="1" applyAlignment="1">
      <alignment horizontal="left" vertical="center" wrapText="1"/>
    </xf>
    <xf numFmtId="0" fontId="10" fillId="14" borderId="48" xfId="0" applyFont="1" applyFill="1" applyBorder="1" applyAlignment="1">
      <alignment horizontal="center" vertical="center" wrapText="1"/>
    </xf>
    <xf numFmtId="0" fontId="0" fillId="14" borderId="49" xfId="0" applyFill="1" applyBorder="1" applyAlignment="1">
      <alignment horizontal="left" vertical="center" wrapText="1"/>
    </xf>
    <xf numFmtId="4" fontId="0" fillId="2" borderId="30" xfId="0" applyNumberFormat="1" applyFill="1" applyBorder="1" applyAlignment="1" applyProtection="1">
      <alignment horizontal="center" vertical="center" wrapText="1"/>
      <protection locked="0"/>
    </xf>
    <xf numFmtId="4" fontId="0" fillId="2" borderId="31" xfId="0" applyNumberFormat="1" applyFill="1" applyBorder="1" applyAlignment="1" applyProtection="1">
      <alignment horizontal="center" vertical="center" wrapText="1"/>
      <protection locked="0"/>
    </xf>
    <xf numFmtId="4" fontId="0" fillId="2" borderId="9" xfId="0" applyNumberFormat="1" applyFill="1" applyBorder="1" applyAlignment="1" applyProtection="1">
      <alignment horizontal="center" vertical="center" wrapText="1"/>
      <protection locked="0"/>
    </xf>
    <xf numFmtId="4" fontId="0" fillId="2" borderId="10" xfId="0" applyNumberFormat="1" applyFill="1" applyBorder="1" applyAlignment="1" applyProtection="1">
      <alignment horizontal="center" vertical="center" wrapText="1"/>
      <protection locked="0"/>
    </xf>
    <xf numFmtId="4" fontId="0" fillId="2" borderId="11" xfId="0" applyNumberFormat="1" applyFill="1" applyBorder="1" applyAlignment="1" applyProtection="1">
      <alignment horizontal="center" vertical="center" wrapText="1"/>
      <protection locked="0"/>
    </xf>
    <xf numFmtId="4" fontId="0" fillId="2" borderId="12" xfId="0" applyNumberFormat="1" applyFill="1" applyBorder="1" applyAlignment="1" applyProtection="1">
      <alignment horizontal="center" vertical="center" wrapText="1"/>
      <protection locked="0"/>
    </xf>
    <xf numFmtId="4" fontId="0" fillId="2" borderId="5" xfId="0" applyNumberFormat="1" applyFill="1" applyBorder="1" applyAlignment="1" applyProtection="1">
      <alignment horizontal="center" vertical="center" wrapText="1"/>
      <protection locked="0"/>
    </xf>
    <xf numFmtId="4" fontId="0" fillId="2" borderId="8" xfId="0" applyNumberForma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Protection="1">
      <protection locked="0"/>
    </xf>
    <xf numFmtId="14" fontId="12" fillId="2" borderId="0" xfId="0" applyNumberFormat="1" applyFont="1" applyFill="1" applyProtection="1">
      <protection locked="0"/>
    </xf>
    <xf numFmtId="0" fontId="0" fillId="0" borderId="68" xfId="0" applyBorder="1"/>
    <xf numFmtId="0" fontId="0" fillId="0" borderId="69" xfId="0" applyBorder="1"/>
    <xf numFmtId="0" fontId="0" fillId="0" borderId="70" xfId="0" applyBorder="1"/>
    <xf numFmtId="0" fontId="0" fillId="0" borderId="72" xfId="0" applyBorder="1"/>
    <xf numFmtId="0" fontId="0" fillId="0" borderId="73" xfId="0" applyBorder="1"/>
    <xf numFmtId="0" fontId="0" fillId="9" borderId="67" xfId="0" applyFill="1" applyBorder="1"/>
    <xf numFmtId="0" fontId="0" fillId="9" borderId="31" xfId="0" applyFill="1" applyBorder="1"/>
    <xf numFmtId="0" fontId="0" fillId="0" borderId="31" xfId="0" applyBorder="1"/>
    <xf numFmtId="0" fontId="0" fillId="12" borderId="71" xfId="0" applyFill="1" applyBorder="1"/>
    <xf numFmtId="0" fontId="0" fillId="12" borderId="69" xfId="0" applyFill="1" applyBorder="1"/>
    <xf numFmtId="0" fontId="1" fillId="6" borderId="45" xfId="0" applyFont="1" applyFill="1" applyBorder="1"/>
    <xf numFmtId="0" fontId="20" fillId="8" borderId="0" xfId="0" applyFont="1" applyFill="1" applyAlignment="1" applyProtection="1">
      <alignment horizontal="center" vertical="center" wrapText="1"/>
      <protection hidden="1"/>
    </xf>
    <xf numFmtId="4" fontId="0" fillId="8" borderId="0" xfId="0" applyNumberFormat="1" applyFill="1" applyAlignment="1" applyProtection="1">
      <alignment vertical="center"/>
      <protection hidden="1"/>
    </xf>
    <xf numFmtId="0" fontId="21" fillId="8" borderId="0" xfId="0" applyFont="1" applyFill="1" applyAlignment="1" applyProtection="1">
      <alignment vertical="center" wrapText="1"/>
      <protection hidden="1"/>
    </xf>
    <xf numFmtId="0" fontId="22" fillId="8" borderId="0" xfId="0" applyFont="1" applyFill="1" applyAlignment="1" applyProtection="1">
      <alignment vertical="center" wrapText="1"/>
      <protection hidden="1"/>
    </xf>
    <xf numFmtId="0" fontId="3" fillId="8" borderId="0" xfId="0" applyFont="1" applyFill="1" applyAlignment="1" applyProtection="1">
      <alignment horizontal="left" vertical="center"/>
      <protection hidden="1"/>
    </xf>
    <xf numFmtId="0" fontId="3" fillId="8" borderId="57" xfId="0" applyFont="1" applyFill="1" applyBorder="1" applyAlignment="1" applyProtection="1">
      <alignment vertical="center"/>
      <protection hidden="1"/>
    </xf>
    <xf numFmtId="0" fontId="3" fillId="8" borderId="74" xfId="0" applyFont="1" applyFill="1" applyBorder="1" applyAlignment="1" applyProtection="1">
      <alignment vertical="center"/>
      <protection hidden="1"/>
    </xf>
    <xf numFmtId="0" fontId="3" fillId="2" borderId="76" xfId="0" applyFont="1" applyFill="1" applyBorder="1" applyAlignment="1" applyProtection="1">
      <alignment horizontal="left" vertical="center"/>
      <protection locked="0"/>
    </xf>
    <xf numFmtId="0" fontId="3" fillId="8" borderId="20" xfId="0" applyFont="1" applyFill="1" applyBorder="1" applyAlignment="1" applyProtection="1">
      <alignment vertical="center"/>
      <protection hidden="1"/>
    </xf>
    <xf numFmtId="0" fontId="3" fillId="2" borderId="79" xfId="0" applyFont="1" applyFill="1" applyBorder="1" applyAlignment="1" applyProtection="1">
      <alignment horizontal="left" vertical="center"/>
      <protection locked="0"/>
    </xf>
    <xf numFmtId="0" fontId="11" fillId="8" borderId="74" xfId="0" applyFont="1" applyFill="1" applyBorder="1" applyAlignment="1" applyProtection="1">
      <alignment vertical="center" wrapText="1"/>
      <protection hidden="1"/>
    </xf>
    <xf numFmtId="0" fontId="24" fillId="0" borderId="0" xfId="1" applyFont="1" applyAlignment="1">
      <alignment vertical="center"/>
    </xf>
    <xf numFmtId="0" fontId="24" fillId="0" borderId="0" xfId="1" applyFont="1" applyAlignment="1">
      <alignment horizontal="center" vertical="center"/>
    </xf>
    <xf numFmtId="0" fontId="25" fillId="18" borderId="75" xfId="1" applyFont="1" applyFill="1" applyBorder="1" applyAlignment="1">
      <alignment horizontal="center" vertical="center"/>
    </xf>
    <xf numFmtId="0" fontId="25" fillId="18" borderId="75" xfId="1" applyFont="1" applyFill="1" applyBorder="1" applyAlignment="1">
      <alignment horizontal="center" vertical="center" wrapText="1"/>
    </xf>
    <xf numFmtId="4" fontId="25" fillId="18" borderId="75" xfId="1" applyNumberFormat="1" applyFont="1" applyFill="1" applyBorder="1" applyAlignment="1">
      <alignment horizontal="center" vertical="center" wrapText="1"/>
    </xf>
    <xf numFmtId="166" fontId="25" fillId="18" borderId="75" xfId="1" applyNumberFormat="1" applyFont="1" applyFill="1" applyBorder="1" applyAlignment="1">
      <alignment horizontal="center" vertical="center" wrapText="1"/>
    </xf>
    <xf numFmtId="4" fontId="25" fillId="19" borderId="75" xfId="1" applyNumberFormat="1" applyFont="1" applyFill="1" applyBorder="1" applyAlignment="1">
      <alignment horizontal="center" vertical="center" wrapText="1"/>
    </xf>
    <xf numFmtId="166" fontId="25" fillId="19" borderId="75" xfId="1" applyNumberFormat="1" applyFont="1" applyFill="1" applyBorder="1" applyAlignment="1">
      <alignment horizontal="center" vertical="center" wrapText="1"/>
    </xf>
    <xf numFmtId="0" fontId="25" fillId="19" borderId="75" xfId="1" applyFont="1" applyFill="1" applyBorder="1" applyAlignment="1">
      <alignment horizontal="center" vertical="center" wrapText="1"/>
    </xf>
    <xf numFmtId="0" fontId="24" fillId="0" borderId="81" xfId="1" applyFont="1" applyBorder="1" applyAlignment="1">
      <alignment vertical="center"/>
    </xf>
    <xf numFmtId="1" fontId="24" fillId="14" borderId="82" xfId="2" applyNumberFormat="1" applyFont="1" applyFill="1" applyBorder="1" applyAlignment="1">
      <alignment vertical="center"/>
    </xf>
    <xf numFmtId="0" fontId="24" fillId="0" borderId="83" xfId="2" applyFont="1" applyBorder="1" applyAlignment="1">
      <alignment horizontal="center" vertical="center"/>
    </xf>
    <xf numFmtId="2" fontId="29" fillId="0" borderId="81" xfId="3" applyNumberFormat="1" applyFont="1" applyBorder="1" applyAlignment="1">
      <alignment horizontal="center" vertical="center"/>
    </xf>
    <xf numFmtId="166" fontId="24" fillId="0" borderId="82" xfId="2" applyNumberFormat="1" applyFont="1" applyBorder="1" applyAlignment="1">
      <alignment horizontal="center" vertical="center"/>
    </xf>
    <xf numFmtId="167" fontId="24" fillId="0" borderId="83" xfId="1" applyNumberFormat="1" applyFont="1" applyBorder="1" applyAlignment="1">
      <alignment horizontal="center" vertical="center"/>
    </xf>
    <xf numFmtId="0" fontId="24" fillId="0" borderId="84" xfId="1" applyFont="1" applyBorder="1" applyAlignment="1">
      <alignment horizontal="center" vertical="center"/>
    </xf>
    <xf numFmtId="0" fontId="24" fillId="0" borderId="85" xfId="1" applyFont="1" applyBorder="1" applyAlignment="1">
      <alignment horizontal="center" vertical="center"/>
    </xf>
    <xf numFmtId="0" fontId="24" fillId="0" borderId="86" xfId="1" applyFont="1" applyBorder="1" applyAlignment="1">
      <alignment horizontal="center" vertical="center"/>
    </xf>
    <xf numFmtId="167" fontId="24" fillId="0" borderId="0" xfId="1" applyNumberFormat="1" applyFont="1" applyAlignment="1">
      <alignment horizontal="center" vertical="center"/>
    </xf>
    <xf numFmtId="168" fontId="24" fillId="0" borderId="84" xfId="1" applyNumberFormat="1" applyFont="1" applyBorder="1" applyAlignment="1">
      <alignment horizontal="center" vertical="center"/>
    </xf>
    <xf numFmtId="2" fontId="30" fillId="14" borderId="86" xfId="1" applyNumberFormat="1" applyFont="1" applyFill="1" applyBorder="1" applyAlignment="1">
      <alignment horizontal="center" vertical="center"/>
    </xf>
    <xf numFmtId="0" fontId="24" fillId="0" borderId="87" xfId="1" applyFont="1" applyBorder="1" applyAlignment="1">
      <alignment vertical="center"/>
    </xf>
    <xf numFmtId="1" fontId="24" fillId="14" borderId="88" xfId="2" applyNumberFormat="1" applyFont="1" applyFill="1" applyBorder="1" applyAlignment="1">
      <alignment vertical="center"/>
    </xf>
    <xf numFmtId="0" fontId="24" fillId="0" borderId="89" xfId="2" applyFont="1" applyBorder="1" applyAlignment="1">
      <alignment horizontal="center" vertical="center"/>
    </xf>
    <xf numFmtId="2" fontId="29" fillId="0" borderId="87" xfId="3" applyNumberFormat="1" applyFont="1" applyBorder="1" applyAlignment="1">
      <alignment horizontal="center" vertical="center"/>
    </xf>
    <xf numFmtId="166" fontId="24" fillId="0" borderId="88" xfId="2" applyNumberFormat="1" applyFont="1" applyBorder="1" applyAlignment="1">
      <alignment horizontal="center" vertical="center"/>
    </xf>
    <xf numFmtId="167" fontId="24" fillId="0" borderId="89" xfId="1" applyNumberFormat="1" applyFont="1" applyBorder="1" applyAlignment="1">
      <alignment horizontal="center" vertical="center"/>
    </xf>
    <xf numFmtId="0" fontId="24" fillId="0" borderId="90" xfId="1" applyFont="1" applyBorder="1" applyAlignment="1">
      <alignment horizontal="center" vertical="center"/>
    </xf>
    <xf numFmtId="0" fontId="24" fillId="0" borderId="91" xfId="1" applyFont="1" applyBorder="1" applyAlignment="1">
      <alignment horizontal="center" vertical="center"/>
    </xf>
    <xf numFmtId="0" fontId="24" fillId="0" borderId="92" xfId="1" applyFont="1" applyBorder="1" applyAlignment="1">
      <alignment horizontal="center" vertical="center"/>
    </xf>
    <xf numFmtId="168" fontId="24" fillId="0" borderId="90" xfId="1" applyNumberFormat="1" applyFont="1" applyBorder="1" applyAlignment="1">
      <alignment horizontal="center" vertical="center"/>
    </xf>
    <xf numFmtId="2" fontId="30" fillId="14" borderId="92" xfId="1" applyNumberFormat="1" applyFont="1" applyFill="1" applyBorder="1" applyAlignment="1">
      <alignment horizontal="center" vertical="center"/>
    </xf>
    <xf numFmtId="0" fontId="24" fillId="14" borderId="88" xfId="1" applyFont="1" applyFill="1" applyBorder="1" applyAlignment="1">
      <alignment vertical="center"/>
    </xf>
    <xf numFmtId="3" fontId="24" fillId="0" borderId="87" xfId="1" quotePrefix="1" applyNumberFormat="1" applyFont="1" applyBorder="1" applyAlignment="1">
      <alignment horizontal="center" vertical="center"/>
    </xf>
    <xf numFmtId="3" fontId="24" fillId="0" borderId="88" xfId="2" quotePrefix="1" applyNumberFormat="1" applyFont="1" applyBorder="1" applyAlignment="1">
      <alignment horizontal="center" vertical="center"/>
    </xf>
    <xf numFmtId="0" fontId="24" fillId="20" borderId="88" xfId="2" applyFont="1" applyFill="1" applyBorder="1" applyAlignment="1">
      <alignment vertical="center"/>
    </xf>
    <xf numFmtId="0" fontId="24" fillId="14" borderId="88" xfId="1" applyFont="1" applyFill="1" applyBorder="1" applyAlignment="1">
      <alignment horizontal="left" vertical="center"/>
    </xf>
    <xf numFmtId="1" fontId="24" fillId="14" borderId="88" xfId="4" applyNumberFormat="1" applyFont="1" applyFill="1" applyBorder="1" applyAlignment="1">
      <alignment vertical="center"/>
    </xf>
    <xf numFmtId="0" fontId="24" fillId="0" borderId="93" xfId="1" applyFont="1" applyBorder="1" applyAlignment="1">
      <alignment vertical="center"/>
    </xf>
    <xf numFmtId="1" fontId="24" fillId="14" borderId="94" xfId="2" applyNumberFormat="1" applyFont="1" applyFill="1" applyBorder="1" applyAlignment="1">
      <alignment vertical="center"/>
    </xf>
    <xf numFmtId="0" fontId="24" fillId="0" borderId="95" xfId="2" applyFont="1" applyBorder="1" applyAlignment="1">
      <alignment horizontal="center" vertical="center"/>
    </xf>
    <xf numFmtId="2" fontId="29" fillId="0" borderId="93" xfId="3" applyNumberFormat="1" applyFont="1" applyBorder="1" applyAlignment="1">
      <alignment horizontal="center" vertical="center"/>
    </xf>
    <xf numFmtId="166" fontId="24" fillId="0" borderId="94" xfId="2" applyNumberFormat="1" applyFont="1" applyBorder="1" applyAlignment="1">
      <alignment horizontal="center" vertical="center"/>
    </xf>
    <xf numFmtId="167" fontId="24" fillId="0" borderId="95" xfId="1" applyNumberFormat="1" applyFont="1" applyBorder="1" applyAlignment="1">
      <alignment horizontal="center" vertical="center"/>
    </xf>
    <xf numFmtId="0" fontId="24" fillId="0" borderId="96" xfId="1" applyFont="1" applyBorder="1" applyAlignment="1">
      <alignment horizontal="center" vertical="center"/>
    </xf>
    <xf numFmtId="0" fontId="24" fillId="0" borderId="97" xfId="1" applyFont="1" applyBorder="1" applyAlignment="1">
      <alignment horizontal="center" vertical="center"/>
    </xf>
    <xf numFmtId="0" fontId="24" fillId="0" borderId="98" xfId="1" applyFont="1" applyBorder="1" applyAlignment="1">
      <alignment horizontal="center" vertical="center"/>
    </xf>
    <xf numFmtId="168" fontId="24" fillId="0" borderId="96" xfId="1" applyNumberFormat="1" applyFont="1" applyBorder="1" applyAlignment="1">
      <alignment horizontal="center" vertical="center"/>
    </xf>
    <xf numFmtId="2" fontId="30" fillId="14" borderId="98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horizontal="center" vertical="center"/>
    </xf>
    <xf numFmtId="10" fontId="3" fillId="8" borderId="77" xfId="0" applyNumberFormat="1" applyFont="1" applyFill="1" applyBorder="1" applyAlignment="1" applyProtection="1">
      <alignment horizontal="center" vertical="center"/>
      <protection hidden="1"/>
    </xf>
    <xf numFmtId="10" fontId="3" fillId="8" borderId="40" xfId="0" applyNumberFormat="1" applyFont="1" applyFill="1" applyBorder="1" applyAlignment="1" applyProtection="1">
      <alignment horizontal="center" vertical="center"/>
      <protection hidden="1"/>
    </xf>
    <xf numFmtId="10" fontId="3" fillId="8" borderId="80" xfId="0" applyNumberFormat="1" applyFont="1" applyFill="1" applyBorder="1" applyAlignment="1" applyProtection="1">
      <alignment horizontal="center" vertical="center"/>
      <protection hidden="1"/>
    </xf>
    <xf numFmtId="0" fontId="31" fillId="8" borderId="80" xfId="0" applyFont="1" applyFill="1" applyBorder="1" applyAlignment="1" applyProtection="1">
      <alignment vertical="center" wrapText="1"/>
      <protection hidden="1"/>
    </xf>
    <xf numFmtId="0" fontId="22" fillId="8" borderId="34" xfId="0" applyFont="1" applyFill="1" applyBorder="1" applyAlignment="1" applyProtection="1">
      <alignment vertical="center" wrapText="1"/>
      <protection locked="0" hidden="1"/>
    </xf>
    <xf numFmtId="0" fontId="3" fillId="8" borderId="34" xfId="0" applyFont="1" applyFill="1" applyBorder="1" applyAlignment="1" applyProtection="1">
      <alignment vertical="center"/>
      <protection locked="0" hidden="1"/>
    </xf>
    <xf numFmtId="0" fontId="0" fillId="8" borderId="0" xfId="0" applyFill="1" applyAlignment="1" applyProtection="1">
      <alignment vertical="center"/>
      <protection locked="0" hidden="1"/>
    </xf>
    <xf numFmtId="0" fontId="0" fillId="8" borderId="0" xfId="0" applyFill="1" applyAlignment="1" applyProtection="1">
      <alignment horizontal="center" vertical="center"/>
      <protection locked="0" hidden="1"/>
    </xf>
    <xf numFmtId="0" fontId="1" fillId="0" borderId="61" xfId="0" applyFont="1" applyBorder="1" applyAlignment="1">
      <alignment horizontal="left" vertical="center" wrapText="1"/>
    </xf>
    <xf numFmtId="0" fontId="1" fillId="0" borderId="62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0" fontId="1" fillId="0" borderId="65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60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59" xfId="0" applyFont="1" applyBorder="1" applyAlignment="1">
      <alignment horizontal="left" vertical="center" wrapText="1"/>
    </xf>
    <xf numFmtId="0" fontId="5" fillId="8" borderId="0" xfId="0" applyFont="1" applyFill="1" applyAlignment="1" applyProtection="1">
      <alignment horizontal="center" vertical="center" wrapText="1"/>
      <protection hidden="1"/>
    </xf>
    <xf numFmtId="0" fontId="21" fillId="8" borderId="0" xfId="0" applyFont="1" applyFill="1" applyAlignment="1" applyProtection="1">
      <alignment horizontal="center" vertical="center" wrapText="1"/>
      <protection hidden="1"/>
    </xf>
    <xf numFmtId="0" fontId="10" fillId="8" borderId="0" xfId="0" applyFont="1" applyFill="1" applyAlignment="1" applyProtection="1">
      <alignment horizontal="center" vertical="center" wrapText="1"/>
      <protection hidden="1"/>
    </xf>
    <xf numFmtId="0" fontId="4" fillId="2" borderId="27" xfId="0" applyFont="1" applyFill="1" applyBorder="1" applyAlignment="1" applyProtection="1">
      <alignment horizontal="left" vertical="top" wrapText="1"/>
      <protection locked="0"/>
    </xf>
    <xf numFmtId="0" fontId="4" fillId="2" borderId="0" xfId="0" applyFont="1" applyFill="1" applyAlignment="1" applyProtection="1">
      <alignment horizontal="left" vertical="top" wrapText="1"/>
      <protection locked="0"/>
    </xf>
    <xf numFmtId="0" fontId="4" fillId="2" borderId="40" xfId="0" applyFont="1" applyFill="1" applyBorder="1" applyAlignment="1" applyProtection="1">
      <alignment horizontal="left" vertical="top" wrapText="1"/>
      <protection locked="0"/>
    </xf>
    <xf numFmtId="0" fontId="4" fillId="2" borderId="41" xfId="0" applyFont="1" applyFill="1" applyBorder="1" applyAlignment="1" applyProtection="1">
      <alignment horizontal="left" vertical="top" wrapText="1"/>
      <protection locked="0"/>
    </xf>
    <xf numFmtId="0" fontId="4" fillId="2" borderId="43" xfId="0" applyFont="1" applyFill="1" applyBorder="1" applyAlignment="1" applyProtection="1">
      <alignment horizontal="left" vertical="top" wrapText="1"/>
      <protection locked="0"/>
    </xf>
    <xf numFmtId="0" fontId="4" fillId="2" borderId="42" xfId="0" applyFont="1" applyFill="1" applyBorder="1" applyAlignment="1" applyProtection="1">
      <alignment horizontal="left" vertical="top" wrapText="1"/>
      <protection locked="0"/>
    </xf>
    <xf numFmtId="4" fontId="11" fillId="3" borderId="99" xfId="0" applyNumberFormat="1" applyFont="1" applyFill="1" applyBorder="1" applyAlignment="1" applyProtection="1">
      <alignment horizontal="center" vertical="center" wrapText="1"/>
      <protection hidden="1"/>
    </xf>
    <xf numFmtId="4" fontId="11" fillId="3" borderId="34" xfId="0" applyNumberFormat="1" applyFont="1" applyFill="1" applyBorder="1" applyAlignment="1" applyProtection="1">
      <alignment horizontal="center" vertical="center" wrapText="1"/>
      <protection hidden="1"/>
    </xf>
    <xf numFmtId="4" fontId="11" fillId="3" borderId="38" xfId="0" applyNumberFormat="1" applyFont="1" applyFill="1" applyBorder="1" applyAlignment="1" applyProtection="1">
      <alignment horizontal="center" vertical="center" wrapText="1"/>
      <protection hidden="1"/>
    </xf>
    <xf numFmtId="0" fontId="3" fillId="8" borderId="78" xfId="0" applyFont="1" applyFill="1" applyBorder="1" applyAlignment="1" applyProtection="1">
      <alignment horizontal="left" vertical="center"/>
      <protection hidden="1"/>
    </xf>
    <xf numFmtId="0" fontId="3" fillId="8" borderId="58" xfId="0" applyFont="1" applyFill="1" applyBorder="1" applyAlignment="1" applyProtection="1">
      <alignment horizontal="left" vertical="center"/>
      <protection hidden="1"/>
    </xf>
    <xf numFmtId="0" fontId="3" fillId="2" borderId="79" xfId="0" applyFont="1" applyFill="1" applyBorder="1" applyAlignment="1" applyProtection="1">
      <alignment horizontal="left" vertical="center"/>
      <protection locked="0"/>
    </xf>
    <xf numFmtId="0" fontId="3" fillId="2" borderId="100" xfId="0" applyFont="1" applyFill="1" applyBorder="1" applyAlignment="1" applyProtection="1">
      <alignment horizontal="left" vertical="center"/>
      <protection locked="0"/>
    </xf>
    <xf numFmtId="10" fontId="3" fillId="8" borderId="77" xfId="0" applyNumberFormat="1" applyFont="1" applyFill="1" applyBorder="1" applyAlignment="1" applyProtection="1">
      <alignment horizontal="center" vertical="center"/>
      <protection hidden="1"/>
    </xf>
    <xf numFmtId="10" fontId="3" fillId="8" borderId="101" xfId="0" applyNumberFormat="1" applyFont="1" applyFill="1" applyBorder="1" applyAlignment="1" applyProtection="1">
      <alignment horizontal="center" vertical="center"/>
      <protection hidden="1"/>
    </xf>
    <xf numFmtId="0" fontId="2" fillId="8" borderId="0" xfId="0" applyFont="1" applyFill="1" applyAlignment="1" applyProtection="1">
      <alignment horizontal="center" vertical="center"/>
      <protection hidden="1"/>
    </xf>
    <xf numFmtId="0" fontId="4" fillId="8" borderId="0" xfId="0" applyFont="1" applyFill="1" applyAlignment="1" applyProtection="1">
      <alignment horizontal="center" vertical="center" wrapText="1"/>
      <protection hidden="1"/>
    </xf>
    <xf numFmtId="0" fontId="0" fillId="8" borderId="56" xfId="0" applyFill="1" applyBorder="1" applyAlignment="1" applyProtection="1">
      <alignment horizontal="center" vertical="center"/>
      <protection hidden="1"/>
    </xf>
    <xf numFmtId="0" fontId="0" fillId="8" borderId="57" xfId="0" applyFill="1" applyBorder="1" applyAlignment="1" applyProtection="1">
      <alignment horizontal="center" vertical="center"/>
      <protection hidden="1"/>
    </xf>
    <xf numFmtId="0" fontId="0" fillId="8" borderId="58" xfId="0" applyFill="1" applyBorder="1" applyAlignment="1" applyProtection="1">
      <alignment horizontal="center" vertical="center"/>
      <protection hidden="1"/>
    </xf>
    <xf numFmtId="0" fontId="3" fillId="2" borderId="14" xfId="0" applyFont="1" applyFill="1" applyBorder="1" applyAlignment="1" applyProtection="1">
      <alignment horizontal="left" vertical="center"/>
      <protection locked="0"/>
    </xf>
    <xf numFmtId="0" fontId="3" fillId="2" borderId="15" xfId="0" applyFont="1" applyFill="1" applyBorder="1" applyAlignment="1" applyProtection="1">
      <alignment horizontal="left" vertical="center"/>
      <protection locked="0"/>
    </xf>
    <xf numFmtId="0" fontId="3" fillId="2" borderId="17" xfId="0" applyFont="1" applyFill="1" applyBorder="1" applyAlignment="1" applyProtection="1">
      <alignment horizontal="left" vertical="center"/>
      <protection locked="0"/>
    </xf>
    <xf numFmtId="0" fontId="3" fillId="2" borderId="18" xfId="0" applyFont="1" applyFill="1" applyBorder="1" applyAlignment="1" applyProtection="1">
      <alignment horizontal="left" vertical="center"/>
      <protection locked="0"/>
    </xf>
    <xf numFmtId="0" fontId="25" fillId="15" borderId="0" xfId="1" applyFont="1" applyFill="1" applyAlignment="1">
      <alignment horizontal="center" vertical="center"/>
    </xf>
    <xf numFmtId="0" fontId="25" fillId="16" borderId="0" xfId="1" applyFont="1" applyFill="1" applyAlignment="1">
      <alignment horizontal="center" vertical="center" wrapText="1"/>
    </xf>
    <xf numFmtId="0" fontId="25" fillId="17" borderId="75" xfId="1" applyFont="1" applyFill="1" applyBorder="1" applyAlignment="1">
      <alignment horizontal="center" vertical="center" wrapText="1"/>
    </xf>
    <xf numFmtId="4" fontId="0" fillId="9" borderId="36" xfId="0" applyNumberFormat="1" applyFill="1" applyBorder="1" applyAlignment="1" applyProtection="1">
      <alignment horizontal="center" vertical="center" wrapText="1"/>
      <protection hidden="1"/>
    </xf>
    <xf numFmtId="49" fontId="0" fillId="7" borderId="0" xfId="0" applyNumberFormat="1" applyFill="1" applyAlignment="1" applyProtection="1">
      <alignment vertical="center" wrapText="1"/>
      <protection hidden="1"/>
    </xf>
  </cellXfs>
  <cellStyles count="5">
    <cellStyle name="Normální" xfId="0" builtinId="0"/>
    <cellStyle name="Normální 2" xfId="1" xr:uid="{EAB5873F-0D74-4578-AAA0-F5E704C60FA8}"/>
    <cellStyle name="Normální 2 2" xfId="3" xr:uid="{0484C70A-0FB7-4557-9C64-F269457EF4C0}"/>
    <cellStyle name="normální 3" xfId="2" xr:uid="{2AF6D712-0927-4D5C-9FCE-5DC5D384935A}"/>
    <cellStyle name="normální_List1" xfId="4" xr:uid="{F090AE0B-E1ED-4CDD-BEBD-9F366740D516}"/>
  </cellStyles>
  <dxfs count="16"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theme="5" tint="0.79998168889431442"/>
        </patternFill>
      </fill>
    </dxf>
    <dxf>
      <font>
        <b/>
        <i val="0"/>
        <color theme="1"/>
      </font>
      <fill>
        <patternFill>
          <bgColor theme="5" tint="0.79998168889431442"/>
        </patternFill>
      </fill>
    </dxf>
    <dxf>
      <font>
        <b/>
        <i val="0"/>
        <color theme="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5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fill>
        <patternFill>
          <bgColor theme="7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1"/>
      </font>
      <fill>
        <patternFill>
          <bgColor theme="5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vertical/>
        <horizontal/>
      </border>
    </dxf>
    <dxf>
      <font>
        <color theme="1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F0000"/>
      <color rgb="FFF77187"/>
      <color rgb="FFFFFFFF"/>
      <color rgb="FFE878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Style="combo" dx="16" fmlaLink="zdroj!$C$1" fmlaRange="zdroj!$D$1:$D$7" noThreeD="1" sel="7" val="0"/>
</file>

<file path=xl/ctrlProps/ctrlProp2.xml><?xml version="1.0" encoding="utf-8"?>
<formControlPr xmlns="http://schemas.microsoft.com/office/spreadsheetml/2009/9/main" objectType="Drop" dropStyle="combo" dx="16" fmlaLink="zdroj!$C$10" fmlaRange="zdroj!$D$10:$D$20" noThreeD="1" sel="8" val="3"/>
</file>

<file path=xl/ctrlProps/ctrlProp3.xml><?xml version="1.0" encoding="utf-8"?>
<formControlPr xmlns="http://schemas.microsoft.com/office/spreadsheetml/2009/9/main" objectType="Drop" dropStyle="combo" dx="16" fmlaLink="zdroj!$E$23" fmlaRange="zdroj!$F$23:$F$24" noThreeD="1" sel="1" val="0"/>
</file>

<file path=xl/ctrlProps/ctrlProp4.xml><?xml version="1.0" encoding="utf-8"?>
<formControlPr xmlns="http://schemas.microsoft.com/office/spreadsheetml/2009/9/main" objectType="Drop" dropStyle="combo" dx="16" fmlaLink="zdroj!$L$47" fmlaRange="zdroj!$M$47:$M$50" noThreeD="1" sel="1" val="0"/>
</file>

<file path=xl/ctrlProps/ctrlProp5.xml><?xml version="1.0" encoding="utf-8"?>
<formControlPr xmlns="http://schemas.microsoft.com/office/spreadsheetml/2009/9/main" objectType="Drop" dropStyle="combo" dx="16" fmlaLink="zdroj!$P$2" fmlaRange="zdroj!$Q$2:$Q$21" noThreeD="1" sel="1" val="0"/>
</file>

<file path=xl/ctrlProps/ctrlProp6.xml><?xml version="1.0" encoding="utf-8"?>
<formControlPr xmlns="http://schemas.microsoft.com/office/spreadsheetml/2009/9/main" objectType="Drop" dropLines="4" dropStyle="combo" dx="16" fmlaLink="zdroj!$P$26" fmlaRange="zdroj!$Q$26:$Q$29" noThreeD="1" sel="4" val="0"/>
</file>

<file path=xl/ctrlProps/ctrlProp7.xml><?xml version="1.0" encoding="utf-8"?>
<formControlPr xmlns="http://schemas.microsoft.com/office/spreadsheetml/2009/9/main" objectType="Drop" dropStyle="combo" dx="16" fmlaLink="zdroj!$P$35" fmlaRange="zdroj!$Q$35:$Q$38" noThreeD="1" sel="1" val="0"/>
</file>

<file path=xl/ctrlProps/ctrlProp8.xml><?xml version="1.0" encoding="utf-8"?>
<formControlPr xmlns="http://schemas.microsoft.com/office/spreadsheetml/2009/9/main" objectType="Drop" dropLines="4" dropStyle="combo" dx="31" fmlaLink="zdroj!$C$85" fmlaRange="zdroj!$D$85:$D$88" noThreeD="1" sel="1" val="0"/>
</file>

<file path=xl/ctrlProps/ctrlProp9.xml><?xml version="1.0" encoding="utf-8"?>
<formControlPr xmlns="http://schemas.microsoft.com/office/spreadsheetml/2009/9/main" objectType="Drop" dropLines="4" dropStyle="combo" dx="31" fmlaLink="zdroj!$C$90" fmlaRange="zdroj!$D$90:$D$93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6804</xdr:colOff>
          <xdr:row>6</xdr:row>
          <xdr:rowOff>107527</xdr:rowOff>
        </xdr:from>
        <xdr:to>
          <xdr:col>6</xdr:col>
          <xdr:colOff>9525</xdr:colOff>
          <xdr:row>14</xdr:row>
          <xdr:rowOff>9525</xdr:rowOff>
        </xdr:to>
        <xdr:grpSp>
          <xdr:nvGrpSpPr>
            <xdr:cNvPr id="7" name="Skupina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GrpSpPr/>
          </xdr:nvGrpSpPr>
          <xdr:grpSpPr>
            <a:xfrm>
              <a:off x="2188823" y="1723602"/>
              <a:ext cx="6425746" cy="1687936"/>
              <a:chOff x="2085975" y="1707729"/>
              <a:chExt cx="5079062" cy="1692697"/>
            </a:xfrm>
          </xdr:grpSpPr>
          <xdr:sp macro="" textlink="">
            <xdr:nvSpPr>
              <xdr:cNvPr id="1031" name="Drop Down 7" hidden="1">
                <a:extLst>
                  <a:ext uri="{63B3BB69-23CF-44E3-9099-C40C66FF867C}">
                    <a14:compatExt spid="_x0000_s1031"/>
                  </a:ext>
                  <a:ext uri="{FF2B5EF4-FFF2-40B4-BE49-F238E27FC236}">
                    <a16:creationId xmlns:a16="http://schemas.microsoft.com/office/drawing/2014/main" id="{00000000-0008-0000-0000-000007040000}"/>
                  </a:ext>
                </a:extLst>
              </xdr:cNvPr>
              <xdr:cNvSpPr/>
            </xdr:nvSpPr>
            <xdr:spPr bwMode="auto">
              <a:xfrm>
                <a:off x="2090109" y="1707729"/>
                <a:ext cx="5071670" cy="243631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4" name="Drop Down 40" hidden="1">
                <a:extLst>
                  <a:ext uri="{63B3BB69-23CF-44E3-9099-C40C66FF867C}">
                    <a14:compatExt spid="_x0000_s1064"/>
                  </a:ext>
                  <a:ext uri="{FF2B5EF4-FFF2-40B4-BE49-F238E27FC236}">
                    <a16:creationId xmlns:a16="http://schemas.microsoft.com/office/drawing/2014/main" id="{00000000-0008-0000-0000-000028040000}"/>
                  </a:ext>
                </a:extLst>
              </xdr:cNvPr>
              <xdr:cNvSpPr/>
            </xdr:nvSpPr>
            <xdr:spPr bwMode="auto">
              <a:xfrm>
                <a:off x="2086851" y="1945332"/>
                <a:ext cx="5078186" cy="247204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5" name="Drop Down 41" hidden="1">
                <a:extLst>
                  <a:ext uri="{63B3BB69-23CF-44E3-9099-C40C66FF867C}">
                    <a14:compatExt spid="_x0000_s1065"/>
                  </a:ext>
                  <a:ext uri="{FF2B5EF4-FFF2-40B4-BE49-F238E27FC236}">
                    <a16:creationId xmlns:a16="http://schemas.microsoft.com/office/drawing/2014/main" id="{00000000-0008-0000-0000-000029040000}"/>
                  </a:ext>
                </a:extLst>
              </xdr:cNvPr>
              <xdr:cNvSpPr/>
            </xdr:nvSpPr>
            <xdr:spPr bwMode="auto">
              <a:xfrm>
                <a:off x="2086851" y="2186510"/>
                <a:ext cx="5078186" cy="2448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6" name="Drop Down 42" hidden="1">
                <a:extLst>
                  <a:ext uri="{63B3BB69-23CF-44E3-9099-C40C66FF867C}">
                    <a14:compatExt spid="_x0000_s1066"/>
                  </a:ext>
                  <a:ext uri="{FF2B5EF4-FFF2-40B4-BE49-F238E27FC236}">
                    <a16:creationId xmlns:a16="http://schemas.microsoft.com/office/drawing/2014/main" id="{00000000-0008-0000-0000-00002A040000}"/>
                  </a:ext>
                </a:extLst>
              </xdr:cNvPr>
              <xdr:cNvSpPr/>
            </xdr:nvSpPr>
            <xdr:spPr bwMode="auto">
              <a:xfrm>
                <a:off x="2086851" y="2425284"/>
                <a:ext cx="5078186" cy="2448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7" name="Drop Down 43" hidden="1">
                <a:extLst>
                  <a:ext uri="{63B3BB69-23CF-44E3-9099-C40C66FF867C}">
                    <a14:compatExt spid="_x0000_s1067"/>
                  </a:ext>
                  <a:ext uri="{FF2B5EF4-FFF2-40B4-BE49-F238E27FC236}">
                    <a16:creationId xmlns:a16="http://schemas.microsoft.com/office/drawing/2014/main" id="{00000000-0008-0000-0000-00002B040000}"/>
                  </a:ext>
                </a:extLst>
              </xdr:cNvPr>
              <xdr:cNvSpPr/>
            </xdr:nvSpPr>
            <xdr:spPr bwMode="auto">
              <a:xfrm>
                <a:off x="2086851" y="2664059"/>
                <a:ext cx="5078186" cy="249307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8" name="Drop Down 44" hidden="1">
                <a:extLst>
                  <a:ext uri="{63B3BB69-23CF-44E3-9099-C40C66FF867C}">
                    <a14:compatExt spid="_x0000_s1068"/>
                  </a:ext>
                  <a:ext uri="{FF2B5EF4-FFF2-40B4-BE49-F238E27FC236}">
                    <a16:creationId xmlns:a16="http://schemas.microsoft.com/office/drawing/2014/main" id="{00000000-0008-0000-0000-00002C040000}"/>
                  </a:ext>
                </a:extLst>
              </xdr:cNvPr>
              <xdr:cNvSpPr/>
            </xdr:nvSpPr>
            <xdr:spPr bwMode="auto">
              <a:xfrm>
                <a:off x="2085975" y="2905124"/>
                <a:ext cx="507682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9" name="Drop Down 45" hidden="1">
                <a:extLst>
                  <a:ext uri="{63B3BB69-23CF-44E3-9099-C40C66FF867C}">
                    <a14:compatExt spid="_x0000_s1069"/>
                  </a:ext>
                  <a:ext uri="{FF2B5EF4-FFF2-40B4-BE49-F238E27FC236}">
                    <a16:creationId xmlns:a16="http://schemas.microsoft.com/office/drawing/2014/main" id="{00000000-0008-0000-0000-00002D040000}"/>
                  </a:ext>
                </a:extLst>
              </xdr:cNvPr>
              <xdr:cNvSpPr/>
            </xdr:nvSpPr>
            <xdr:spPr bwMode="auto">
              <a:xfrm>
                <a:off x="2087531" y="3151989"/>
                <a:ext cx="5076825" cy="248437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2</xdr:col>
      <xdr:colOff>7080</xdr:colOff>
      <xdr:row>7</xdr:row>
      <xdr:rowOff>48008</xdr:rowOff>
    </xdr:from>
    <xdr:to>
      <xdr:col>6</xdr:col>
      <xdr:colOff>6350</xdr:colOff>
      <xdr:row>14</xdr:row>
      <xdr:rowOff>43224</xdr:rowOff>
    </xdr:to>
    <xdr:sp macro="" textlink="">
      <xdr:nvSpPr>
        <xdr:cNvPr id="2" name="Obdélní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185924" y="1786321"/>
          <a:ext cx="6428645" cy="1662091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8</xdr:row>
          <xdr:rowOff>0</xdr:rowOff>
        </xdr:from>
        <xdr:to>
          <xdr:col>9</xdr:col>
          <xdr:colOff>19050</xdr:colOff>
          <xdr:row>9</xdr:row>
          <xdr:rowOff>0</xdr:rowOff>
        </xdr:to>
        <xdr:sp macro="" textlink="">
          <xdr:nvSpPr>
            <xdr:cNvPr id="1073" name="Drop Dow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8</xdr:row>
          <xdr:rowOff>241300</xdr:rowOff>
        </xdr:from>
        <xdr:to>
          <xdr:col>9</xdr:col>
          <xdr:colOff>9525</xdr:colOff>
          <xdr:row>10</xdr:row>
          <xdr:rowOff>0</xdr:rowOff>
        </xdr:to>
        <xdr:sp macro="" textlink="">
          <xdr:nvSpPr>
            <xdr:cNvPr id="1075" name="Drop Down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rgb="FFC00000"/>
    <pageSetUpPr fitToPage="1"/>
  </sheetPr>
  <dimension ref="B1:M75"/>
  <sheetViews>
    <sheetView tabSelected="1" zoomScale="80" zoomScaleNormal="80" workbookViewId="0">
      <selection activeCell="C5" sqref="C5:F5"/>
    </sheetView>
  </sheetViews>
  <sheetFormatPr defaultColWidth="9.1796875" defaultRowHeight="14.5" x14ac:dyDescent="0.35"/>
  <cols>
    <col min="1" max="1" width="3.54296875" style="48" customWidth="1"/>
    <col min="2" max="2" width="27.54296875" style="48" customWidth="1"/>
    <col min="3" max="3" width="36.453125" style="48" bestFit="1" customWidth="1"/>
    <col min="4" max="4" width="20.1796875" style="48" customWidth="1"/>
    <col min="5" max="5" width="16.26953125" style="48" customWidth="1"/>
    <col min="6" max="6" width="19.26953125" style="48" customWidth="1"/>
    <col min="7" max="7" width="28.453125" style="48" customWidth="1"/>
    <col min="8" max="8" width="26.1796875" style="48" customWidth="1"/>
    <col min="9" max="9" width="23.1796875" style="48" customWidth="1"/>
    <col min="10" max="10" width="26" style="48" customWidth="1"/>
    <col min="11" max="11" width="9.1796875" style="48" customWidth="1"/>
    <col min="12" max="12" width="12" style="48" customWidth="1"/>
    <col min="13" max="16384" width="9.1796875" style="48"/>
  </cols>
  <sheetData>
    <row r="1" spans="2:12" ht="12.75" customHeight="1" x14ac:dyDescent="0.35"/>
    <row r="2" spans="2:12" ht="36" x14ac:dyDescent="0.35">
      <c r="B2" s="253" t="s">
        <v>0</v>
      </c>
      <c r="C2" s="253"/>
      <c r="D2" s="253"/>
      <c r="E2" s="253"/>
      <c r="F2" s="49"/>
      <c r="G2" s="49"/>
      <c r="H2" s="49"/>
      <c r="I2" s="49"/>
      <c r="J2" s="49"/>
      <c r="K2" s="49"/>
      <c r="L2" s="49"/>
    </row>
    <row r="3" spans="2:12" ht="33" customHeight="1" x14ac:dyDescent="0.35">
      <c r="B3" s="50"/>
      <c r="C3" s="51" t="s">
        <v>246</v>
      </c>
      <c r="D3" s="254" t="s">
        <v>125</v>
      </c>
      <c r="E3" s="254"/>
      <c r="F3" s="254"/>
      <c r="G3" s="52"/>
      <c r="H3" s="52"/>
      <c r="I3" s="50"/>
      <c r="J3" s="50"/>
      <c r="K3" s="50"/>
      <c r="L3" s="50"/>
    </row>
    <row r="4" spans="2:12" ht="4.5" customHeight="1" thickBot="1" x14ac:dyDescent="0.4">
      <c r="B4" s="53"/>
      <c r="C4" s="54"/>
      <c r="D4" s="54"/>
      <c r="E4" s="52"/>
      <c r="F4" s="52"/>
      <c r="G4" s="52"/>
      <c r="H4" s="52"/>
      <c r="K4" s="55"/>
    </row>
    <row r="5" spans="2:12" ht="20.149999999999999" customHeight="1" thickTop="1" x14ac:dyDescent="0.35">
      <c r="B5" s="56" t="s">
        <v>1</v>
      </c>
      <c r="C5" s="258"/>
      <c r="D5" s="258"/>
      <c r="E5" s="258"/>
      <c r="F5" s="259"/>
      <c r="H5" s="54"/>
      <c r="I5" s="235"/>
      <c r="J5" s="235"/>
    </row>
    <row r="6" spans="2:12" ht="20.149999999999999" customHeight="1" thickBot="1" x14ac:dyDescent="0.4">
      <c r="B6" s="57" t="s">
        <v>2</v>
      </c>
      <c r="C6" s="260"/>
      <c r="D6" s="260"/>
      <c r="E6" s="260"/>
      <c r="F6" s="261"/>
      <c r="G6" s="159"/>
      <c r="H6" s="55"/>
      <c r="I6" s="236"/>
      <c r="J6" s="236"/>
      <c r="K6" s="58"/>
      <c r="L6" s="58"/>
    </row>
    <row r="7" spans="2:12" ht="9" customHeight="1" thickTop="1" thickBot="1" x14ac:dyDescent="0.4">
      <c r="G7" s="55"/>
      <c r="H7" s="160"/>
      <c r="I7" s="160"/>
      <c r="J7" s="160"/>
      <c r="K7" s="55"/>
    </row>
    <row r="8" spans="2:12" ht="18.649999999999999" customHeight="1" thickTop="1" thickBot="1" x14ac:dyDescent="0.4">
      <c r="B8" s="59" t="s">
        <v>80</v>
      </c>
      <c r="G8" s="55"/>
      <c r="H8" s="167" t="s">
        <v>258</v>
      </c>
      <c r="I8" s="222"/>
      <c r="J8" s="221" t="s">
        <v>269</v>
      </c>
      <c r="K8" s="52"/>
      <c r="L8" s="52"/>
    </row>
    <row r="9" spans="2:12" ht="18.75" customHeight="1" thickTop="1" x14ac:dyDescent="0.35">
      <c r="B9" s="60" t="s">
        <v>4</v>
      </c>
      <c r="E9" s="224"/>
      <c r="G9" s="161"/>
      <c r="H9" s="162" t="s">
        <v>259</v>
      </c>
      <c r="I9" s="164" t="s">
        <v>263</v>
      </c>
      <c r="J9" s="219">
        <f>CHOOSE(zdroj!C85,zdroj!E85,zdroj!E86,zdroj!E87,zdroj!E88)</f>
        <v>0</v>
      </c>
    </row>
    <row r="10" spans="2:12" ht="18.75" customHeight="1" x14ac:dyDescent="0.35">
      <c r="B10" s="60" t="s">
        <v>11</v>
      </c>
      <c r="E10" s="224"/>
      <c r="G10" s="55"/>
      <c r="H10" s="165" t="s">
        <v>260</v>
      </c>
      <c r="I10" s="166" t="s">
        <v>263</v>
      </c>
      <c r="J10" s="218">
        <f>CHOOSE(zdroj!C90,zdroj!E90,zdroj!E91,zdroj!E92,zdroj!E93)</f>
        <v>0</v>
      </c>
    </row>
    <row r="11" spans="2:12" ht="18.75" customHeight="1" x14ac:dyDescent="0.35">
      <c r="B11" s="60" t="s">
        <v>128</v>
      </c>
      <c r="E11" s="224"/>
      <c r="G11" s="55"/>
      <c r="H11" s="247" t="s">
        <v>5629</v>
      </c>
      <c r="I11" s="249"/>
      <c r="J11" s="251">
        <f>I11/100</f>
        <v>0</v>
      </c>
    </row>
    <row r="12" spans="2:12" ht="18.75" customHeight="1" thickBot="1" x14ac:dyDescent="0.4">
      <c r="B12" s="60" t="s">
        <v>65</v>
      </c>
      <c r="E12" s="224"/>
      <c r="G12" s="55"/>
      <c r="H12" s="248"/>
      <c r="I12" s="250"/>
      <c r="J12" s="252"/>
    </row>
    <row r="13" spans="2:12" ht="18.75" customHeight="1" thickTop="1" thickBot="1" x14ac:dyDescent="0.4">
      <c r="B13" s="60" t="s">
        <v>127</v>
      </c>
      <c r="E13" s="224"/>
      <c r="G13" s="55"/>
      <c r="H13" s="163" t="s">
        <v>5630</v>
      </c>
      <c r="I13" s="223"/>
      <c r="J13" s="220" t="str">
        <f>IF(zdroj!C85=1,"0",IF(zdroj!C85=2,0.85,IF(zdroj!C85=3,zdroj!E87+KR!J10+KR!J11,IF(zdroj!C85=4,zdroj!E88+KR!J10+KR!J11))))</f>
        <v>0</v>
      </c>
    </row>
    <row r="14" spans="2:12" ht="18.75" customHeight="1" thickTop="1" thickBot="1" x14ac:dyDescent="0.4">
      <c r="B14" s="61" t="s">
        <v>75</v>
      </c>
      <c r="E14" s="224"/>
      <c r="I14" s="224"/>
    </row>
    <row r="15" spans="2:12" ht="48.65" customHeight="1" thickTop="1" x14ac:dyDescent="0.35">
      <c r="B15" s="62"/>
      <c r="C15" s="63"/>
      <c r="D15" s="63"/>
      <c r="E15" s="225"/>
      <c r="F15" s="63"/>
      <c r="G15" s="63"/>
    </row>
    <row r="16" spans="2:12" ht="20.149999999999999" customHeight="1" thickBot="1" x14ac:dyDescent="0.4">
      <c r="B16" s="64" t="s">
        <v>67</v>
      </c>
    </row>
    <row r="17" spans="2:13" ht="80.5" customHeight="1" thickTop="1" thickBot="1" x14ac:dyDescent="0.4">
      <c r="B17" s="122"/>
      <c r="C17" s="65"/>
      <c r="D17" s="66" t="s">
        <v>163</v>
      </c>
      <c r="E17" s="67" t="s">
        <v>72</v>
      </c>
      <c r="F17" s="68" t="s">
        <v>164</v>
      </c>
      <c r="G17" s="66" t="s">
        <v>165</v>
      </c>
      <c r="H17" s="69" t="s">
        <v>71</v>
      </c>
      <c r="I17" s="70" t="s">
        <v>166</v>
      </c>
      <c r="J17" s="157"/>
    </row>
    <row r="18" spans="2:13" ht="30" customHeight="1" thickTop="1" x14ac:dyDescent="0.35">
      <c r="B18" s="255" t="s">
        <v>70</v>
      </c>
      <c r="C18" s="119" t="s">
        <v>78</v>
      </c>
      <c r="D18" s="138"/>
      <c r="E18" s="140">
        <v>21</v>
      </c>
      <c r="F18" s="71">
        <f>D18*(1+(E18/100))</f>
        <v>0</v>
      </c>
      <c r="G18" s="138"/>
      <c r="H18" s="72" t="str">
        <f>CHOOSE(zdroj!$P$26,G18*(1+(KR!E18/100)),D18*(E18/100)+G18,G18*(1+(KR!E18/100)),"vyber uznatelnost DPH")</f>
        <v>vyber uznatelnost DPH</v>
      </c>
      <c r="I18" s="73" t="str">
        <f>IFERROR(F18-H18,"zadej výdaje/uznatelnost DPH")</f>
        <v>zadej výdaje/uznatelnost DPH</v>
      </c>
    </row>
    <row r="19" spans="2:13" ht="29.5" customHeight="1" thickBot="1" x14ac:dyDescent="0.4">
      <c r="B19" s="256"/>
      <c r="C19" s="120" t="s">
        <v>68</v>
      </c>
      <c r="D19" s="139"/>
      <c r="E19" s="141">
        <v>21</v>
      </c>
      <c r="F19" s="74">
        <f t="shared" ref="F19:F21" si="0">D19*(1+(E19/100))</f>
        <v>0</v>
      </c>
      <c r="G19" s="139">
        <v>0</v>
      </c>
      <c r="H19" s="75" t="str">
        <f>IFERROR(F19-I19,"vyber uznatelnost DPH")</f>
        <v>vyber uznatelnost DPH</v>
      </c>
      <c r="I19" s="76" t="str">
        <f>IFERROR(IF((F19-CHOOSE(zdroj!$P$26,G19*(1+(KR!E19/100)),D19*(E19/100)+G19,G19*(1+(KR!E19/100))))&gt;(0.2*I18),(0.2*I18),(F19-CHOOSE(zdroj!$P$26,G19*(1+(KR!E19/100)),D19*(E19/100)+G19,G19*(1+(KR!E19/100))))),"zadej výdaje/uznatelnost DPH")</f>
        <v>zadej výdaje/uznatelnost DPH</v>
      </c>
    </row>
    <row r="20" spans="2:13" ht="15" hidden="1" thickBot="1" x14ac:dyDescent="0.4">
      <c r="B20" s="256"/>
      <c r="C20" s="120" t="s">
        <v>69</v>
      </c>
      <c r="D20" s="139">
        <v>0</v>
      </c>
      <c r="E20" s="141">
        <v>21</v>
      </c>
      <c r="F20" s="74">
        <f t="shared" si="0"/>
        <v>0</v>
      </c>
      <c r="G20" s="139">
        <v>0</v>
      </c>
      <c r="H20" s="75" t="str">
        <f>CHOOSE(zdroj!$P$26,G20*(1+(KR!E20/100)),D20*(E20/100)+G20,G20*(1+(KR!E20/100)),"vyber uznatelnost DPH")</f>
        <v>vyber uznatelnost DPH</v>
      </c>
      <c r="I20" s="76" t="str">
        <f>IFERROR(F20-H20,"zadej výdaje/uznatelnost DPH")</f>
        <v>zadej výdaje/uznatelnost DPH</v>
      </c>
      <c r="J20" s="77"/>
      <c r="K20" s="77"/>
    </row>
    <row r="21" spans="2:13" ht="29.5" hidden="1" thickBot="1" x14ac:dyDescent="0.4">
      <c r="B21" s="257"/>
      <c r="C21" s="121" t="s">
        <v>123</v>
      </c>
      <c r="D21" s="136">
        <v>0</v>
      </c>
      <c r="E21" s="137">
        <v>21</v>
      </c>
      <c r="F21" s="78">
        <f t="shared" si="0"/>
        <v>0</v>
      </c>
      <c r="G21" s="136">
        <v>0</v>
      </c>
      <c r="H21" s="79" t="str">
        <f>CHOOSE(zdroj!$P$26,G21*(1+(KR!E21/100)),D21*(E21/100)+G21,G21*(1+(KR!E21/100)),"vyber uznatelnost DPH")</f>
        <v>vyber uznatelnost DPH</v>
      </c>
      <c r="I21" s="80" t="str">
        <f>IFERROR(F21-H21,"zadej výdaje/uznatelnost DPH")</f>
        <v>zadej výdaje/uznatelnost DPH</v>
      </c>
      <c r="J21" s="77"/>
      <c r="K21" s="77"/>
    </row>
    <row r="22" spans="2:13" ht="42" customHeight="1" thickTop="1" thickBot="1" x14ac:dyDescent="0.4">
      <c r="B22" s="123"/>
      <c r="C22" s="81" t="s">
        <v>73</v>
      </c>
      <c r="D22" s="82">
        <f t="shared" ref="D22" si="1">SUM(D18:D21)</f>
        <v>0</v>
      </c>
      <c r="E22" s="83"/>
      <c r="F22" s="82">
        <f>SUM(F18:F21)</f>
        <v>0</v>
      </c>
      <c r="G22" s="84"/>
      <c r="H22" s="82">
        <f>SUM(H18:H21)</f>
        <v>0</v>
      </c>
      <c r="I22" s="265" t="str">
        <f>IFERROR(I18+I19+I20+I21,"zadej výdaje/uznatelnost DPH")</f>
        <v>zadej výdaje/uznatelnost DPH</v>
      </c>
      <c r="J22" s="85" t="s">
        <v>82</v>
      </c>
      <c r="K22" s="77"/>
      <c r="M22" s="158"/>
    </row>
    <row r="23" spans="2:13" ht="29.5" customHeight="1" thickTop="1" x14ac:dyDescent="0.35">
      <c r="D23" s="77"/>
      <c r="E23" s="77"/>
      <c r="F23" s="77"/>
      <c r="G23" s="77"/>
      <c r="H23" s="77"/>
      <c r="I23" s="86" t="str">
        <f>IFERROR(I18+I20+I19,"zadej výdaje/uznatelnost DPH")</f>
        <v>zadej výdaje/uznatelnost DPH</v>
      </c>
      <c r="J23" s="266" t="s">
        <v>81</v>
      </c>
      <c r="K23" s="77"/>
    </row>
    <row r="24" spans="2:13" ht="33.75" customHeight="1" x14ac:dyDescent="0.35">
      <c r="D24" s="237"/>
      <c r="E24" s="237"/>
      <c r="F24" s="237"/>
      <c r="G24" s="237"/>
      <c r="H24" s="63"/>
      <c r="I24" s="87">
        <f>IFERROR(I23*zdroj!P30,0)</f>
        <v>0</v>
      </c>
      <c r="J24" s="88" t="s">
        <v>217</v>
      </c>
      <c r="K24" s="130"/>
    </row>
    <row r="25" spans="2:13" ht="15" thickBot="1" x14ac:dyDescent="0.4">
      <c r="D25" s="77"/>
      <c r="E25" s="77"/>
      <c r="F25" s="77"/>
      <c r="G25" s="77"/>
      <c r="H25" s="77"/>
      <c r="I25" s="88">
        <f>CHOOSE(zdroj!P26,KR!I26,KR!I26,I26,0)</f>
        <v>0</v>
      </c>
      <c r="J25" s="88"/>
      <c r="K25" s="130"/>
    </row>
    <row r="26" spans="2:13" ht="33.75" customHeight="1" thickTop="1" thickBot="1" x14ac:dyDescent="0.4">
      <c r="B26" s="89" t="s">
        <v>121</v>
      </c>
      <c r="C26" s="90" t="s">
        <v>122</v>
      </c>
      <c r="D26" s="244" t="s">
        <v>169</v>
      </c>
      <c r="E26" s="245"/>
      <c r="F26" s="245"/>
      <c r="G26" s="245"/>
      <c r="H26" s="246"/>
      <c r="I26" s="91" t="str">
        <f>IF(OR(J26&lt;=15000000,J26="zadej výdaje/uznatelnost DPH"),J26,15000000)</f>
        <v>zadej výdaje/uznatelnost DPH</v>
      </c>
      <c r="J26" s="92" t="str">
        <f>IFERROR(IF(OR(zdroj!P2=1,zdroj!P2=2,zdroj!P2=3,zdroj!P2=4,zdroj!P2=5,zdroj!P2=11,zdroj!P2=15,zdroj!P2=18,zdroj!P2=19),zdroj!P32*KR!I23,0),"zadej výdaje/uznatelnost DPH")</f>
        <v>zadej výdaje/uznatelnost DPH</v>
      </c>
      <c r="K26" s="124"/>
      <c r="L26" s="128"/>
    </row>
    <row r="27" spans="2:13" ht="39.75" customHeight="1" thickTop="1" thickBot="1" x14ac:dyDescent="0.4">
      <c r="B27" s="93" t="s">
        <v>121</v>
      </c>
      <c r="C27" s="94" t="s">
        <v>122</v>
      </c>
      <c r="D27" s="142"/>
      <c r="E27" s="143">
        <v>21</v>
      </c>
      <c r="F27" s="95">
        <f>D27*(1+(E27/100))</f>
        <v>0</v>
      </c>
      <c r="G27" s="142">
        <v>0</v>
      </c>
      <c r="H27" s="96" t="str">
        <f>CHOOSE(zdroj!$P$26,IF(zdroj!P40&gt;zdroj!P41,zdroj!P40-zdroj!P41+(G27*(1+(E27/100))),G27*(1+(KR!E27/100))),IF(zdroj!P40&gt;zdroj!P41,zdroj!P40-zdroj!P41+D27*(E27/100)+G27,D27*(KR!E27/100)+G27),IF(zdroj!P40&gt;zdroj!P41,zdroj!P40-zdroj!P41+G27*(1+(E27/100)),G27*(1+(KR!E27/100))),"vyber plátce DPH")</f>
        <v>vyber plátce DPH</v>
      </c>
      <c r="I27" s="97" t="str">
        <f>IFERROR(IF(zdroj!P40&gt;zdroj!P41,zdroj!P41,F27-H27),"zadej výdaje/uznatelnost DPH")</f>
        <v>zadej výdaje/uznatelnost DPH</v>
      </c>
      <c r="J27" s="124"/>
      <c r="K27" s="124"/>
      <c r="L27" s="128"/>
    </row>
    <row r="28" spans="2:13" ht="16.5" customHeight="1" thickBot="1" x14ac:dyDescent="0.4">
      <c r="D28" s="87">
        <f>CHOOSE(zdroj!P2,0,0,0,0,0,KR!D27,KR!D27,KR!D27,KR!D27,KR!D27,0,KR!D27,KR!D27,KR!D27,0,KR!D27,KR!D27,0,0,KR!D27)</f>
        <v>0</v>
      </c>
      <c r="E28" s="98"/>
      <c r="F28" s="98">
        <f>(D28)*(1+(E27/100))</f>
        <v>0</v>
      </c>
      <c r="G28" s="25"/>
      <c r="H28" s="98">
        <f>CHOOSE(zdroj!P2,0,0,0,0,0,KR!H27,KR!H27,KR!H27,KR!H27,KR!H27,KR!H27,KR!H27,KR!H27,KR!H27,0,KR!H27,KR!H27,0,0,KR!H27)</f>
        <v>0</v>
      </c>
      <c r="I28" s="98">
        <f>CHOOSE(zdroj!P2,0,0,0,0,0,KR!I27,KR!I27,KR!I27,KR!I27,KR!I27,0,KR!I27,KR!I27,KR!I27,0,KR!I27,KR!I27,0,0,KR!I27)</f>
        <v>0</v>
      </c>
      <c r="J28" s="128"/>
      <c r="K28" s="128"/>
      <c r="L28" s="128"/>
    </row>
    <row r="29" spans="2:13" ht="15.75" customHeight="1" thickTop="1" thickBot="1" x14ac:dyDescent="0.4">
      <c r="B29" s="25">
        <f>IF(D29="zadej výdaje/DPH",0,D29)</f>
        <v>0</v>
      </c>
      <c r="C29" s="99" t="s">
        <v>162</v>
      </c>
      <c r="D29" s="100" t="str">
        <f>IFERROR(IF(ROUND(F22+I25+F28,0)=0,"zadej výdaje/DPH",ROUND(F22+I25+F28,0)),"zadej výdaje/DPH")</f>
        <v>zadej výdaje/DPH</v>
      </c>
      <c r="E29" s="63"/>
      <c r="F29" s="63"/>
      <c r="H29" s="101"/>
      <c r="I29" s="101"/>
      <c r="J29" s="128"/>
      <c r="K29" s="128"/>
      <c r="L29" s="128"/>
    </row>
    <row r="30" spans="2:13" ht="15" thickTop="1" x14ac:dyDescent="0.35">
      <c r="C30" s="102" t="s">
        <v>238</v>
      </c>
      <c r="D30" s="103" t="str">
        <f>IFERROR(IF(ROUND(I22+I26+I28,0)=0,"zadej výdaje/DPH",ROUND(I22+I26+I28,0)),"zadej výdaje/DPH")</f>
        <v>zadej výdaje/DPH</v>
      </c>
      <c r="E30" s="104"/>
      <c r="F30" s="63"/>
      <c r="G30" s="105" t="s">
        <v>124</v>
      </c>
      <c r="H30" s="106"/>
      <c r="I30" s="107"/>
    </row>
    <row r="31" spans="2:13" ht="15" customHeight="1" thickBot="1" x14ac:dyDescent="0.4">
      <c r="C31" s="108" t="s">
        <v>239</v>
      </c>
      <c r="D31" s="109" t="str">
        <f>IFERROR(ROUND(D29-D30,0),"zadej výdaje/DPH")</f>
        <v>zadej výdaje/DPH</v>
      </c>
      <c r="E31" s="63"/>
      <c r="F31" s="63"/>
      <c r="G31" s="238" t="s">
        <v>90</v>
      </c>
      <c r="H31" s="239"/>
      <c r="I31" s="240"/>
    </row>
    <row r="32" spans="2:13" ht="15" thickTop="1" x14ac:dyDescent="0.35">
      <c r="D32" s="63"/>
      <c r="E32" s="63"/>
      <c r="F32" s="63"/>
      <c r="G32" s="238"/>
      <c r="H32" s="239"/>
      <c r="I32" s="240"/>
    </row>
    <row r="33" spans="2:9" x14ac:dyDescent="0.35">
      <c r="G33" s="238"/>
      <c r="H33" s="239"/>
      <c r="I33" s="240"/>
    </row>
    <row r="34" spans="2:9" x14ac:dyDescent="0.35">
      <c r="G34" s="238"/>
      <c r="H34" s="239"/>
      <c r="I34" s="240"/>
    </row>
    <row r="35" spans="2:9" ht="24" customHeight="1" x14ac:dyDescent="0.35">
      <c r="G35" s="238"/>
      <c r="H35" s="239"/>
      <c r="I35" s="240"/>
    </row>
    <row r="36" spans="2:9" ht="24" customHeight="1" thickBot="1" x14ac:dyDescent="0.5">
      <c r="C36" s="110" t="s">
        <v>167</v>
      </c>
      <c r="D36" s="144" t="s">
        <v>168</v>
      </c>
      <c r="E36" s="145">
        <f ca="1">TODAY()</f>
        <v>45673</v>
      </c>
      <c r="G36" s="241"/>
      <c r="H36" s="242"/>
      <c r="I36" s="243"/>
    </row>
    <row r="37" spans="2:9" ht="15" customHeight="1" thickTop="1" x14ac:dyDescent="0.35"/>
    <row r="38" spans="2:9" ht="35.15" customHeight="1" x14ac:dyDescent="0.35">
      <c r="G38" s="111"/>
      <c r="H38" s="111"/>
      <c r="I38" s="111"/>
    </row>
    <row r="39" spans="2:9" ht="15.5" x14ac:dyDescent="0.35">
      <c r="G39" s="112"/>
      <c r="H39" s="112"/>
      <c r="I39" s="112"/>
    </row>
    <row r="40" spans="2:9" ht="24" thickBot="1" x14ac:dyDescent="0.4">
      <c r="C40" s="129" t="s">
        <v>240</v>
      </c>
    </row>
    <row r="41" spans="2:9" ht="34.5" customHeight="1" thickTop="1" x14ac:dyDescent="0.35">
      <c r="B41" s="125"/>
      <c r="C41" s="226" t="s">
        <v>243</v>
      </c>
      <c r="D41" s="227"/>
      <c r="E41" s="228"/>
      <c r="F41" s="131" t="str">
        <f>IF(J26="zadej výdaje/uznatelnost DPH","zadej výdaje/DPH",IF(OR(zdroj!P2=1,zdroj!P2=2,zdroj!P2=3,zdroj!P2=4,zdroj!P2=5,zdroj!P2=15,zdroj!P2=18,zdroj!P2=19),IF(KR!J26&gt;15000000,428571425.5,I22),0))</f>
        <v>zadej výdaje/DPH</v>
      </c>
    </row>
    <row r="42" spans="2:9" ht="34.5" customHeight="1" x14ac:dyDescent="0.35">
      <c r="B42" s="125"/>
      <c r="C42" s="229" t="s">
        <v>244</v>
      </c>
      <c r="D42" s="230"/>
      <c r="E42" s="231"/>
      <c r="F42" s="126" t="str">
        <f>IF(J26="zadej výdaje/uznatelnost DPH","zadej výdaje/DPH",IF(OR(zdroj!P2=1,zdroj!P2=2,zdroj!P2=3,zdroj!P2=4,zdroj!P2=5,zdroj!P2=15,zdroj!P2=18,zdroj!P2=19),IF(KR!J26&gt;15000000,(KR!I22-428571425.5),0),KR!D30))</f>
        <v>zadej výdaje/DPH</v>
      </c>
    </row>
    <row r="43" spans="2:9" ht="34.5" customHeight="1" thickBot="1" x14ac:dyDescent="0.4">
      <c r="B43" s="125"/>
      <c r="C43" s="232" t="s">
        <v>245</v>
      </c>
      <c r="D43" s="233"/>
      <c r="E43" s="234"/>
      <c r="F43" s="127" t="str">
        <f>D31</f>
        <v>zadej výdaje/DPH</v>
      </c>
    </row>
    <row r="44" spans="2:9" ht="15" thickTop="1" x14ac:dyDescent="0.35">
      <c r="C44" s="128" t="s">
        <v>241</v>
      </c>
    </row>
    <row r="45" spans="2:9" x14ac:dyDescent="0.35">
      <c r="C45" s="128" t="s">
        <v>242</v>
      </c>
    </row>
    <row r="50" spans="2:8" x14ac:dyDescent="0.35">
      <c r="B50" s="25"/>
      <c r="C50" s="25" t="s">
        <v>194</v>
      </c>
      <c r="D50" s="25"/>
      <c r="E50" s="25"/>
      <c r="F50" s="25"/>
      <c r="G50" s="25"/>
    </row>
    <row r="51" spans="2:8" x14ac:dyDescent="0.35">
      <c r="B51" s="24" t="s">
        <v>200</v>
      </c>
      <c r="C51" s="25" t="str">
        <f>CHOOSE(zdroj!C10,zdroj!D10,zdroj!D11,zdroj!D12,zdroj!D13,zdroj!D14,zdroj!D15,zdroj!D16,zdroj!D17,zdroj!D18,zdroj!D19,zdroj!D20)</f>
        <v>1.6.8 Odstranění rizik kontaminace ohrožující lidské zdraví, vodní zdroje nebo ekosystémy a rekultivace starých skládek</v>
      </c>
      <c r="D51" s="25"/>
      <c r="E51" s="25"/>
      <c r="F51" s="25"/>
      <c r="G51" s="25"/>
      <c r="H51" s="48" t="s">
        <v>126</v>
      </c>
    </row>
    <row r="52" spans="2:8" x14ac:dyDescent="0.35">
      <c r="B52" s="114"/>
      <c r="C52" s="113" t="s">
        <v>184</v>
      </c>
      <c r="D52" s="25"/>
      <c r="E52" s="25"/>
      <c r="F52" s="25" t="str">
        <f>IF(C51=C52,"Duplicita Opatření","")</f>
        <v/>
      </c>
      <c r="G52" s="25"/>
      <c r="H52" s="48" t="s">
        <v>126</v>
      </c>
    </row>
    <row r="53" spans="2:8" x14ac:dyDescent="0.35">
      <c r="B53" s="114"/>
      <c r="C53" s="113" t="s">
        <v>185</v>
      </c>
      <c r="D53" s="25"/>
      <c r="E53" s="25"/>
      <c r="F53" s="25" t="str">
        <f>IF(OR(C51=C53,C52=C53),"Duplicita Opatření","")</f>
        <v/>
      </c>
      <c r="G53" s="25"/>
      <c r="H53" s="48" t="s">
        <v>126</v>
      </c>
    </row>
    <row r="54" spans="2:8" x14ac:dyDescent="0.35">
      <c r="B54" s="114"/>
      <c r="C54" s="113" t="s">
        <v>186</v>
      </c>
      <c r="D54" s="25"/>
      <c r="E54" s="25"/>
      <c r="F54" s="25" t="str">
        <f>IF(OR(C54=C53,C54=C52,C54=C51),"Duplicita Opatření","")</f>
        <v/>
      </c>
      <c r="G54" s="25"/>
      <c r="H54" s="48" t="s">
        <v>126</v>
      </c>
    </row>
    <row r="55" spans="2:8" x14ac:dyDescent="0.35">
      <c r="B55" s="114"/>
      <c r="C55" s="113" t="s">
        <v>187</v>
      </c>
      <c r="D55" s="25"/>
      <c r="E55" s="25"/>
      <c r="F55" s="25" t="str">
        <f>IF(OR(C53=C55,C55=C54,C55=C52,C55=C51),"Duplicita Opatření","")</f>
        <v/>
      </c>
      <c r="G55" s="25"/>
      <c r="H55" s="48" t="s">
        <v>126</v>
      </c>
    </row>
    <row r="56" spans="2:8" x14ac:dyDescent="0.35">
      <c r="B56" s="114"/>
      <c r="C56" s="113" t="s">
        <v>188</v>
      </c>
      <c r="D56" s="25"/>
      <c r="E56" s="25"/>
      <c r="F56" s="25" t="str">
        <f>IF(OR(C56=C55,C56=C54,C56=C53,C56=C52,C56=C51),"Duplicita Opatření","")</f>
        <v/>
      </c>
      <c r="G56" s="25"/>
      <c r="H56" s="48" t="s">
        <v>126</v>
      </c>
    </row>
    <row r="57" spans="2:8" x14ac:dyDescent="0.35">
      <c r="B57" s="114"/>
      <c r="C57" s="113" t="s">
        <v>189</v>
      </c>
      <c r="D57" s="25"/>
      <c r="E57" s="25"/>
      <c r="F57" s="25" t="str">
        <f>IF(OR(C57=C56,C57=C55,C57=C54,C57=C53,C57=C52,C57=C51),"Duplicita Opatření","")</f>
        <v/>
      </c>
      <c r="G57" s="25"/>
      <c r="H57" s="48" t="s">
        <v>126</v>
      </c>
    </row>
    <row r="58" spans="2:8" x14ac:dyDescent="0.35">
      <c r="B58" s="114"/>
      <c r="C58" s="113" t="s">
        <v>190</v>
      </c>
      <c r="D58" s="25"/>
      <c r="E58" s="25"/>
      <c r="F58" s="25" t="str">
        <f>IF(OR($C$56=C58,$C$57=C58,$C$55=C58,$C$54=C58,$C$53=C58,$C$52=C58,$C$51=C58),"Duplicita Opatření","")</f>
        <v/>
      </c>
      <c r="G58" s="25"/>
      <c r="H58" s="48" t="s">
        <v>126</v>
      </c>
    </row>
    <row r="59" spans="2:8" x14ac:dyDescent="0.35">
      <c r="B59" s="114"/>
      <c r="C59" s="113" t="s">
        <v>191</v>
      </c>
      <c r="D59" s="25"/>
      <c r="E59" s="25"/>
      <c r="F59" s="25" t="str">
        <f>IF(OR($C$58=C59,$C$56=C59,$C$57=C59,$C$55=C59,$C$54=C59,$C$53=C59,$C$52=C59,$C$51=C59),"Duplicita Opatření","")</f>
        <v/>
      </c>
      <c r="G59" s="25"/>
      <c r="H59" s="48" t="s">
        <v>126</v>
      </c>
    </row>
    <row r="60" spans="2:8" x14ac:dyDescent="0.35">
      <c r="B60" s="114"/>
      <c r="C60" s="113" t="s">
        <v>192</v>
      </c>
      <c r="D60" s="25"/>
      <c r="E60" s="25"/>
      <c r="F60" s="25" t="str">
        <f>IF(OR($C$59=C60,$C$58=C60,$C$56=C60,$C$57=C60,$C$55=C60,$C$54=C60,$C$53=C60,$C$52=C60,$C$51=C60),"Duplicita Opatření","")</f>
        <v/>
      </c>
      <c r="G60" s="25"/>
      <c r="H60" s="48" t="s">
        <v>126</v>
      </c>
    </row>
    <row r="61" spans="2:8" x14ac:dyDescent="0.35">
      <c r="B61" s="114"/>
      <c r="C61" s="113" t="s">
        <v>193</v>
      </c>
      <c r="D61" s="25"/>
      <c r="E61" s="25"/>
      <c r="F61" s="25" t="str">
        <f>IF(OR(C60=C61,$C$59=C61,$C$58=C61,$C$56=C61,$C$57=C61,$C$55=C61,$C$54=C61,$C$53=C61,$C$52=C61,$C$51=C61),"Duplicita Opatření","")</f>
        <v/>
      </c>
      <c r="G61" s="25"/>
      <c r="H61" s="48" t="s">
        <v>126</v>
      </c>
    </row>
    <row r="62" spans="2:8" x14ac:dyDescent="0.35">
      <c r="H62" s="48" t="s">
        <v>126</v>
      </c>
    </row>
    <row r="63" spans="2:8" x14ac:dyDescent="0.35">
      <c r="B63" s="25"/>
      <c r="C63" s="26" t="s">
        <v>201</v>
      </c>
      <c r="D63" s="26"/>
      <c r="E63" s="25"/>
      <c r="F63" s="25"/>
      <c r="G63" s="25"/>
    </row>
    <row r="64" spans="2:8" x14ac:dyDescent="0.35">
      <c r="B64" s="24" t="s">
        <v>199</v>
      </c>
      <c r="C64" s="25" t="str">
        <f>CHOOSE(zdroj!B24,zdroj!D23,zdroj!D24,zdroj!D25,zdroj!D26,zdroj!D27)</f>
        <v>irelevantní</v>
      </c>
      <c r="D64" s="25"/>
      <c r="E64" s="25"/>
      <c r="F64" s="25"/>
      <c r="G64" s="25"/>
      <c r="H64" s="48" t="s">
        <v>126</v>
      </c>
    </row>
    <row r="65" spans="2:8" x14ac:dyDescent="0.35">
      <c r="B65" s="25"/>
      <c r="C65" s="113" t="s">
        <v>195</v>
      </c>
      <c r="D65" s="25"/>
      <c r="E65" s="25"/>
      <c r="F65" s="25"/>
      <c r="G65" s="25" t="str">
        <f>IF(C65=C64,"Duplicita Aktivit","")</f>
        <v/>
      </c>
      <c r="H65" s="48" t="s">
        <v>126</v>
      </c>
    </row>
    <row r="66" spans="2:8" x14ac:dyDescent="0.35">
      <c r="B66" s="25"/>
      <c r="C66" s="113" t="s">
        <v>196</v>
      </c>
      <c r="D66" s="25"/>
      <c r="E66" s="25"/>
      <c r="F66" s="25"/>
      <c r="G66" s="25" t="str">
        <f>IF(OR(C66=$C$65,C66=$C$64),"Duplicita Aktivit","")</f>
        <v/>
      </c>
      <c r="H66" s="48" t="s">
        <v>126</v>
      </c>
    </row>
    <row r="67" spans="2:8" x14ac:dyDescent="0.35">
      <c r="B67" s="25"/>
      <c r="C67" s="113" t="s">
        <v>197</v>
      </c>
      <c r="D67" s="25"/>
      <c r="E67" s="25"/>
      <c r="F67" s="25"/>
      <c r="G67" s="25" t="str">
        <f>IF(OR(C67=$C$66,C67=$C$65,C67=$C$64),"Duplicita Aktivit","")</f>
        <v/>
      </c>
      <c r="H67" s="48" t="s">
        <v>126</v>
      </c>
    </row>
    <row r="68" spans="2:8" x14ac:dyDescent="0.35">
      <c r="B68" s="25"/>
      <c r="C68" s="113" t="s">
        <v>198</v>
      </c>
      <c r="D68" s="25"/>
      <c r="E68" s="25"/>
      <c r="F68" s="25"/>
      <c r="G68" s="25" t="str">
        <f>IF(OR(C68=$C$67,C68=$C$66,C68=$C$65,C68=$C$64),"Duplicita Aktivit","")</f>
        <v/>
      </c>
      <c r="H68" s="48" t="s">
        <v>126</v>
      </c>
    </row>
    <row r="69" spans="2:8" x14ac:dyDescent="0.35">
      <c r="H69" s="48" t="s">
        <v>126</v>
      </c>
    </row>
    <row r="70" spans="2:8" x14ac:dyDescent="0.35">
      <c r="B70" s="25"/>
      <c r="C70" s="26" t="s">
        <v>202</v>
      </c>
      <c r="D70" s="25"/>
      <c r="E70" s="25"/>
      <c r="F70" s="25"/>
      <c r="G70" s="25"/>
    </row>
    <row r="71" spans="2:8" x14ac:dyDescent="0.35">
      <c r="B71" s="24" t="s">
        <v>203</v>
      </c>
      <c r="C71" s="25" t="str">
        <f>CHOOSE(zdroj!L47,zdroj!M47,zdroj!M48,zdroj!M49,zdroj!M50)</f>
        <v>irelevantní</v>
      </c>
      <c r="D71" s="25"/>
      <c r="E71" s="25"/>
      <c r="F71" s="25"/>
      <c r="G71" s="25"/>
      <c r="H71" s="48" t="s">
        <v>126</v>
      </c>
    </row>
    <row r="72" spans="2:8" x14ac:dyDescent="0.35">
      <c r="B72" s="25"/>
      <c r="C72" s="113" t="s">
        <v>204</v>
      </c>
      <c r="D72" s="25"/>
      <c r="E72" s="25"/>
      <c r="F72" s="25"/>
      <c r="G72" s="25"/>
      <c r="H72" s="25" t="str">
        <f>IF(C72=C71,"Duplicita Podaktivit","")</f>
        <v/>
      </c>
    </row>
    <row r="73" spans="2:8" x14ac:dyDescent="0.35">
      <c r="B73" s="25"/>
      <c r="C73" s="113" t="s">
        <v>205</v>
      </c>
      <c r="D73" s="25"/>
      <c r="E73" s="25"/>
      <c r="F73" s="25"/>
      <c r="G73" s="25"/>
      <c r="H73" s="25" t="str">
        <f>IF(OR(C73=C72,C73=C71),"Duplicita Podaktivit","")</f>
        <v/>
      </c>
    </row>
    <row r="74" spans="2:8" x14ac:dyDescent="0.35">
      <c r="B74" s="25"/>
      <c r="C74" s="113" t="s">
        <v>206</v>
      </c>
      <c r="D74" s="25"/>
      <c r="E74" s="25"/>
      <c r="F74" s="25"/>
      <c r="G74" s="25"/>
      <c r="H74" s="25" t="str">
        <f>IF(OR(C74=C73,C74=C72,C74=C71),"Duplicita Podaktivit","")</f>
        <v/>
      </c>
    </row>
    <row r="75" spans="2:8" x14ac:dyDescent="0.35">
      <c r="H75" s="48" t="s">
        <v>126</v>
      </c>
    </row>
  </sheetData>
  <sheetProtection algorithmName="SHA-512" hashValue="OifUTuLMlwDIRmAj5f2h3ratem2PhqTbfhPnvIRVaHD6B0qZ41THr2R2VtXlKZveod1PJ06T2SQA4s6J6bXDFg==" saltValue="JHgw+k9ARs2SfO7Age7SAA==" spinCount="100000" sheet="1" selectLockedCells="1"/>
  <mergeCells count="16">
    <mergeCell ref="B2:E2"/>
    <mergeCell ref="D3:F3"/>
    <mergeCell ref="B18:B21"/>
    <mergeCell ref="C5:F5"/>
    <mergeCell ref="C6:F6"/>
    <mergeCell ref="C41:E41"/>
    <mergeCell ref="C42:E42"/>
    <mergeCell ref="C43:E43"/>
    <mergeCell ref="I5:J5"/>
    <mergeCell ref="I6:J6"/>
    <mergeCell ref="D24:G24"/>
    <mergeCell ref="G31:I36"/>
    <mergeCell ref="D26:H26"/>
    <mergeCell ref="H11:H12"/>
    <mergeCell ref="I11:I12"/>
    <mergeCell ref="J11:J12"/>
  </mergeCells>
  <conditionalFormatting sqref="F52:F61">
    <cfRule type="containsText" dxfId="3" priority="5" operator="containsText" text="Duplicita">
      <formula>NOT(ISERROR(SEARCH("Duplicita",F52)))</formula>
    </cfRule>
  </conditionalFormatting>
  <conditionalFormatting sqref="G65:G68">
    <cfRule type="containsText" dxfId="2" priority="4" operator="containsText" text="Duplicita">
      <formula>NOT(ISERROR(SEARCH("Duplicita",G65)))</formula>
    </cfRule>
  </conditionalFormatting>
  <conditionalFormatting sqref="H72:H74">
    <cfRule type="containsText" dxfId="1" priority="3" operator="containsText" text="Duplicita">
      <formula>NOT(ISERROR(SEARCH("Duplicita",H72)))</formula>
    </cfRule>
  </conditionalFormatting>
  <conditionalFormatting sqref="I19">
    <cfRule type="cellIs" dxfId="0" priority="1" operator="greaterThan">
      <formula>$I$18*0.2</formula>
    </cfRule>
  </conditionalFormatting>
  <pageMargins left="0.7" right="0.7" top="0.78740157499999996" bottom="0.78740157499999996" header="0.3" footer="0.3"/>
  <pageSetup paperSize="9" scale="56" orientation="landscape" r:id="rId1"/>
  <ignoredErrors>
    <ignoredError sqref="E36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Drop Down 7">
              <controlPr defaultSize="0" autoLine="0" autoPict="0">
                <anchor moveWithCells="1">
                  <from>
                    <xdr:col>2</xdr:col>
                    <xdr:colOff>12700</xdr:colOff>
                    <xdr:row>6</xdr:row>
                    <xdr:rowOff>101600</xdr:rowOff>
                  </from>
                  <to>
                    <xdr:col>6</xdr:col>
                    <xdr:colOff>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5" name="Drop Down 40">
              <controlPr defaultSize="0" autoLine="0" autoPict="0">
                <anchor moveWithCells="1">
                  <from>
                    <xdr:col>2</xdr:col>
                    <xdr:colOff>12700</xdr:colOff>
                    <xdr:row>7</xdr:row>
                    <xdr:rowOff>222250</xdr:rowOff>
                  </from>
                  <to>
                    <xdr:col>6</xdr:col>
                    <xdr:colOff>6350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6" name="Drop Down 41">
              <controlPr defaultSize="0" autoLine="0" autoPict="0">
                <anchor moveWithCells="1">
                  <from>
                    <xdr:col>2</xdr:col>
                    <xdr:colOff>12700</xdr:colOff>
                    <xdr:row>8</xdr:row>
                    <xdr:rowOff>222250</xdr:rowOff>
                  </from>
                  <to>
                    <xdr:col>6</xdr:col>
                    <xdr:colOff>6350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7" name="Drop Down 42">
              <controlPr defaultSize="0" autoLine="0" autoPict="0">
                <anchor moveWithCells="1">
                  <from>
                    <xdr:col>2</xdr:col>
                    <xdr:colOff>12700</xdr:colOff>
                    <xdr:row>9</xdr:row>
                    <xdr:rowOff>222250</xdr:rowOff>
                  </from>
                  <to>
                    <xdr:col>6</xdr:col>
                    <xdr:colOff>6350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8" name="Drop Down 43">
              <controlPr defaultSize="0" autoLine="0" autoPict="0">
                <anchor moveWithCells="1">
                  <from>
                    <xdr:col>2</xdr:col>
                    <xdr:colOff>12700</xdr:colOff>
                    <xdr:row>10</xdr:row>
                    <xdr:rowOff>222250</xdr:rowOff>
                  </from>
                  <to>
                    <xdr:col>6</xdr:col>
                    <xdr:colOff>6350</xdr:colOff>
                    <xdr:row>11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9" name="Drop Down 44">
              <controlPr defaultSize="0" autoLine="0" autoPict="0">
                <anchor moveWithCells="1">
                  <from>
                    <xdr:col>2</xdr:col>
                    <xdr:colOff>12700</xdr:colOff>
                    <xdr:row>11</xdr:row>
                    <xdr:rowOff>228600</xdr:rowOff>
                  </from>
                  <to>
                    <xdr:col>6</xdr:col>
                    <xdr:colOff>6350</xdr:colOff>
                    <xdr:row>12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0" name="Drop Down 45">
              <controlPr defaultSize="0" autoLine="0" autoPict="0">
                <anchor moveWithCells="1">
                  <from>
                    <xdr:col>2</xdr:col>
                    <xdr:colOff>12700</xdr:colOff>
                    <xdr:row>12</xdr:row>
                    <xdr:rowOff>234950</xdr:rowOff>
                  </from>
                  <to>
                    <xdr:col>6</xdr:col>
                    <xdr:colOff>6350</xdr:colOff>
                    <xdr:row>14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1" name="Drop Down 49">
              <controlPr defaultSize="0" autoLine="0" autoPict="0">
                <anchor moveWithCells="1">
                  <from>
                    <xdr:col>8</xdr:col>
                    <xdr:colOff>12700</xdr:colOff>
                    <xdr:row>8</xdr:row>
                    <xdr:rowOff>0</xdr:rowOff>
                  </from>
                  <to>
                    <xdr:col>9</xdr:col>
                    <xdr:colOff>19050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2" name="Drop Down 51">
              <controlPr defaultSize="0" autoLine="0" autoPict="0">
                <anchor moveWithCells="1">
                  <from>
                    <xdr:col>8</xdr:col>
                    <xdr:colOff>12700</xdr:colOff>
                    <xdr:row>8</xdr:row>
                    <xdr:rowOff>241300</xdr:rowOff>
                  </from>
                  <to>
                    <xdr:col>9</xdr:col>
                    <xdr:colOff>12700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6" id="{02DF5741-8A46-4290-81FD-3880B5A76164}">
            <xm:f>zdroj!$A$56=1</xm:f>
            <x14:dxf>
              <font>
                <color theme="1"/>
              </font>
              <fill>
                <patternFill>
                  <bgColor theme="0" tint="-0.14996795556505021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B51:E51</xm:sqref>
        </x14:conditionalFormatting>
        <x14:conditionalFormatting xmlns:xm="http://schemas.microsoft.com/office/excel/2006/main">
          <x14:cfRule type="expression" priority="11" id="{B327651F-C2B7-415D-A2AA-58A5E92417DD}">
            <xm:f>zdroj!$A$57=1</xm:f>
            <x14:dxf>
              <font>
                <color theme="1"/>
              </font>
              <fill>
                <patternFill>
                  <bgColor theme="0" tint="-0.14996795556505021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B64:F64</xm:sqref>
        </x14:conditionalFormatting>
        <x14:conditionalFormatting xmlns:xm="http://schemas.microsoft.com/office/excel/2006/main">
          <x14:cfRule type="expression" priority="7" id="{E2FC6861-625E-4A14-B0D4-26C8F87149A5}">
            <xm:f>zdroj!$A$58=1</xm:f>
            <x14:dxf>
              <font>
                <color theme="1"/>
              </font>
              <fill>
                <patternFill>
                  <bgColor theme="0" tint="-0.14996795556505021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B71:G71</xm:sqref>
        </x14:conditionalFormatting>
        <x14:conditionalFormatting xmlns:xm="http://schemas.microsoft.com/office/excel/2006/main">
          <x14:cfRule type="expression" priority="32" id="{4A7313BA-F59B-4ED0-83CC-386E9F3CF6DF}">
            <xm:f>zdroj!$O$2=1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vertical/>
                <horizontal/>
              </border>
            </x14:dxf>
          </x14:cfRule>
          <xm:sqref>B26:I26</xm:sqref>
        </x14:conditionalFormatting>
        <x14:conditionalFormatting xmlns:xm="http://schemas.microsoft.com/office/excel/2006/main">
          <x14:cfRule type="expression" priority="33" id="{40359D27-D23C-4821-B8A9-0EB22BB65B60}">
            <xm:f>OR(zdroj!$P$2=1,zdroj!$P$2=2,zdroj!$P$2=3,zdroj!$P$2=4,zdroj!$P$2=5,zdroj!$P$2=15,zdroj!$P$2=18,zdroj!$P$2=19,zdroj!$P$2=11)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bottom/>
              </border>
            </x14:dxf>
          </x14:cfRule>
          <xm:sqref>B27:I27</xm:sqref>
        </x14:conditionalFormatting>
        <x14:conditionalFormatting xmlns:xm="http://schemas.microsoft.com/office/excel/2006/main">
          <x14:cfRule type="expression" priority="20" id="{027641CA-EFC7-47FE-8CDE-65AF9C5C1BB1}">
            <xm:f>zdroj!$A$56=1</xm:f>
            <x14:dxf>
              <font>
                <b/>
                <i val="0"/>
                <color theme="1"/>
              </font>
              <fill>
                <patternFill>
                  <bgColor theme="5" tint="0.3999450666829432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C50</xm:sqref>
        </x14:conditionalFormatting>
        <x14:conditionalFormatting xmlns:xm="http://schemas.microsoft.com/office/excel/2006/main">
          <x14:cfRule type="expression" priority="9" id="{B4E2679F-C478-4137-9EBE-1854D5521912}">
            <xm:f>zdroj!$A$57=1</xm:f>
            <x14:dxf>
              <font>
                <color theme="1"/>
              </font>
              <fill>
                <patternFill>
                  <bgColor theme="8" tint="0.3999450666829432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C63:D63</xm:sqref>
        </x14:conditionalFormatting>
        <x14:conditionalFormatting xmlns:xm="http://schemas.microsoft.com/office/excel/2006/main">
          <x14:cfRule type="expression" priority="13" id="{37EDB059-5F66-47F7-A63B-2D0BAD69D7F4}">
            <xm:f>zdroj!$A$56=1</xm:f>
            <x14:dxf>
              <font>
                <color theme="1"/>
              </font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C52:E61</xm:sqref>
        </x14:conditionalFormatting>
        <x14:conditionalFormatting xmlns:xm="http://schemas.microsoft.com/office/excel/2006/main">
          <x14:cfRule type="expression" priority="10" id="{167F8327-7F72-4B27-8817-0D04F6E9582C}">
            <xm:f>zdroj!$A$57=1</xm:f>
            <x14:dxf>
              <font>
                <color theme="1"/>
              </font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C65:F68</xm:sqref>
        </x14:conditionalFormatting>
        <x14:conditionalFormatting xmlns:xm="http://schemas.microsoft.com/office/excel/2006/main">
          <x14:cfRule type="expression" priority="8" id="{56E91F7A-3672-464F-87E7-8EC1C485B259}">
            <xm:f>zdroj!$A$58=1</xm:f>
            <x14:dxf>
              <font>
                <color theme="1"/>
              </font>
              <fill>
                <patternFill>
                  <bgColor theme="7" tint="0.3999450666829432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C70:G70</xm:sqref>
        </x14:conditionalFormatting>
        <x14:conditionalFormatting xmlns:xm="http://schemas.microsoft.com/office/excel/2006/main">
          <x14:cfRule type="expression" priority="6" id="{9B3E19BA-E0BE-4C60-8E02-0374892312A9}">
            <xm:f>zdroj!$A$58=1</xm:f>
            <x14:dxf>
              <font>
                <color theme="1"/>
              </font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C72:G74</xm:sqref>
        </x14:conditionalFormatting>
        <x14:conditionalFormatting xmlns:xm="http://schemas.microsoft.com/office/excel/2006/main">
          <x14:cfRule type="expression" priority="19" id="{D189D115-F8FD-4C9D-BB95-D3482FB64BAF}">
            <xm:f>zdroj!$A$56=1</xm:f>
            <x14:dxf>
              <font>
                <color theme="1"/>
              </font>
              <fill>
                <patternFill>
                  <bgColor theme="5" tint="0.3999450666829432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D50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9">
        <x14:dataValidation type="list" allowBlank="1" showInputMessage="1" showErrorMessage="1" xr:uid="{00000000-0002-0000-0000-000000000000}">
          <x14:formula1>
            <xm:f>zdroj!$D$59:$D$70</xm:f>
          </x14:formula1>
          <xm:sqref>C52</xm:sqref>
        </x14:dataValidation>
        <x14:dataValidation type="list" allowBlank="1" showInputMessage="1" showErrorMessage="1" xr:uid="{00000000-0002-0000-0000-000001000000}">
          <x14:formula1>
            <xm:f>zdroj!$E$59:$E$70</xm:f>
          </x14:formula1>
          <xm:sqref>C53</xm:sqref>
        </x14:dataValidation>
        <x14:dataValidation type="list" allowBlank="1" showInputMessage="1" showErrorMessage="1" xr:uid="{00000000-0002-0000-0000-000002000000}">
          <x14:formula1>
            <xm:f>zdroj!$F$59:$F$70</xm:f>
          </x14:formula1>
          <xm:sqref>C54</xm:sqref>
        </x14:dataValidation>
        <x14:dataValidation type="list" allowBlank="1" showInputMessage="1" showErrorMessage="1" xr:uid="{00000000-0002-0000-0000-000003000000}">
          <x14:formula1>
            <xm:f>zdroj!$G$59:$G$70</xm:f>
          </x14:formula1>
          <xm:sqref>C55</xm:sqref>
        </x14:dataValidation>
        <x14:dataValidation type="list" allowBlank="1" showInputMessage="1" showErrorMessage="1" xr:uid="{00000000-0002-0000-0000-000004000000}">
          <x14:formula1>
            <xm:f>zdroj!$H$59:$H$70</xm:f>
          </x14:formula1>
          <xm:sqref>C56</xm:sqref>
        </x14:dataValidation>
        <x14:dataValidation type="list" allowBlank="1" showInputMessage="1" showErrorMessage="1" xr:uid="{00000000-0002-0000-0000-000005000000}">
          <x14:formula1>
            <xm:f>zdroj!$I$59:$I$70</xm:f>
          </x14:formula1>
          <xm:sqref>C57</xm:sqref>
        </x14:dataValidation>
        <x14:dataValidation type="list" allowBlank="1" showInputMessage="1" showErrorMessage="1" xr:uid="{00000000-0002-0000-0000-000006000000}">
          <x14:formula1>
            <xm:f>zdroj!$J$59:$J$70</xm:f>
          </x14:formula1>
          <xm:sqref>C58</xm:sqref>
        </x14:dataValidation>
        <x14:dataValidation type="list" allowBlank="1" showInputMessage="1" showErrorMessage="1" xr:uid="{00000000-0002-0000-0000-000007000000}">
          <x14:formula1>
            <xm:f>zdroj!$K$59:$K$70</xm:f>
          </x14:formula1>
          <xm:sqref>C59</xm:sqref>
        </x14:dataValidation>
        <x14:dataValidation type="list" allowBlank="1" showInputMessage="1" showErrorMessage="1" xr:uid="{00000000-0002-0000-0000-000008000000}">
          <x14:formula1>
            <xm:f>zdroj!$L$59:$L$70</xm:f>
          </x14:formula1>
          <xm:sqref>C60</xm:sqref>
        </x14:dataValidation>
        <x14:dataValidation type="list" allowBlank="1" showInputMessage="1" showErrorMessage="1" xr:uid="{00000000-0002-0000-0000-000009000000}">
          <x14:formula1>
            <xm:f>zdroj!$M$59:$M$70</xm:f>
          </x14:formula1>
          <xm:sqref>C61</xm:sqref>
        </x14:dataValidation>
        <x14:dataValidation type="list" allowBlank="1" showInputMessage="1" showErrorMessage="1" xr:uid="{00000000-0002-0000-0000-00000A000000}">
          <x14:formula1>
            <xm:f>zdroj!$D$72:$D$77</xm:f>
          </x14:formula1>
          <xm:sqref>C65</xm:sqref>
        </x14:dataValidation>
        <x14:dataValidation type="list" allowBlank="1" showInputMessage="1" showErrorMessage="1" xr:uid="{00000000-0002-0000-0000-00000B000000}">
          <x14:formula1>
            <xm:f>zdroj!$E$72:$E$77</xm:f>
          </x14:formula1>
          <xm:sqref>C66</xm:sqref>
        </x14:dataValidation>
        <x14:dataValidation type="list" allowBlank="1" showInputMessage="1" showErrorMessage="1" xr:uid="{00000000-0002-0000-0000-00000C000000}">
          <x14:formula1>
            <xm:f>zdroj!$F$72:$F$77</xm:f>
          </x14:formula1>
          <xm:sqref>C67</xm:sqref>
        </x14:dataValidation>
        <x14:dataValidation type="list" allowBlank="1" showInputMessage="1" showErrorMessage="1" xr:uid="{00000000-0002-0000-0000-00000D000000}">
          <x14:formula1>
            <xm:f>zdroj!$G$72:$G$77</xm:f>
          </x14:formula1>
          <xm:sqref>C68</xm:sqref>
        </x14:dataValidation>
        <x14:dataValidation type="list" allowBlank="1" showInputMessage="1" showErrorMessage="1" xr:uid="{00000000-0002-0000-0000-00000E000000}">
          <x14:formula1>
            <xm:f>zdroj!$D$79:$D$83</xm:f>
          </x14:formula1>
          <xm:sqref>C72</xm:sqref>
        </x14:dataValidation>
        <x14:dataValidation type="list" allowBlank="1" showInputMessage="1" showErrorMessage="1" xr:uid="{00000000-0002-0000-0000-00000F000000}">
          <x14:formula1>
            <xm:f>zdroj!$E$79:$E$83</xm:f>
          </x14:formula1>
          <xm:sqref>C73</xm:sqref>
        </x14:dataValidation>
        <x14:dataValidation type="list" allowBlank="1" showInputMessage="1" showErrorMessage="1" xr:uid="{00000000-0002-0000-0000-000010000000}">
          <x14:formula1>
            <xm:f>zdroj!$F$79:$F$83</xm:f>
          </x14:formula1>
          <xm:sqref>C74</xm:sqref>
        </x14:dataValidation>
        <x14:dataValidation type="list" allowBlank="1" showInputMessage="1" showErrorMessage="1" xr:uid="{9D7E2B34-4D2D-454F-B68D-883602A03E62}">
          <x14:formula1>
            <xm:f>zdroj!$D$90:$D$93</xm:f>
          </x14:formula1>
          <xm:sqref>I10</xm:sqref>
        </x14:dataValidation>
        <x14:dataValidation type="list" allowBlank="1" showInputMessage="1" showErrorMessage="1" xr:uid="{6C7DA63A-1826-4B7C-A96F-BA469192624A}">
          <x14:formula1>
            <xm:f>'Koeficient obce 2023'!$A:$A</xm:f>
          </x14:formula1>
          <xm:sqref>M13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tabColor rgb="FFFFFF00"/>
  </sheetPr>
  <dimension ref="A1:Y93"/>
  <sheetViews>
    <sheetView topLeftCell="H9" zoomScaleNormal="100" workbookViewId="0">
      <selection activeCell="P32" sqref="P32"/>
    </sheetView>
  </sheetViews>
  <sheetFormatPr defaultColWidth="9.1796875" defaultRowHeight="14.5" x14ac:dyDescent="0.35"/>
  <cols>
    <col min="1" max="2" width="10.81640625" bestFit="1" customWidth="1"/>
    <col min="4" max="4" width="11.81640625" bestFit="1" customWidth="1"/>
    <col min="6" max="6" width="14.26953125" customWidth="1"/>
    <col min="9" max="9" width="13" customWidth="1"/>
    <col min="13" max="13" width="69.81640625" customWidth="1"/>
    <col min="16" max="16" width="15.7265625" customWidth="1"/>
    <col min="17" max="17" width="17.81640625" customWidth="1"/>
    <col min="18" max="18" width="15" bestFit="1" customWidth="1"/>
    <col min="19" max="20" width="15.7265625" bestFit="1" customWidth="1"/>
  </cols>
  <sheetData>
    <row r="1" spans="1:20" x14ac:dyDescent="0.35">
      <c r="A1" t="b">
        <f>OR(C10=2,C10=3,C10=5,C10=6,C10=11)</f>
        <v>0</v>
      </c>
      <c r="C1">
        <v>7</v>
      </c>
      <c r="D1" t="s">
        <v>64</v>
      </c>
      <c r="L1">
        <f>CHOOSE($C$1,1,0,0,0,0,0,0)</f>
        <v>0</v>
      </c>
      <c r="M1" t="s">
        <v>173</v>
      </c>
      <c r="N1" t="s">
        <v>28</v>
      </c>
      <c r="R1" s="118" t="s">
        <v>237</v>
      </c>
    </row>
    <row r="2" spans="1:20" ht="17.25" customHeight="1" x14ac:dyDescent="0.35">
      <c r="A2" t="b">
        <f>AND(A1=TRUE,C1=6)</f>
        <v>0</v>
      </c>
      <c r="C2">
        <v>2</v>
      </c>
      <c r="D2" t="s">
        <v>129</v>
      </c>
      <c r="L2">
        <v>1</v>
      </c>
      <c r="M2" s="1" t="s">
        <v>3</v>
      </c>
      <c r="N2" s="8" t="s">
        <v>29</v>
      </c>
      <c r="O2">
        <f>IF(OR(AND(P2&gt;5,P2&lt;11),P2=12,P2=13,P2=14,P2=16,P2=17,P2=20),1,0)</f>
        <v>0</v>
      </c>
      <c r="P2">
        <v>1</v>
      </c>
      <c r="Q2" s="10" t="s">
        <v>66</v>
      </c>
      <c r="R2" s="118">
        <v>1</v>
      </c>
    </row>
    <row r="3" spans="1:20" x14ac:dyDescent="0.35">
      <c r="D3" t="s">
        <v>130</v>
      </c>
      <c r="L3">
        <v>2</v>
      </c>
      <c r="M3" s="2" t="s">
        <v>5</v>
      </c>
      <c r="N3" s="8" t="s">
        <v>30</v>
      </c>
      <c r="Q3" s="116" t="s">
        <v>221</v>
      </c>
      <c r="R3" s="118">
        <v>2</v>
      </c>
      <c r="T3" t="s">
        <v>126</v>
      </c>
    </row>
    <row r="4" spans="1:20" x14ac:dyDescent="0.35">
      <c r="D4" t="s">
        <v>131</v>
      </c>
      <c r="L4">
        <v>3</v>
      </c>
      <c r="M4" s="2" t="s">
        <v>93</v>
      </c>
      <c r="N4" s="8" t="s">
        <v>31</v>
      </c>
      <c r="Q4" s="116" t="s">
        <v>218</v>
      </c>
      <c r="R4" s="118">
        <v>3</v>
      </c>
      <c r="T4" t="s">
        <v>126</v>
      </c>
    </row>
    <row r="5" spans="1:20" x14ac:dyDescent="0.35">
      <c r="D5" t="s">
        <v>132</v>
      </c>
      <c r="L5">
        <v>4</v>
      </c>
      <c r="M5" s="2" t="s">
        <v>6</v>
      </c>
      <c r="N5" s="8" t="s">
        <v>54</v>
      </c>
      <c r="Q5" s="116" t="s">
        <v>219</v>
      </c>
      <c r="R5" s="118">
        <v>4</v>
      </c>
      <c r="T5" t="s">
        <v>126</v>
      </c>
    </row>
    <row r="6" spans="1:20" x14ac:dyDescent="0.35">
      <c r="D6" t="s">
        <v>133</v>
      </c>
      <c r="L6">
        <v>5</v>
      </c>
      <c r="M6" s="3" t="s">
        <v>7</v>
      </c>
      <c r="N6" s="8" t="s">
        <v>55</v>
      </c>
      <c r="Q6" s="116" t="s">
        <v>220</v>
      </c>
      <c r="R6" s="118">
        <v>5</v>
      </c>
      <c r="T6" t="s">
        <v>126</v>
      </c>
    </row>
    <row r="7" spans="1:20" x14ac:dyDescent="0.35">
      <c r="D7" t="s">
        <v>134</v>
      </c>
      <c r="L7">
        <v>6</v>
      </c>
      <c r="M7" s="1" t="s">
        <v>8</v>
      </c>
      <c r="N7" s="8" t="s">
        <v>32</v>
      </c>
      <c r="Q7" s="115" t="s">
        <v>222</v>
      </c>
      <c r="R7" s="118"/>
      <c r="T7" t="s">
        <v>126</v>
      </c>
    </row>
    <row r="8" spans="1:20" x14ac:dyDescent="0.35">
      <c r="L8">
        <v>7</v>
      </c>
      <c r="M8" s="2" t="s">
        <v>10</v>
      </c>
      <c r="N8" s="8" t="s">
        <v>33</v>
      </c>
      <c r="Q8" s="115" t="s">
        <v>223</v>
      </c>
      <c r="R8" s="118"/>
    </row>
    <row r="9" spans="1:20" x14ac:dyDescent="0.35">
      <c r="L9">
        <v>8</v>
      </c>
      <c r="M9" s="3" t="s">
        <v>9</v>
      </c>
      <c r="N9" s="8" t="s">
        <v>34</v>
      </c>
      <c r="Q9" s="115" t="s">
        <v>224</v>
      </c>
      <c r="R9" s="118"/>
    </row>
    <row r="10" spans="1:20" x14ac:dyDescent="0.35">
      <c r="C10">
        <v>8</v>
      </c>
      <c r="D10" s="1" t="str">
        <f>CHOOSE($C$1,$M$1,M2,M7,M10,M20,M25,M36)</f>
        <v>1.6.1 Podpora přírodních stanovišť a druhů a péče o nejcennější části přírody a krajiny</v>
      </c>
      <c r="L10" s="4">
        <v>9</v>
      </c>
      <c r="M10" s="1" t="s">
        <v>94</v>
      </c>
      <c r="N10" s="4" t="s">
        <v>35</v>
      </c>
      <c r="Q10" s="115" t="s">
        <v>225</v>
      </c>
      <c r="R10" s="118"/>
    </row>
    <row r="11" spans="1:20" x14ac:dyDescent="0.35">
      <c r="D11" s="2" t="str">
        <f>CHOOSE($C$1,$M$1,M3,M8,M11,M21,M26,M37)</f>
        <v>1.6.2 Zprůchodnění migračních překážek pro živočichy</v>
      </c>
      <c r="L11" s="12">
        <v>10</v>
      </c>
      <c r="M11" s="2" t="s">
        <v>95</v>
      </c>
      <c r="N11" s="12" t="s">
        <v>36</v>
      </c>
      <c r="Q11" s="115" t="s">
        <v>226</v>
      </c>
      <c r="R11" s="118"/>
      <c r="T11" t="s">
        <v>126</v>
      </c>
    </row>
    <row r="12" spans="1:20" x14ac:dyDescent="0.35">
      <c r="D12" s="2" t="str">
        <f>CHOOSE($C$1,$M$1,M4,M9,M12,M22,M27,M38)</f>
        <v>1.6.3 Modernizace a rozvoj záchranných stanic a záchranných center CITES pro ohrožené druhy živočichů</v>
      </c>
      <c r="L12">
        <v>11</v>
      </c>
      <c r="M12" s="2" t="s">
        <v>96</v>
      </c>
      <c r="N12" s="12" t="s">
        <v>37</v>
      </c>
      <c r="Q12" s="116" t="s">
        <v>227</v>
      </c>
      <c r="R12" s="118">
        <v>11</v>
      </c>
      <c r="T12" t="s">
        <v>126</v>
      </c>
    </row>
    <row r="13" spans="1:20" x14ac:dyDescent="0.35">
      <c r="D13" s="2" t="str">
        <f>CHOOSE($C$1,$M$1,M5,"irelevantní",M13,M23,M28,M39)</f>
        <v>1.6.4 Náhrada nebo rekonstrukce stacionárních zdrojů znečišťování ovzduší včetně realizace dodatečných technologií a změny technologických postupů</v>
      </c>
      <c r="L13">
        <v>12</v>
      </c>
      <c r="M13" s="2" t="s">
        <v>97</v>
      </c>
      <c r="N13" s="12" t="s">
        <v>113</v>
      </c>
      <c r="Q13" s="115" t="s">
        <v>228</v>
      </c>
      <c r="R13" s="118"/>
    </row>
    <row r="14" spans="1:20" x14ac:dyDescent="0.35">
      <c r="D14" s="2" t="str">
        <f>CHOOSE($C$1,$M$1,M6,"irelevantní",M14,M24,M29,M40)</f>
        <v>1.6.5 Pořízení a modernizace systémů pro posuzování a vyhodnocení úrovně znečištění ovzduší a souvisejících meteorologických aspektů a pořízení a modernizace systémů pro archivaci a zpracování údajů o znečišťování ovzduší</v>
      </c>
      <c r="L14">
        <v>13</v>
      </c>
      <c r="M14" s="2" t="s">
        <v>98</v>
      </c>
      <c r="N14" s="12" t="s">
        <v>114</v>
      </c>
      <c r="Q14" s="115" t="s">
        <v>229</v>
      </c>
      <c r="R14" s="118"/>
    </row>
    <row r="15" spans="1:20" x14ac:dyDescent="0.35">
      <c r="D15" s="2" t="str">
        <f>CHOOSE($C$1,$M$1,"irelevantní","irelevantní",M15,"irelevantní",M30,M41)</f>
        <v>1.6.6 Pořízení a náhrada monitorovacích systémů pro kontinuální měření emisí znečišťujících látek včetně pořízení on-line systémů k jejich prezentaci</v>
      </c>
      <c r="I15" t="s">
        <v>91</v>
      </c>
      <c r="L15">
        <v>14</v>
      </c>
      <c r="M15" s="2" t="s">
        <v>99</v>
      </c>
      <c r="N15" s="12" t="s">
        <v>115</v>
      </c>
      <c r="Q15" s="115" t="s">
        <v>230</v>
      </c>
      <c r="R15" s="118"/>
    </row>
    <row r="16" spans="1:20" x14ac:dyDescent="0.35">
      <c r="D16" s="2" t="str">
        <f>CHOOSE($C$1,$M$1,"irelevantní","irelevantní",M16,"irelevantní",M31,M42)</f>
        <v>1.6.7 Průzkum rozsahu znečištění horninového prostředí a rizik s ním spojených, včetně návrhu efektivního řešení</v>
      </c>
      <c r="I16" s="10">
        <v>24.739000000000001</v>
      </c>
      <c r="L16">
        <v>15</v>
      </c>
      <c r="M16" s="2" t="s">
        <v>100</v>
      </c>
      <c r="N16" s="12" t="s">
        <v>116</v>
      </c>
      <c r="Q16" s="116" t="s">
        <v>231</v>
      </c>
      <c r="R16" s="118">
        <v>15</v>
      </c>
    </row>
    <row r="17" spans="2:25" x14ac:dyDescent="0.35">
      <c r="D17" s="2" t="str">
        <f>CHOOSE($C$1,$M$1,"irelevantní","irelevantní",M17,"irelevantní",M32,M43)</f>
        <v>1.6.8 Odstranění rizik kontaminace ohrožující lidské zdraví, vodní zdroje nebo ekosystémy a rekultivace starých skládek</v>
      </c>
      <c r="I17" t="s">
        <v>92</v>
      </c>
      <c r="L17">
        <v>16</v>
      </c>
      <c r="M17" s="2" t="s">
        <v>101</v>
      </c>
      <c r="N17" s="12" t="s">
        <v>117</v>
      </c>
      <c r="Q17" s="115" t="s">
        <v>232</v>
      </c>
      <c r="R17" s="118"/>
    </row>
    <row r="18" spans="2:25" x14ac:dyDescent="0.35">
      <c r="D18" s="2" t="str">
        <f>CHOOSE($C$1,$M$1,"irelevantní","irelevantní",M18,"irelevantní",M33,"irelevantní")</f>
        <v>irelevantní</v>
      </c>
      <c r="L18">
        <v>17</v>
      </c>
      <c r="M18" s="2" t="s">
        <v>102</v>
      </c>
      <c r="N18" s="12" t="s">
        <v>118</v>
      </c>
      <c r="Q18" s="115" t="s">
        <v>233</v>
      </c>
      <c r="R18" s="118"/>
    </row>
    <row r="19" spans="2:25" x14ac:dyDescent="0.35">
      <c r="D19" s="2" t="str">
        <f>CHOOSE($C$1,$M$1,"irelevantní","irelevantní",M19,"irelevantní",M34,"irelevantní")</f>
        <v>irelevantní</v>
      </c>
      <c r="L19">
        <v>18</v>
      </c>
      <c r="M19" s="2" t="s">
        <v>103</v>
      </c>
      <c r="N19" s="12" t="s">
        <v>119</v>
      </c>
      <c r="Q19" s="116" t="s">
        <v>234</v>
      </c>
      <c r="R19" s="118">
        <v>18</v>
      </c>
    </row>
    <row r="20" spans="2:25" x14ac:dyDescent="0.35">
      <c r="D20" s="2" t="str">
        <f>CHOOSE($C$1,$M$1,"irelevantní","irelevantní","irelevantní","irelevantní",M35,"irelevantní")</f>
        <v>irelevantní</v>
      </c>
      <c r="L20">
        <v>19</v>
      </c>
      <c r="M20" s="1" t="s">
        <v>104</v>
      </c>
      <c r="N20" s="8" t="s">
        <v>38</v>
      </c>
      <c r="Q20" s="117" t="s">
        <v>235</v>
      </c>
      <c r="R20" s="118">
        <v>19</v>
      </c>
      <c r="Y20" s="20"/>
    </row>
    <row r="21" spans="2:25" x14ac:dyDescent="0.35">
      <c r="L21">
        <v>20</v>
      </c>
      <c r="M21" s="2" t="s">
        <v>12</v>
      </c>
      <c r="N21" s="8" t="s">
        <v>39</v>
      </c>
      <c r="Q21" s="115" t="s">
        <v>236</v>
      </c>
      <c r="R21" s="118"/>
      <c r="Y21" s="20"/>
    </row>
    <row r="22" spans="2:25" x14ac:dyDescent="0.35">
      <c r="L22">
        <v>21</v>
      </c>
      <c r="M22" s="2" t="s">
        <v>13</v>
      </c>
      <c r="N22" s="8" t="s">
        <v>40</v>
      </c>
      <c r="Y22" s="20"/>
    </row>
    <row r="23" spans="2:25" x14ac:dyDescent="0.35">
      <c r="B23">
        <f>IF(AND(C1=4,C10=1),9,IF(AND(C1=7,C10=1),35,IF(AND(C1=7,C10=2),36,0)))</f>
        <v>0</v>
      </c>
      <c r="C23">
        <v>2</v>
      </c>
      <c r="D23" t="str">
        <f>IF($B$23=9,D31,IF($B$23=35,D36,IF($B$23=36,D41,"irelevantní")))</f>
        <v>irelevantní</v>
      </c>
      <c r="E23">
        <v>1</v>
      </c>
      <c r="F23" t="s">
        <v>256</v>
      </c>
      <c r="L23">
        <v>22</v>
      </c>
      <c r="M23" s="2" t="s">
        <v>14</v>
      </c>
      <c r="N23" s="8" t="s">
        <v>41</v>
      </c>
      <c r="Y23" s="20"/>
    </row>
    <row r="24" spans="2:25" x14ac:dyDescent="0.35">
      <c r="B24">
        <v>2</v>
      </c>
      <c r="D24" t="str">
        <f t="shared" ref="D24" si="0">IF($B$23=9,D32,IF($B$23=35,D37,IF($B$23=36,D42,"irelevantní")))</f>
        <v>irelevantní</v>
      </c>
      <c r="F24" t="s">
        <v>257</v>
      </c>
      <c r="L24">
        <v>23</v>
      </c>
      <c r="M24" s="3" t="s">
        <v>15</v>
      </c>
      <c r="N24" s="8" t="s">
        <v>42</v>
      </c>
      <c r="Y24" s="20"/>
    </row>
    <row r="25" spans="2:25" x14ac:dyDescent="0.35">
      <c r="D25" t="str">
        <f>IF($B$23=9,D33,IF($B$23=35,D38,"irelevantní"))</f>
        <v>irelevantní</v>
      </c>
      <c r="L25">
        <v>24</v>
      </c>
      <c r="M25" s="1" t="s">
        <v>16</v>
      </c>
      <c r="N25" s="16" t="s">
        <v>43</v>
      </c>
      <c r="Y25" s="20"/>
    </row>
    <row r="26" spans="2:25" x14ac:dyDescent="0.35">
      <c r="D26" t="str">
        <f>IF($B$23=9,D34,IF($B$23=35,D39,"irelevantní"))</f>
        <v>irelevantní</v>
      </c>
      <c r="L26">
        <v>25</v>
      </c>
      <c r="M26" s="2" t="s">
        <v>17</v>
      </c>
      <c r="N26" s="16" t="s">
        <v>44</v>
      </c>
      <c r="P26">
        <v>4</v>
      </c>
      <c r="Q26" t="s">
        <v>155</v>
      </c>
      <c r="Y26" s="20"/>
    </row>
    <row r="27" spans="2:25" x14ac:dyDescent="0.35">
      <c r="D27" t="str">
        <f>IF($B$23=9,D35,IF($B$23=35,D40,"irelevantní"))</f>
        <v>irelevantní</v>
      </c>
      <c r="L27">
        <v>26</v>
      </c>
      <c r="M27" s="2" t="s">
        <v>18</v>
      </c>
      <c r="N27" s="16" t="s">
        <v>45</v>
      </c>
      <c r="Q27" t="s">
        <v>156</v>
      </c>
      <c r="Y27" s="20"/>
    </row>
    <row r="28" spans="2:25" x14ac:dyDescent="0.35">
      <c r="L28">
        <v>27</v>
      </c>
      <c r="M28" s="2" t="s">
        <v>19</v>
      </c>
      <c r="N28" s="16" t="s">
        <v>46</v>
      </c>
      <c r="Q28" t="s">
        <v>157</v>
      </c>
      <c r="Y28" s="20"/>
    </row>
    <row r="29" spans="2:25" x14ac:dyDescent="0.35">
      <c r="L29">
        <v>28</v>
      </c>
      <c r="M29" s="2" t="s">
        <v>26</v>
      </c>
      <c r="N29" s="16" t="s">
        <v>47</v>
      </c>
      <c r="Q29" t="s">
        <v>79</v>
      </c>
      <c r="Y29" s="20"/>
    </row>
    <row r="30" spans="2:25" x14ac:dyDescent="0.35">
      <c r="D30" t="s">
        <v>27</v>
      </c>
      <c r="L30">
        <v>29</v>
      </c>
      <c r="M30" s="2" t="s">
        <v>20</v>
      </c>
      <c r="N30" s="16" t="s">
        <v>48</v>
      </c>
      <c r="P30" s="151" t="str">
        <f>IF(KR!I23&gt;10000000,"0,035",IF(KR!I23&lt;3000000,",07",",05"))</f>
        <v>0,035</v>
      </c>
      <c r="Q30" s="152" t="s">
        <v>74</v>
      </c>
      <c r="R30" s="146" t="s">
        <v>87</v>
      </c>
      <c r="Y30" s="20"/>
    </row>
    <row r="31" spans="2:25" ht="15" thickBot="1" x14ac:dyDescent="0.4">
      <c r="C31" s="5" t="s">
        <v>158</v>
      </c>
      <c r="D31" s="4" t="s">
        <v>135</v>
      </c>
      <c r="L31">
        <v>30</v>
      </c>
      <c r="M31" s="2" t="s">
        <v>21</v>
      </c>
      <c r="N31" s="16" t="s">
        <v>49</v>
      </c>
      <c r="P31" s="147"/>
      <c r="R31" s="148" t="s">
        <v>89</v>
      </c>
      <c r="Y31" s="20"/>
    </row>
    <row r="32" spans="2:25" ht="15" thickBot="1" x14ac:dyDescent="0.4">
      <c r="C32" s="13" t="s">
        <v>159</v>
      </c>
      <c r="D32" s="4" t="s">
        <v>136</v>
      </c>
      <c r="L32">
        <v>31</v>
      </c>
      <c r="M32" s="2" t="s">
        <v>22</v>
      </c>
      <c r="N32" s="16" t="s">
        <v>50</v>
      </c>
      <c r="P32" s="156" t="str">
        <f>IF(OR(C1=4,C1=7),P33,P30)</f>
        <v>0,05</v>
      </c>
      <c r="Q32" s="149"/>
      <c r="R32" s="150" t="s">
        <v>88</v>
      </c>
      <c r="Y32" s="20"/>
    </row>
    <row r="33" spans="3:25" x14ac:dyDescent="0.35">
      <c r="D33" s="4" t="s">
        <v>137</v>
      </c>
      <c r="L33">
        <v>32</v>
      </c>
      <c r="M33" s="2" t="s">
        <v>23</v>
      </c>
      <c r="N33" s="16" t="s">
        <v>51</v>
      </c>
      <c r="P33" s="155" t="str">
        <f>IF(KR!I23&gt;10000000,"0,05",",07")</f>
        <v>0,05</v>
      </c>
      <c r="Q33" s="153"/>
      <c r="R33" s="146" t="s">
        <v>254</v>
      </c>
      <c r="Y33" s="20"/>
    </row>
    <row r="34" spans="3:25" x14ac:dyDescent="0.35">
      <c r="D34" s="4" t="s">
        <v>138</v>
      </c>
      <c r="L34">
        <v>33</v>
      </c>
      <c r="M34" s="2" t="s">
        <v>24</v>
      </c>
      <c r="N34" s="16" t="s">
        <v>52</v>
      </c>
      <c r="P34" s="154" t="s">
        <v>255</v>
      </c>
      <c r="Q34" s="149"/>
      <c r="R34" s="150" t="s">
        <v>253</v>
      </c>
      <c r="Y34" s="20"/>
    </row>
    <row r="35" spans="3:25" x14ac:dyDescent="0.35">
      <c r="D35" s="4" t="s">
        <v>139</v>
      </c>
      <c r="L35">
        <v>34</v>
      </c>
      <c r="M35" s="3" t="s">
        <v>25</v>
      </c>
      <c r="N35" s="16" t="s">
        <v>53</v>
      </c>
      <c r="P35">
        <v>1</v>
      </c>
      <c r="Q35" t="s">
        <v>161</v>
      </c>
      <c r="Y35" s="20"/>
    </row>
    <row r="36" spans="3:25" x14ac:dyDescent="0.35">
      <c r="C36" s="18" t="s">
        <v>160</v>
      </c>
      <c r="D36" s="6" t="s">
        <v>140</v>
      </c>
      <c r="L36" s="6">
        <v>35</v>
      </c>
      <c r="M36" s="1" t="s">
        <v>105</v>
      </c>
      <c r="N36" s="17" t="s">
        <v>56</v>
      </c>
      <c r="Q36" t="s">
        <v>247</v>
      </c>
      <c r="Y36" s="20"/>
    </row>
    <row r="37" spans="3:25" x14ac:dyDescent="0.35">
      <c r="D37" s="6" t="s">
        <v>141</v>
      </c>
      <c r="L37" s="7">
        <v>36</v>
      </c>
      <c r="M37" s="2" t="s">
        <v>106</v>
      </c>
      <c r="N37" s="9" t="s">
        <v>57</v>
      </c>
      <c r="Q37" t="s">
        <v>76</v>
      </c>
    </row>
    <row r="38" spans="3:25" x14ac:dyDescent="0.35">
      <c r="D38" s="6" t="s">
        <v>142</v>
      </c>
      <c r="L38">
        <v>37</v>
      </c>
      <c r="M38" s="2" t="s">
        <v>107</v>
      </c>
      <c r="N38" s="8" t="s">
        <v>58</v>
      </c>
      <c r="Q38" t="s">
        <v>77</v>
      </c>
    </row>
    <row r="39" spans="3:25" x14ac:dyDescent="0.35">
      <c r="D39" s="6" t="s">
        <v>143</v>
      </c>
      <c r="L39">
        <v>38</v>
      </c>
      <c r="M39" s="2" t="s">
        <v>110</v>
      </c>
      <c r="N39" s="8" t="s">
        <v>59</v>
      </c>
    </row>
    <row r="40" spans="3:25" x14ac:dyDescent="0.35">
      <c r="D40" s="6" t="s">
        <v>144</v>
      </c>
      <c r="L40">
        <v>39</v>
      </c>
      <c r="M40" s="2" t="s">
        <v>108</v>
      </c>
      <c r="N40" s="8" t="s">
        <v>60</v>
      </c>
      <c r="P40" s="11" t="e">
        <f>CHOOSE(P26,KR!F27-KR!G27*(1+(KR!E27/100)),KR!D27-KR!G27,KR!F27-KR!G27*(1+(KR!E27/100)))</f>
        <v>#VALUE!</v>
      </c>
      <c r="Q40" t="s">
        <v>85</v>
      </c>
      <c r="R40" s="11" t="e">
        <f>P40</f>
        <v>#VALUE!</v>
      </c>
    </row>
    <row r="41" spans="3:25" x14ac:dyDescent="0.35">
      <c r="D41" s="7" t="s">
        <v>145</v>
      </c>
      <c r="L41">
        <v>40</v>
      </c>
      <c r="M41" s="2" t="s">
        <v>109</v>
      </c>
      <c r="N41" s="8" t="s">
        <v>61</v>
      </c>
      <c r="P41" s="11" t="e">
        <f>IF((P32*(KR!I18+KR!I20))&gt;15000000,15000000,(P32*(KR!I18+KR!I20)))</f>
        <v>#VALUE!</v>
      </c>
      <c r="Q41" t="s">
        <v>86</v>
      </c>
      <c r="R41" s="11" t="e">
        <f>P41</f>
        <v>#VALUE!</v>
      </c>
      <c r="S41" s="11" t="e">
        <f>R40-R41</f>
        <v>#VALUE!</v>
      </c>
      <c r="T41" s="11" t="e">
        <f>S41*1.21</f>
        <v>#VALUE!</v>
      </c>
    </row>
    <row r="42" spans="3:25" x14ac:dyDescent="0.35">
      <c r="D42" s="7" t="s">
        <v>146</v>
      </c>
      <c r="L42">
        <v>41</v>
      </c>
      <c r="M42" s="2" t="s">
        <v>111</v>
      </c>
      <c r="N42" s="8" t="s">
        <v>62</v>
      </c>
    </row>
    <row r="43" spans="3:25" x14ac:dyDescent="0.35">
      <c r="L43">
        <v>42</v>
      </c>
      <c r="M43" s="3" t="s">
        <v>112</v>
      </c>
      <c r="N43" s="8" t="s">
        <v>63</v>
      </c>
      <c r="P43" s="11">
        <v>10000</v>
      </c>
      <c r="Q43">
        <v>21</v>
      </c>
      <c r="R43" s="11">
        <f>P43*(1+(Q43/100))</f>
        <v>12100</v>
      </c>
      <c r="S43" s="11" t="e">
        <f>P43*(1+(Q43/100))+IF(P40&gt;P41,P40-P41,0)</f>
        <v>#VALUE!</v>
      </c>
    </row>
    <row r="44" spans="3:25" x14ac:dyDescent="0.35">
      <c r="M44" s="2"/>
      <c r="S44" s="11"/>
    </row>
    <row r="45" spans="3:25" x14ac:dyDescent="0.35">
      <c r="D45" t="s">
        <v>120</v>
      </c>
      <c r="S45" s="11" t="e">
        <f>P43*(Q43/100)+P43+IF(P40&gt;P41,P40-P41,0)</f>
        <v>#VALUE!</v>
      </c>
    </row>
    <row r="46" spans="3:25" x14ac:dyDescent="0.35">
      <c r="D46" s="5" t="s">
        <v>154</v>
      </c>
    </row>
    <row r="47" spans="3:25" x14ac:dyDescent="0.35">
      <c r="D47" s="5" t="s">
        <v>147</v>
      </c>
      <c r="L47">
        <v>1</v>
      </c>
      <c r="M47" t="str">
        <f>IF(AND($B$23=9,$B$24=1),D46,IF(AND($B$23=9,$B$24=2),D50,IF(AND($B$23=35,$B$24=1),D52,"irelevantní")))</f>
        <v>irelevantní</v>
      </c>
    </row>
    <row r="48" spans="3:25" x14ac:dyDescent="0.35">
      <c r="D48" s="5" t="s">
        <v>148</v>
      </c>
      <c r="M48" t="str">
        <f>IF(AND($B$23=9,$B$24=1),D47,IF(AND($B$23=9,$B$24=2),D51,IF(AND($B$23=35,$B$24=1),D53,"irelevantní")))</f>
        <v>irelevantní</v>
      </c>
    </row>
    <row r="49" spans="1:17" x14ac:dyDescent="0.35">
      <c r="D49" s="5" t="s">
        <v>149</v>
      </c>
      <c r="M49" t="str">
        <f>IF(AND($B$23=9,$B$24=1),D48,"irelevantní")</f>
        <v>irelevantní</v>
      </c>
    </row>
    <row r="50" spans="1:17" x14ac:dyDescent="0.35">
      <c r="D50" s="14" t="s">
        <v>150</v>
      </c>
      <c r="M50" t="str">
        <f>IF(AND($B$23=9,$B$24=1),D49,"irelevantní")</f>
        <v>irelevantní</v>
      </c>
    </row>
    <row r="51" spans="1:17" x14ac:dyDescent="0.35">
      <c r="D51" s="14" t="s">
        <v>151</v>
      </c>
    </row>
    <row r="52" spans="1:17" x14ac:dyDescent="0.35">
      <c r="D52" s="15" t="s">
        <v>152</v>
      </c>
    </row>
    <row r="53" spans="1:17" x14ac:dyDescent="0.35">
      <c r="D53" s="15" t="s">
        <v>153</v>
      </c>
    </row>
    <row r="54" spans="1:17" x14ac:dyDescent="0.35">
      <c r="D54" s="12"/>
    </row>
    <row r="55" spans="1:17" x14ac:dyDescent="0.35">
      <c r="D55" s="12"/>
    </row>
    <row r="56" spans="1:17" x14ac:dyDescent="0.35">
      <c r="A56">
        <f>IF(B56=TRUE,1,0)</f>
        <v>0</v>
      </c>
      <c r="B56" t="b">
        <v>0</v>
      </c>
      <c r="C56" t="s">
        <v>170</v>
      </c>
    </row>
    <row r="57" spans="1:17" x14ac:dyDescent="0.35">
      <c r="A57">
        <f t="shared" ref="A57:A58" si="1">IF(B57=TRUE,1,0)</f>
        <v>0</v>
      </c>
      <c r="B57" t="b">
        <v>0</v>
      </c>
      <c r="C57" t="s">
        <v>171</v>
      </c>
    </row>
    <row r="58" spans="1:17" ht="15" thickBot="1" x14ac:dyDescent="0.4">
      <c r="A58">
        <f t="shared" si="1"/>
        <v>0</v>
      </c>
      <c r="B58" t="b">
        <v>0</v>
      </c>
      <c r="C58" t="s">
        <v>172</v>
      </c>
      <c r="D58">
        <v>2</v>
      </c>
      <c r="H58">
        <v>6</v>
      </c>
      <c r="K58">
        <v>9</v>
      </c>
    </row>
    <row r="59" spans="1:17" x14ac:dyDescent="0.35">
      <c r="D59" s="21" t="s">
        <v>184</v>
      </c>
      <c r="E59" t="s">
        <v>185</v>
      </c>
      <c r="F59" t="s">
        <v>186</v>
      </c>
      <c r="G59" t="s">
        <v>187</v>
      </c>
      <c r="H59" t="s">
        <v>188</v>
      </c>
      <c r="I59" t="s">
        <v>189</v>
      </c>
      <c r="J59" t="s">
        <v>190</v>
      </c>
      <c r="K59" t="s">
        <v>191</v>
      </c>
      <c r="L59" t="s">
        <v>192</v>
      </c>
      <c r="M59" t="s">
        <v>193</v>
      </c>
      <c r="P59" t="str">
        <f>KR!C52</f>
        <v>vyber Opatření #2</v>
      </c>
      <c r="Q59">
        <f>IF(P59="vyber Opatření #2",0,1)</f>
        <v>0</v>
      </c>
    </row>
    <row r="60" spans="1:17" x14ac:dyDescent="0.35">
      <c r="D60" s="22" t="str">
        <f>CHOOSE($C$1,"",$M$2,$M$7,$M$10,$M$20,$M$25,$M$36)</f>
        <v>1.6.1 Podpora přírodních stanovišť a druhů a péče o nejcennější části přírody a krajiny</v>
      </c>
      <c r="E60" s="22" t="str">
        <f t="shared" ref="E60:M60" si="2">CHOOSE($C$1,"",$M$2,$M$7,$M$10,$M$20,$M$25,$M$36)</f>
        <v>1.6.1 Podpora přírodních stanovišť a druhů a péče o nejcennější části přírody a krajiny</v>
      </c>
      <c r="F60" s="22" t="str">
        <f t="shared" si="2"/>
        <v>1.6.1 Podpora přírodních stanovišť a druhů a péče o nejcennější části přírody a krajiny</v>
      </c>
      <c r="G60" s="22" t="str">
        <f t="shared" si="2"/>
        <v>1.6.1 Podpora přírodních stanovišť a druhů a péče o nejcennější části přírody a krajiny</v>
      </c>
      <c r="H60" s="22" t="str">
        <f t="shared" si="2"/>
        <v>1.6.1 Podpora přírodních stanovišť a druhů a péče o nejcennější části přírody a krajiny</v>
      </c>
      <c r="I60" s="22" t="str">
        <f t="shared" si="2"/>
        <v>1.6.1 Podpora přírodních stanovišť a druhů a péče o nejcennější části přírody a krajiny</v>
      </c>
      <c r="J60" s="22" t="str">
        <f t="shared" si="2"/>
        <v>1.6.1 Podpora přírodních stanovišť a druhů a péče o nejcennější části přírody a krajiny</v>
      </c>
      <c r="K60" s="22" t="str">
        <f t="shared" si="2"/>
        <v>1.6.1 Podpora přírodních stanovišť a druhů a péče o nejcennější části přírody a krajiny</v>
      </c>
      <c r="L60" s="22" t="str">
        <f t="shared" si="2"/>
        <v>1.6.1 Podpora přírodních stanovišť a druhů a péče o nejcennější části přírody a krajiny</v>
      </c>
      <c r="M60" s="22" t="str">
        <f t="shared" si="2"/>
        <v>1.6.1 Podpora přírodních stanovišť a druhů a péče o nejcennější části přírody a krajiny</v>
      </c>
      <c r="P60" t="str">
        <f>KR!C53</f>
        <v>vyber Opatření #3</v>
      </c>
      <c r="Q60">
        <f>IF(P60="vyber Opatření #3",0,1)</f>
        <v>0</v>
      </c>
    </row>
    <row r="61" spans="1:17" x14ac:dyDescent="0.35">
      <c r="D61" s="22" t="str">
        <f t="shared" ref="D61:M61" si="3">CHOOSE($C$1,"",$M$3,$M$8,$M$11,$M$21,$M$26,$M$37)</f>
        <v>1.6.2 Zprůchodnění migračních překážek pro živočichy</v>
      </c>
      <c r="E61" s="22" t="str">
        <f t="shared" si="3"/>
        <v>1.6.2 Zprůchodnění migračních překážek pro živočichy</v>
      </c>
      <c r="F61" s="22" t="str">
        <f t="shared" si="3"/>
        <v>1.6.2 Zprůchodnění migračních překážek pro živočichy</v>
      </c>
      <c r="G61" s="22" t="str">
        <f t="shared" si="3"/>
        <v>1.6.2 Zprůchodnění migračních překážek pro živočichy</v>
      </c>
      <c r="H61" s="22" t="str">
        <f t="shared" si="3"/>
        <v>1.6.2 Zprůchodnění migračních překážek pro živočichy</v>
      </c>
      <c r="I61" s="22" t="str">
        <f t="shared" si="3"/>
        <v>1.6.2 Zprůchodnění migračních překážek pro živočichy</v>
      </c>
      <c r="J61" s="22" t="str">
        <f t="shared" si="3"/>
        <v>1.6.2 Zprůchodnění migračních překážek pro živočichy</v>
      </c>
      <c r="K61" s="22" t="str">
        <f t="shared" si="3"/>
        <v>1.6.2 Zprůchodnění migračních překážek pro živočichy</v>
      </c>
      <c r="L61" s="22" t="str">
        <f t="shared" si="3"/>
        <v>1.6.2 Zprůchodnění migračních překážek pro živočichy</v>
      </c>
      <c r="M61" s="22" t="str">
        <f t="shared" si="3"/>
        <v>1.6.2 Zprůchodnění migračních překážek pro živočichy</v>
      </c>
      <c r="P61" t="str">
        <f>KR!C54</f>
        <v>vyber Opatření #4</v>
      </c>
      <c r="Q61">
        <f>IF(P61="vyber Opatření #4",0,1)</f>
        <v>0</v>
      </c>
    </row>
    <row r="62" spans="1:17" x14ac:dyDescent="0.35">
      <c r="D62" s="22" t="str">
        <f t="shared" ref="D62:M62" si="4">CHOOSE($C$1,"",$M$4,$M$9,$M$12,$M$22,$M$27,$M$38)</f>
        <v>1.6.3 Modernizace a rozvoj záchranných stanic a záchranných center CITES pro ohrožené druhy živočichů</v>
      </c>
      <c r="E62" s="22" t="str">
        <f t="shared" si="4"/>
        <v>1.6.3 Modernizace a rozvoj záchranných stanic a záchranných center CITES pro ohrožené druhy živočichů</v>
      </c>
      <c r="F62" s="22" t="str">
        <f t="shared" si="4"/>
        <v>1.6.3 Modernizace a rozvoj záchranných stanic a záchranných center CITES pro ohrožené druhy živočichů</v>
      </c>
      <c r="G62" s="22" t="str">
        <f t="shared" si="4"/>
        <v>1.6.3 Modernizace a rozvoj záchranných stanic a záchranných center CITES pro ohrožené druhy živočichů</v>
      </c>
      <c r="H62" s="22" t="str">
        <f t="shared" si="4"/>
        <v>1.6.3 Modernizace a rozvoj záchranných stanic a záchranných center CITES pro ohrožené druhy živočichů</v>
      </c>
      <c r="I62" s="22" t="str">
        <f t="shared" si="4"/>
        <v>1.6.3 Modernizace a rozvoj záchranných stanic a záchranných center CITES pro ohrožené druhy živočichů</v>
      </c>
      <c r="J62" s="22" t="str">
        <f t="shared" si="4"/>
        <v>1.6.3 Modernizace a rozvoj záchranných stanic a záchranných center CITES pro ohrožené druhy živočichů</v>
      </c>
      <c r="K62" s="22" t="str">
        <f t="shared" si="4"/>
        <v>1.6.3 Modernizace a rozvoj záchranných stanic a záchranných center CITES pro ohrožené druhy živočichů</v>
      </c>
      <c r="L62" s="22" t="str">
        <f t="shared" si="4"/>
        <v>1.6.3 Modernizace a rozvoj záchranných stanic a záchranných center CITES pro ohrožené druhy živočichů</v>
      </c>
      <c r="M62" s="22" t="str">
        <f t="shared" si="4"/>
        <v>1.6.3 Modernizace a rozvoj záchranných stanic a záchranných center CITES pro ohrožené druhy živočichů</v>
      </c>
      <c r="P62" t="str">
        <f>KR!C55</f>
        <v>vyber Opatření #5</v>
      </c>
      <c r="Q62">
        <f>IF(P62="vyber Opatření #5",0,1)</f>
        <v>0</v>
      </c>
    </row>
    <row r="63" spans="1:17" x14ac:dyDescent="0.35">
      <c r="D63" s="22" t="str">
        <f t="shared" ref="D63:M63" si="5">CHOOSE($C$1,"","","",$M$13,$M$23,$M$28,$M$39)</f>
        <v>1.6.4 Náhrada nebo rekonstrukce stacionárních zdrojů znečišťování ovzduší včetně realizace dodatečných technologií a změny technologických postupů</v>
      </c>
      <c r="E63" s="22" t="str">
        <f t="shared" si="5"/>
        <v>1.6.4 Náhrada nebo rekonstrukce stacionárních zdrojů znečišťování ovzduší včetně realizace dodatečných technologií a změny technologických postupů</v>
      </c>
      <c r="F63" s="22" t="str">
        <f t="shared" si="5"/>
        <v>1.6.4 Náhrada nebo rekonstrukce stacionárních zdrojů znečišťování ovzduší včetně realizace dodatečných technologií a změny technologických postupů</v>
      </c>
      <c r="G63" s="22" t="str">
        <f t="shared" si="5"/>
        <v>1.6.4 Náhrada nebo rekonstrukce stacionárních zdrojů znečišťování ovzduší včetně realizace dodatečných technologií a změny technologických postupů</v>
      </c>
      <c r="H63" s="22" t="str">
        <f t="shared" si="5"/>
        <v>1.6.4 Náhrada nebo rekonstrukce stacionárních zdrojů znečišťování ovzduší včetně realizace dodatečných technologií a změny technologických postupů</v>
      </c>
      <c r="I63" s="22" t="str">
        <f t="shared" si="5"/>
        <v>1.6.4 Náhrada nebo rekonstrukce stacionárních zdrojů znečišťování ovzduší včetně realizace dodatečných technologií a změny technologických postupů</v>
      </c>
      <c r="J63" s="22" t="str">
        <f t="shared" si="5"/>
        <v>1.6.4 Náhrada nebo rekonstrukce stacionárních zdrojů znečišťování ovzduší včetně realizace dodatečných technologií a změny technologických postupů</v>
      </c>
      <c r="K63" s="22" t="str">
        <f t="shared" si="5"/>
        <v>1.6.4 Náhrada nebo rekonstrukce stacionárních zdrojů znečišťování ovzduší včetně realizace dodatečných technologií a změny technologických postupů</v>
      </c>
      <c r="L63" s="22" t="str">
        <f t="shared" si="5"/>
        <v>1.6.4 Náhrada nebo rekonstrukce stacionárních zdrojů znečišťování ovzduší včetně realizace dodatečných technologií a změny technologických postupů</v>
      </c>
      <c r="M63" s="22" t="str">
        <f t="shared" si="5"/>
        <v>1.6.4 Náhrada nebo rekonstrukce stacionárních zdrojů znečišťování ovzduší včetně realizace dodatečných technologií a změny technologických postupů</v>
      </c>
      <c r="Q63" s="10">
        <f>SUM(Q59:Q62)</f>
        <v>0</v>
      </c>
    </row>
    <row r="64" spans="1:17" x14ac:dyDescent="0.35">
      <c r="D64" s="22" t="str">
        <f t="shared" ref="D64:M64" si="6">CHOOSE($C$1,"","","",$M$14,$M$24,$M$29,$M$40)</f>
        <v>1.6.5 Pořízení a modernizace systémů pro posuzování a vyhodnocení úrovně znečištění ovzduší a souvisejících meteorologických aspektů a pořízení a modernizace systémů pro archivaci a zpracování údajů o znečišťování ovzduší</v>
      </c>
      <c r="E64" s="22" t="str">
        <f t="shared" si="6"/>
        <v>1.6.5 Pořízení a modernizace systémů pro posuzování a vyhodnocení úrovně znečištění ovzduší a souvisejících meteorologických aspektů a pořízení a modernizace systémů pro archivaci a zpracování údajů o znečišťování ovzduší</v>
      </c>
      <c r="F64" s="22" t="str">
        <f t="shared" si="6"/>
        <v>1.6.5 Pořízení a modernizace systémů pro posuzování a vyhodnocení úrovně znečištění ovzduší a souvisejících meteorologických aspektů a pořízení a modernizace systémů pro archivaci a zpracování údajů o znečišťování ovzduší</v>
      </c>
      <c r="G64" s="22" t="str">
        <f t="shared" si="6"/>
        <v>1.6.5 Pořízení a modernizace systémů pro posuzování a vyhodnocení úrovně znečištění ovzduší a souvisejících meteorologických aspektů a pořízení a modernizace systémů pro archivaci a zpracování údajů o znečišťování ovzduší</v>
      </c>
      <c r="H64" s="22" t="str">
        <f t="shared" si="6"/>
        <v>1.6.5 Pořízení a modernizace systémů pro posuzování a vyhodnocení úrovně znečištění ovzduší a souvisejících meteorologických aspektů a pořízení a modernizace systémů pro archivaci a zpracování údajů o znečišťování ovzduší</v>
      </c>
      <c r="I64" s="22" t="str">
        <f t="shared" si="6"/>
        <v>1.6.5 Pořízení a modernizace systémů pro posuzování a vyhodnocení úrovně znečištění ovzduší a souvisejících meteorologických aspektů a pořízení a modernizace systémů pro archivaci a zpracování údajů o znečišťování ovzduší</v>
      </c>
      <c r="J64" s="22" t="str">
        <f t="shared" si="6"/>
        <v>1.6.5 Pořízení a modernizace systémů pro posuzování a vyhodnocení úrovně znečištění ovzduší a souvisejících meteorologických aspektů a pořízení a modernizace systémů pro archivaci a zpracování údajů o znečišťování ovzduší</v>
      </c>
      <c r="K64" s="22" t="str">
        <f t="shared" si="6"/>
        <v>1.6.5 Pořízení a modernizace systémů pro posuzování a vyhodnocení úrovně znečištění ovzduší a souvisejících meteorologických aspektů a pořízení a modernizace systémů pro archivaci a zpracování údajů o znečišťování ovzduší</v>
      </c>
      <c r="L64" s="22" t="str">
        <f t="shared" si="6"/>
        <v>1.6.5 Pořízení a modernizace systémů pro posuzování a vyhodnocení úrovně znečištění ovzduší a souvisejících meteorologických aspektů a pořízení a modernizace systémů pro archivaci a zpracování údajů o znečišťování ovzduší</v>
      </c>
      <c r="M64" s="22" t="str">
        <f t="shared" si="6"/>
        <v>1.6.5 Pořízení a modernizace systémů pro posuzování a vyhodnocení úrovně znečištění ovzduší a souvisejících meteorologických aspektů a pořízení a modernizace systémů pro archivaci a zpracování údajů o znečišťování ovzduší</v>
      </c>
      <c r="P64" t="s">
        <v>126</v>
      </c>
    </row>
    <row r="65" spans="4:17" x14ac:dyDescent="0.35">
      <c r="D65" s="22" t="str">
        <f t="shared" ref="D65:M65" si="7">CHOOSE($C$1,"","","",$M$15,"",$M$30,$M$41)</f>
        <v>1.6.6 Pořízení a náhrada monitorovacích systémů pro kontinuální měření emisí znečišťujících látek včetně pořízení on-line systémů k jejich prezentaci</v>
      </c>
      <c r="E65" s="22" t="str">
        <f t="shared" si="7"/>
        <v>1.6.6 Pořízení a náhrada monitorovacích systémů pro kontinuální měření emisí znečišťujících látek včetně pořízení on-line systémů k jejich prezentaci</v>
      </c>
      <c r="F65" s="22" t="str">
        <f t="shared" si="7"/>
        <v>1.6.6 Pořízení a náhrada monitorovacích systémů pro kontinuální měření emisí znečišťujících látek včetně pořízení on-line systémů k jejich prezentaci</v>
      </c>
      <c r="G65" s="22" t="str">
        <f t="shared" si="7"/>
        <v>1.6.6 Pořízení a náhrada monitorovacích systémů pro kontinuální měření emisí znečišťujících látek včetně pořízení on-line systémů k jejich prezentaci</v>
      </c>
      <c r="H65" s="22" t="str">
        <f t="shared" si="7"/>
        <v>1.6.6 Pořízení a náhrada monitorovacích systémů pro kontinuální měření emisí znečišťujících látek včetně pořízení on-line systémů k jejich prezentaci</v>
      </c>
      <c r="I65" s="22" t="str">
        <f t="shared" si="7"/>
        <v>1.6.6 Pořízení a náhrada monitorovacích systémů pro kontinuální měření emisí znečišťujících látek včetně pořízení on-line systémů k jejich prezentaci</v>
      </c>
      <c r="J65" s="22" t="str">
        <f t="shared" si="7"/>
        <v>1.6.6 Pořízení a náhrada monitorovacích systémů pro kontinuální měření emisí znečišťujících látek včetně pořízení on-line systémů k jejich prezentaci</v>
      </c>
      <c r="K65" s="22" t="str">
        <f t="shared" si="7"/>
        <v>1.6.6 Pořízení a náhrada monitorovacích systémů pro kontinuální měření emisí znečišťujících látek včetně pořízení on-line systémů k jejich prezentaci</v>
      </c>
      <c r="L65" s="22" t="str">
        <f t="shared" si="7"/>
        <v>1.6.6 Pořízení a náhrada monitorovacích systémů pro kontinuální měření emisí znečišťujících látek včetně pořízení on-line systémů k jejich prezentaci</v>
      </c>
      <c r="M65" s="22" t="str">
        <f t="shared" si="7"/>
        <v>1.6.6 Pořízení a náhrada monitorovacích systémů pro kontinuální měření emisí znečišťujících látek včetně pořízení on-line systémů k jejich prezentaci</v>
      </c>
      <c r="P65" t="str">
        <f>KR!C65</f>
        <v>vyber Aktivitu #2</v>
      </c>
      <c r="Q65">
        <f>IF(P65="vyber Aktivitu #2",0,1)</f>
        <v>0</v>
      </c>
    </row>
    <row r="66" spans="4:17" x14ac:dyDescent="0.35">
      <c r="D66" s="22" t="str">
        <f t="shared" ref="D66:M66" si="8">CHOOSE($C$1,"","","",$M$16,"",$M$31,$M$42)</f>
        <v>1.6.7 Průzkum rozsahu znečištění horninového prostředí a rizik s ním spojených, včetně návrhu efektivního řešení</v>
      </c>
      <c r="E66" s="22" t="str">
        <f t="shared" si="8"/>
        <v>1.6.7 Průzkum rozsahu znečištění horninového prostředí a rizik s ním spojených, včetně návrhu efektivního řešení</v>
      </c>
      <c r="F66" s="22" t="str">
        <f t="shared" si="8"/>
        <v>1.6.7 Průzkum rozsahu znečištění horninového prostředí a rizik s ním spojených, včetně návrhu efektivního řešení</v>
      </c>
      <c r="G66" s="22" t="str">
        <f t="shared" si="8"/>
        <v>1.6.7 Průzkum rozsahu znečištění horninového prostředí a rizik s ním spojených, včetně návrhu efektivního řešení</v>
      </c>
      <c r="H66" s="22" t="str">
        <f t="shared" si="8"/>
        <v>1.6.7 Průzkum rozsahu znečištění horninového prostředí a rizik s ním spojených, včetně návrhu efektivního řešení</v>
      </c>
      <c r="I66" s="22" t="str">
        <f t="shared" si="8"/>
        <v>1.6.7 Průzkum rozsahu znečištění horninového prostředí a rizik s ním spojených, včetně návrhu efektivního řešení</v>
      </c>
      <c r="J66" s="22" t="str">
        <f t="shared" si="8"/>
        <v>1.6.7 Průzkum rozsahu znečištění horninového prostředí a rizik s ním spojených, včetně návrhu efektivního řešení</v>
      </c>
      <c r="K66" s="22" t="str">
        <f t="shared" si="8"/>
        <v>1.6.7 Průzkum rozsahu znečištění horninového prostředí a rizik s ním spojených, včetně návrhu efektivního řešení</v>
      </c>
      <c r="L66" s="22" t="str">
        <f t="shared" si="8"/>
        <v>1.6.7 Průzkum rozsahu znečištění horninového prostředí a rizik s ním spojených, včetně návrhu efektivního řešení</v>
      </c>
      <c r="M66" s="22" t="str">
        <f t="shared" si="8"/>
        <v>1.6.7 Průzkum rozsahu znečištění horninového prostředí a rizik s ním spojených, včetně návrhu efektivního řešení</v>
      </c>
      <c r="P66" t="str">
        <f>KR!C66</f>
        <v>vyber Aktivitu #3</v>
      </c>
      <c r="Q66">
        <f>IF(P66="vyber Aktivitu #3",0,1)</f>
        <v>0</v>
      </c>
    </row>
    <row r="67" spans="4:17" x14ac:dyDescent="0.35">
      <c r="D67" s="22" t="str">
        <f t="shared" ref="D67:M67" si="9">CHOOSE($C$1,"","","",$M$17,"",$M$32,$M$43)</f>
        <v>1.6.8 Odstranění rizik kontaminace ohrožující lidské zdraví, vodní zdroje nebo ekosystémy a rekultivace starých skládek</v>
      </c>
      <c r="E67" s="22" t="str">
        <f t="shared" si="9"/>
        <v>1.6.8 Odstranění rizik kontaminace ohrožující lidské zdraví, vodní zdroje nebo ekosystémy a rekultivace starých skládek</v>
      </c>
      <c r="F67" s="22" t="str">
        <f t="shared" si="9"/>
        <v>1.6.8 Odstranění rizik kontaminace ohrožující lidské zdraví, vodní zdroje nebo ekosystémy a rekultivace starých skládek</v>
      </c>
      <c r="G67" s="22" t="str">
        <f t="shared" si="9"/>
        <v>1.6.8 Odstranění rizik kontaminace ohrožující lidské zdraví, vodní zdroje nebo ekosystémy a rekultivace starých skládek</v>
      </c>
      <c r="H67" s="22" t="str">
        <f t="shared" si="9"/>
        <v>1.6.8 Odstranění rizik kontaminace ohrožující lidské zdraví, vodní zdroje nebo ekosystémy a rekultivace starých skládek</v>
      </c>
      <c r="I67" s="22" t="str">
        <f t="shared" si="9"/>
        <v>1.6.8 Odstranění rizik kontaminace ohrožující lidské zdraví, vodní zdroje nebo ekosystémy a rekultivace starých skládek</v>
      </c>
      <c r="J67" s="22" t="str">
        <f t="shared" si="9"/>
        <v>1.6.8 Odstranění rizik kontaminace ohrožující lidské zdraví, vodní zdroje nebo ekosystémy a rekultivace starých skládek</v>
      </c>
      <c r="K67" s="22" t="str">
        <f t="shared" si="9"/>
        <v>1.6.8 Odstranění rizik kontaminace ohrožující lidské zdraví, vodní zdroje nebo ekosystémy a rekultivace starých skládek</v>
      </c>
      <c r="L67" s="22" t="str">
        <f t="shared" si="9"/>
        <v>1.6.8 Odstranění rizik kontaminace ohrožující lidské zdraví, vodní zdroje nebo ekosystémy a rekultivace starých skládek</v>
      </c>
      <c r="M67" s="22" t="str">
        <f t="shared" si="9"/>
        <v>1.6.8 Odstranění rizik kontaminace ohrožující lidské zdraví, vodní zdroje nebo ekosystémy a rekultivace starých skládek</v>
      </c>
      <c r="P67" t="str">
        <f>KR!C67</f>
        <v>vyber Aktivitu #4</v>
      </c>
      <c r="Q67">
        <f>IF(P67="vyber Aktivitu #4",0,1)</f>
        <v>0</v>
      </c>
    </row>
    <row r="68" spans="4:17" x14ac:dyDescent="0.35">
      <c r="D68" s="22" t="str">
        <f t="shared" ref="D68:M68" si="10">CHOOSE($C$1,"","","",$M$18,"",$M$33,"")</f>
        <v/>
      </c>
      <c r="E68" s="22" t="str">
        <f t="shared" si="10"/>
        <v/>
      </c>
      <c r="F68" s="22" t="str">
        <f t="shared" si="10"/>
        <v/>
      </c>
      <c r="G68" s="22" t="str">
        <f t="shared" si="10"/>
        <v/>
      </c>
      <c r="H68" s="22" t="str">
        <f t="shared" si="10"/>
        <v/>
      </c>
      <c r="I68" s="22" t="str">
        <f t="shared" si="10"/>
        <v/>
      </c>
      <c r="J68" s="22" t="str">
        <f t="shared" si="10"/>
        <v/>
      </c>
      <c r="K68" s="22" t="str">
        <f t="shared" si="10"/>
        <v/>
      </c>
      <c r="L68" s="22" t="str">
        <f t="shared" si="10"/>
        <v/>
      </c>
      <c r="M68" s="22" t="str">
        <f t="shared" si="10"/>
        <v/>
      </c>
      <c r="P68" t="str">
        <f>KR!C68</f>
        <v>vyber Aktivitu #5</v>
      </c>
      <c r="Q68">
        <f>IF(P68="vyber Aktivitu #5",0,1)</f>
        <v>0</v>
      </c>
    </row>
    <row r="69" spans="4:17" x14ac:dyDescent="0.35">
      <c r="D69" s="22" t="str">
        <f t="shared" ref="D69:M69" si="11">CHOOSE($C$1,"","","",$M$19,"",$M$34,"")</f>
        <v/>
      </c>
      <c r="E69" s="22" t="str">
        <f t="shared" si="11"/>
        <v/>
      </c>
      <c r="F69" s="22" t="str">
        <f t="shared" si="11"/>
        <v/>
      </c>
      <c r="G69" s="22" t="str">
        <f t="shared" si="11"/>
        <v/>
      </c>
      <c r="H69" s="22" t="str">
        <f t="shared" si="11"/>
        <v/>
      </c>
      <c r="I69" s="22" t="str">
        <f t="shared" si="11"/>
        <v/>
      </c>
      <c r="J69" s="22" t="str">
        <f t="shared" si="11"/>
        <v/>
      </c>
      <c r="K69" s="22" t="str">
        <f t="shared" si="11"/>
        <v/>
      </c>
      <c r="L69" s="22" t="str">
        <f t="shared" si="11"/>
        <v/>
      </c>
      <c r="M69" s="22" t="str">
        <f t="shared" si="11"/>
        <v/>
      </c>
      <c r="Q69" s="10">
        <f>SUM(Q65:Q68)</f>
        <v>0</v>
      </c>
    </row>
    <row r="70" spans="4:17" ht="15" thickBot="1" x14ac:dyDescent="0.4">
      <c r="D70" s="23" t="str">
        <f t="shared" ref="D70:M70" si="12">CHOOSE($C$1,"","","","","",$M$35,"")</f>
        <v/>
      </c>
      <c r="E70" s="23" t="str">
        <f t="shared" si="12"/>
        <v/>
      </c>
      <c r="F70" s="23" t="str">
        <f t="shared" si="12"/>
        <v/>
      </c>
      <c r="G70" s="23" t="str">
        <f t="shared" si="12"/>
        <v/>
      </c>
      <c r="H70" s="23" t="str">
        <f t="shared" si="12"/>
        <v/>
      </c>
      <c r="I70" s="23" t="str">
        <f t="shared" si="12"/>
        <v/>
      </c>
      <c r="J70" s="23" t="str">
        <f t="shared" si="12"/>
        <v/>
      </c>
      <c r="K70" s="23" t="str">
        <f t="shared" si="12"/>
        <v/>
      </c>
      <c r="L70" s="23" t="str">
        <f t="shared" si="12"/>
        <v/>
      </c>
      <c r="M70" s="23" t="str">
        <f t="shared" si="12"/>
        <v/>
      </c>
      <c r="P70" t="s">
        <v>126</v>
      </c>
    </row>
    <row r="71" spans="4:17" ht="15" thickBot="1" x14ac:dyDescent="0.4">
      <c r="P71" t="str">
        <f>KR!C72</f>
        <v>vyber Podaktivitu #2</v>
      </c>
      <c r="Q71">
        <f>IF(P71="vyber Podaktivitu #2",0,1)</f>
        <v>0</v>
      </c>
    </row>
    <row r="72" spans="4:17" x14ac:dyDescent="0.35">
      <c r="D72" s="21" t="s">
        <v>195</v>
      </c>
      <c r="E72" t="s">
        <v>196</v>
      </c>
      <c r="F72" t="s">
        <v>197</v>
      </c>
      <c r="G72" t="s">
        <v>198</v>
      </c>
      <c r="P72" t="str">
        <f>KR!C73</f>
        <v>vyber Podaktivitu #3</v>
      </c>
      <c r="Q72">
        <f>IF(P72="vyber Podaktivitu #3",0,1)</f>
        <v>0</v>
      </c>
    </row>
    <row r="73" spans="4:17" x14ac:dyDescent="0.35">
      <c r="D73" s="22" t="str">
        <f>IF($B$23=9,$D$31,IF($B$23=35,$D$36,IF($B$23=36,$D$41,"")))</f>
        <v/>
      </c>
      <c r="E73" s="22" t="str">
        <f>IF($B$23=9,$D$31,IF($B$23=35,$D$36,IF($B$23=36,$D$41,"")))</f>
        <v/>
      </c>
      <c r="F73" s="22" t="str">
        <f>IF($B$23=9,$D$31,IF($B$23=35,$D$36,IF($B$23=36,$D$41,"")))</f>
        <v/>
      </c>
      <c r="G73" s="22" t="str">
        <f>IF($B$23=9,$D$31,IF($B$23=35,$D$36,IF($B$23=36,$D$41,"")))</f>
        <v/>
      </c>
      <c r="P73" t="str">
        <f>KR!C74</f>
        <v>vyber Podaktivitu #4</v>
      </c>
      <c r="Q73">
        <f>IF(P73="vyber Podaktivitu #4",0,1)</f>
        <v>0</v>
      </c>
    </row>
    <row r="74" spans="4:17" x14ac:dyDescent="0.35">
      <c r="D74" s="22" t="str">
        <f>IF($B$23=9,$D$32,IF($B$23=35,$D$37,IF($B$23=36,$D$42,"")))</f>
        <v/>
      </c>
      <c r="E74" s="22" t="str">
        <f>IF($B$23=9,$D$32,IF($B$23=35,$D$37,IF($B$23=36,$D$42,"")))</f>
        <v/>
      </c>
      <c r="F74" s="22" t="str">
        <f>IF($B$23=9,$D$32,IF($B$23=35,$D$37,IF($B$23=36,$D$42,"")))</f>
        <v/>
      </c>
      <c r="G74" s="22" t="str">
        <f>IF($B$23=9,$D$32,IF($B$23=35,$D$37,IF($B$23=36,$D$42,"")))</f>
        <v/>
      </c>
      <c r="Q74" s="10">
        <f>SUM(Q71:Q73)</f>
        <v>0</v>
      </c>
    </row>
    <row r="75" spans="4:17" x14ac:dyDescent="0.35">
      <c r="D75" s="22" t="str">
        <f>IF($B$23=9,$D$33,IF($B$23=35,$D$38,""))</f>
        <v/>
      </c>
      <c r="E75" s="22" t="str">
        <f>IF($B$23=9,$D$33,IF($B$23=35,$D$38,""))</f>
        <v/>
      </c>
      <c r="F75" s="22" t="str">
        <f>IF($B$23=9,$D$33,IF($B$23=35,$D$38,""))</f>
        <v/>
      </c>
      <c r="G75" s="22" t="str">
        <f>IF($B$23=9,$D$33,IF($B$23=35,$D$38,""))</f>
        <v/>
      </c>
    </row>
    <row r="76" spans="4:17" x14ac:dyDescent="0.35">
      <c r="D76" s="22" t="str">
        <f>IF($B$23=9,$D$34,IF($B$23=35,$D$39,""))</f>
        <v/>
      </c>
      <c r="E76" s="22" t="str">
        <f>IF($B$23=9,$D$34,IF($B$23=35,$D$39,""))</f>
        <v/>
      </c>
      <c r="F76" s="22" t="str">
        <f>IF($B$23=9,$D$34,IF($B$23=35,$D$39,""))</f>
        <v/>
      </c>
      <c r="G76" s="22" t="str">
        <f>IF($B$23=9,$D$34,IF($B$23=35,$D$39,""))</f>
        <v/>
      </c>
    </row>
    <row r="77" spans="4:17" ht="15" thickBot="1" x14ac:dyDescent="0.4">
      <c r="D77" s="23" t="str">
        <f>IF($B$23=9,$D$35,IF($B$23=35,$D$40,""))</f>
        <v/>
      </c>
      <c r="E77" s="23" t="str">
        <f>IF($B$23=9,$D$35,IF($B$23=35,$D$40,""))</f>
        <v/>
      </c>
      <c r="F77" s="23" t="str">
        <f>IF($B$23=9,$D$35,IF($B$23=35,$D$40,""))</f>
        <v/>
      </c>
      <c r="G77" s="23" t="str">
        <f>IF($B$23=9,$D$35,IF($B$23=35,$D$40,""))</f>
        <v/>
      </c>
    </row>
    <row r="78" spans="4:17" ht="15" thickBot="1" x14ac:dyDescent="0.4"/>
    <row r="79" spans="4:17" x14ac:dyDescent="0.35">
      <c r="D79" s="21" t="s">
        <v>204</v>
      </c>
      <c r="E79" t="s">
        <v>205</v>
      </c>
      <c r="F79" t="s">
        <v>206</v>
      </c>
    </row>
    <row r="80" spans="4:17" x14ac:dyDescent="0.35">
      <c r="D80" s="22" t="str">
        <f>IF(AND($B$23=9,$B$24=1),$D$46,IF(AND($B$23=9,$B$24=2),$D$50,IF(AND($B$23=35,$B$24=1),$D$52,"irelevantní")))</f>
        <v>irelevantní</v>
      </c>
      <c r="E80" s="22" t="str">
        <f>IF(AND($B$23=9,$B$24=1),$D$46,IF(AND($B$23=9,$B$24=2),$D$50,IF(AND($B$23=35,$B$24=1),$D$52,"irelevantní")))</f>
        <v>irelevantní</v>
      </c>
      <c r="F80" s="22" t="str">
        <f>IF(AND($B$23=9,$B$24=1),$D$46,IF(AND($B$23=9,$B$24=2),$D$50,IF(AND($B$23=35,$B$24=1),$D$52,"irelevantní")))</f>
        <v>irelevantní</v>
      </c>
    </row>
    <row r="81" spans="3:6" x14ac:dyDescent="0.35">
      <c r="D81" s="22" t="str">
        <f>IF(AND($B$23=9,$B$24=1),$D$47,IF(AND($B$23=9,$B$24=2),$D$51,IF(AND($B$23=35,$B$24=1),$D$53,"irelevantní")))</f>
        <v>irelevantní</v>
      </c>
      <c r="E81" s="22" t="str">
        <f>IF(AND($B$23=9,$B$24=1),$D$47,IF(AND($B$23=9,$B$24=2),$D$51,IF(AND($B$23=35,$B$24=1),$D$53,"irelevantní")))</f>
        <v>irelevantní</v>
      </c>
      <c r="F81" s="22" t="str">
        <f>IF(AND($B$23=9,$B$24=1),$D$47,IF(AND($B$23=9,$B$24=2),$D$51,IF(AND($B$23=35,$B$24=1),$D$53,"irelevantní")))</f>
        <v>irelevantní</v>
      </c>
    </row>
    <row r="82" spans="3:6" x14ac:dyDescent="0.35">
      <c r="D82" s="22" t="str">
        <f>IF(AND($B$23=9,$B$24=1),$D$48,"")</f>
        <v/>
      </c>
      <c r="E82" s="22" t="str">
        <f>IF(AND($B$23=9,$B$24=1),$D$48,"")</f>
        <v/>
      </c>
      <c r="F82" s="22" t="str">
        <f>IF(AND($B$23=9,$B$24=1),$D$48,"")</f>
        <v/>
      </c>
    </row>
    <row r="83" spans="3:6" ht="15" thickBot="1" x14ac:dyDescent="0.4">
      <c r="D83" s="23" t="str">
        <f>IF(AND($B$23=9,$B$24=1),$D$49,"")</f>
        <v/>
      </c>
      <c r="E83" s="23" t="str">
        <f>IF(AND($B$23=9,$B$24=1),$D$49,"")</f>
        <v/>
      </c>
      <c r="F83" s="23" t="str">
        <f>IF(AND($B$23=9,$B$24=1),$D$49,"")</f>
        <v/>
      </c>
    </row>
    <row r="85" spans="3:6" x14ac:dyDescent="0.35">
      <c r="C85">
        <v>1</v>
      </c>
      <c r="D85" t="s">
        <v>263</v>
      </c>
      <c r="E85">
        <v>0</v>
      </c>
    </row>
    <row r="86" spans="3:6" x14ac:dyDescent="0.35">
      <c r="D86" t="s">
        <v>262</v>
      </c>
      <c r="E86">
        <v>0.85</v>
      </c>
    </row>
    <row r="87" spans="3:6" x14ac:dyDescent="0.35">
      <c r="D87" t="s">
        <v>264</v>
      </c>
      <c r="E87">
        <v>0.7</v>
      </c>
    </row>
    <row r="88" spans="3:6" x14ac:dyDescent="0.35">
      <c r="D88" t="s">
        <v>265</v>
      </c>
      <c r="E88">
        <v>0.5</v>
      </c>
    </row>
    <row r="90" spans="3:6" x14ac:dyDescent="0.35">
      <c r="C90">
        <v>1</v>
      </c>
      <c r="D90" t="s">
        <v>263</v>
      </c>
      <c r="E90">
        <v>0</v>
      </c>
    </row>
    <row r="91" spans="3:6" x14ac:dyDescent="0.35">
      <c r="D91" t="s">
        <v>266</v>
      </c>
      <c r="E91">
        <v>0.05</v>
      </c>
    </row>
    <row r="92" spans="3:6" x14ac:dyDescent="0.35">
      <c r="D92" t="s">
        <v>267</v>
      </c>
      <c r="E92">
        <v>0.04</v>
      </c>
    </row>
    <row r="93" spans="3:6" x14ac:dyDescent="0.35">
      <c r="D93" t="s">
        <v>268</v>
      </c>
      <c r="E93">
        <v>0.01</v>
      </c>
    </row>
  </sheetData>
  <sheetProtection selectLockedCells="1" selectUnlockedCells="1"/>
  <sortState xmlns:xlrd2="http://schemas.microsoft.com/office/spreadsheetml/2017/richdata2" ref="Q2:Q13">
    <sortCondition ref="Q2"/>
  </sortState>
  <conditionalFormatting sqref="B51:E51">
    <cfRule type="expression" priority="1">
      <formula>$A$56=1</formula>
    </cfRule>
  </conditionalFormatting>
  <conditionalFormatting sqref="C50">
    <cfRule type="expression" priority="2">
      <formula>$A$56=1</formula>
    </cfRule>
  </conditionalFormatting>
  <pageMargins left="0.7" right="0.7" top="0.78740157499999996" bottom="0.78740157499999996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C1:D36"/>
  <sheetViews>
    <sheetView workbookViewId="0">
      <selection activeCell="D24" sqref="D24"/>
    </sheetView>
  </sheetViews>
  <sheetFormatPr defaultColWidth="9.1796875" defaultRowHeight="14.5" x14ac:dyDescent="0.35"/>
  <cols>
    <col min="1" max="1" width="2.1796875" style="19" customWidth="1"/>
    <col min="2" max="2" width="1.81640625" style="19" customWidth="1"/>
    <col min="3" max="3" width="36.453125" style="19" bestFit="1" customWidth="1"/>
    <col min="4" max="4" width="123" style="27" bestFit="1" customWidth="1"/>
    <col min="5" max="5" width="34.453125" style="19" customWidth="1"/>
    <col min="6" max="16384" width="9.1796875" style="19"/>
  </cols>
  <sheetData>
    <row r="1" spans="3:4" ht="9.75" customHeight="1" x14ac:dyDescent="0.35"/>
    <row r="2" spans="3:4" ht="14.25" customHeight="1" thickBot="1" x14ac:dyDescent="0.4"/>
    <row r="3" spans="3:4" ht="15.5" x14ac:dyDescent="0.35">
      <c r="C3" s="40" t="s">
        <v>1</v>
      </c>
      <c r="D3" s="29">
        <f>KR!C5</f>
        <v>0</v>
      </c>
    </row>
    <row r="4" spans="3:4" ht="16" thickBot="1" x14ac:dyDescent="0.4">
      <c r="C4" s="41" t="s">
        <v>2</v>
      </c>
      <c r="D4" s="33">
        <f>KR!C6</f>
        <v>0</v>
      </c>
    </row>
    <row r="5" spans="3:4" ht="33.75" customHeight="1" x14ac:dyDescent="0.35">
      <c r="C5" s="42" t="s">
        <v>80</v>
      </c>
      <c r="D5" s="43" t="str">
        <f>CHOOSE(zdroj!C1,zdroj!D1,zdroj!D2,zdroj!D3,zdroj!D4,zdroj!D5,zdroj!D6,zdroj!D7)</f>
        <v>1.6 Posilování ochrany a zachování přírody, biologické rozmanitosti a zelené infrastruktury, a to i v městských oblastech, a snižování všech forem znečištění</v>
      </c>
    </row>
    <row r="6" spans="3:4" ht="15.5" x14ac:dyDescent="0.35">
      <c r="C6" s="44" t="s">
        <v>65</v>
      </c>
      <c r="D6" s="31" t="str">
        <f>CHOOSE(zdroj!P2,zdroj!Q2,zdroj!Q3,zdroj!Q4,zdroj!Q5,zdroj!Q6,zdroj!Q7,zdroj!Q8,zdroj!Q9,zdroj!Q10,zdroj!Q11,zdroj!Q12,zdroj!Q13,zdroj!Q14,zdroj!Q15,zdroj!Q16,zdroj!Q17,zdroj!Q18,zdroj!Q19,zdroj!Q20,zdroj!Q21)</f>
        <v>mimo Veřejnou podporu</v>
      </c>
    </row>
    <row r="7" spans="3:4" ht="15.5" x14ac:dyDescent="0.35">
      <c r="C7" s="44" t="s">
        <v>127</v>
      </c>
      <c r="D7" s="31" t="str">
        <f>CHOOSE(zdroj!P26,zdroj!Q26,zdroj!Q27,zdroj!Q28,zdroj!Q29)</f>
        <v>Vyber</v>
      </c>
    </row>
    <row r="8" spans="3:4" ht="16" thickBot="1" x14ac:dyDescent="0.4">
      <c r="C8" s="45" t="s">
        <v>75</v>
      </c>
      <c r="D8" s="46" t="str">
        <f>CHOOSE(zdroj!P35,zdroj!Q35,zdroj!Q36,zdroj!Q37,zdroj!Q38)</f>
        <v>irelevantní</v>
      </c>
    </row>
    <row r="9" spans="3:4" x14ac:dyDescent="0.35">
      <c r="C9" s="34" t="s">
        <v>162</v>
      </c>
      <c r="D9" s="35" t="str">
        <f>KR!$D$29</f>
        <v>zadej výdaje/DPH</v>
      </c>
    </row>
    <row r="10" spans="3:4" x14ac:dyDescent="0.35">
      <c r="C10" s="36" t="s">
        <v>83</v>
      </c>
      <c r="D10" s="37" t="str">
        <f>KR!D30</f>
        <v>zadej výdaje/DPH</v>
      </c>
    </row>
    <row r="11" spans="3:4" ht="15" thickBot="1" x14ac:dyDescent="0.4">
      <c r="C11" s="38" t="s">
        <v>84</v>
      </c>
      <c r="D11" s="39" t="str">
        <f>KR!D31</f>
        <v>zadej výdaje/DPH</v>
      </c>
    </row>
    <row r="12" spans="3:4" ht="16" thickBot="1" x14ac:dyDescent="0.4">
      <c r="C12" s="134" t="s">
        <v>207</v>
      </c>
      <c r="D12" s="135" t="str">
        <f>KR!C51</f>
        <v>1.6.8 Odstranění rizik kontaminace ohrožující lidské zdraví, vodní zdroje nebo ekosystémy a rekultivace starých skládek</v>
      </c>
    </row>
    <row r="13" spans="3:4" x14ac:dyDescent="0.35">
      <c r="C13" s="28" t="s">
        <v>174</v>
      </c>
      <c r="D13" s="29" t="str">
        <f>KR!C52</f>
        <v>vyber Opatření #2</v>
      </c>
    </row>
    <row r="14" spans="3:4" x14ac:dyDescent="0.35">
      <c r="C14" s="30" t="s">
        <v>175</v>
      </c>
      <c r="D14" s="31" t="str">
        <f>KR!C53</f>
        <v>vyber Opatření #3</v>
      </c>
    </row>
    <row r="15" spans="3:4" x14ac:dyDescent="0.35">
      <c r="C15" s="30" t="s">
        <v>176</v>
      </c>
      <c r="D15" s="31" t="str">
        <f>KR!C54</f>
        <v>vyber Opatření #4</v>
      </c>
    </row>
    <row r="16" spans="3:4" x14ac:dyDescent="0.35">
      <c r="C16" s="30" t="s">
        <v>177</v>
      </c>
      <c r="D16" s="31" t="str">
        <f>KR!C55</f>
        <v>vyber Opatření #5</v>
      </c>
    </row>
    <row r="17" spans="3:4" x14ac:dyDescent="0.35">
      <c r="C17" s="30" t="s">
        <v>178</v>
      </c>
      <c r="D17" s="31" t="str">
        <f>KR!C56</f>
        <v>vyber Opatření #6</v>
      </c>
    </row>
    <row r="18" spans="3:4" x14ac:dyDescent="0.35">
      <c r="C18" s="30" t="s">
        <v>179</v>
      </c>
      <c r="D18" s="31" t="str">
        <f>KR!C57</f>
        <v>vyber Opatření #7</v>
      </c>
    </row>
    <row r="19" spans="3:4" x14ac:dyDescent="0.35">
      <c r="C19" s="30" t="s">
        <v>180</v>
      </c>
      <c r="D19" s="31" t="str">
        <f>KR!C58</f>
        <v>vyber Opatření #8</v>
      </c>
    </row>
    <row r="20" spans="3:4" x14ac:dyDescent="0.35">
      <c r="C20" s="30" t="s">
        <v>181</v>
      </c>
      <c r="D20" s="31" t="str">
        <f>KR!C59</f>
        <v>vyber Opatření #9</v>
      </c>
    </row>
    <row r="21" spans="3:4" x14ac:dyDescent="0.35">
      <c r="C21" s="30" t="s">
        <v>182</v>
      </c>
      <c r="D21" s="31" t="str">
        <f>KR!C60</f>
        <v>vyber Opatření #10</v>
      </c>
    </row>
    <row r="22" spans="3:4" ht="15" thickBot="1" x14ac:dyDescent="0.4">
      <c r="C22" s="32" t="s">
        <v>183</v>
      </c>
      <c r="D22" s="31" t="str">
        <f>KR!C61</f>
        <v>vyber Opatření #11</v>
      </c>
    </row>
    <row r="23" spans="3:4" ht="16" thickBot="1" x14ac:dyDescent="0.4">
      <c r="C23" s="134" t="s">
        <v>208</v>
      </c>
      <c r="D23" s="135" t="str">
        <f>IF(zdroj!E23=1,zdroj!F23,zdroj!F24)</f>
        <v>sanace SEZ</v>
      </c>
    </row>
    <row r="24" spans="3:4" x14ac:dyDescent="0.35">
      <c r="C24" s="28" t="s">
        <v>210</v>
      </c>
      <c r="D24" s="29" t="str">
        <f>KR!C65</f>
        <v>vyber Aktivitu #2</v>
      </c>
    </row>
    <row r="25" spans="3:4" x14ac:dyDescent="0.35">
      <c r="C25" s="30" t="s">
        <v>211</v>
      </c>
      <c r="D25" s="31" t="str">
        <f>KR!C66</f>
        <v>vyber Aktivitu #3</v>
      </c>
    </row>
    <row r="26" spans="3:4" x14ac:dyDescent="0.35">
      <c r="C26" s="30" t="s">
        <v>212</v>
      </c>
      <c r="D26" s="31" t="str">
        <f>KR!C67</f>
        <v>vyber Aktivitu #4</v>
      </c>
    </row>
    <row r="27" spans="3:4" ht="15" thickBot="1" x14ac:dyDescent="0.4">
      <c r="C27" s="32" t="s">
        <v>213</v>
      </c>
      <c r="D27" s="33" t="str">
        <f>KR!C68</f>
        <v>vyber Aktivitu #5</v>
      </c>
    </row>
    <row r="28" spans="3:4" ht="15.5" x14ac:dyDescent="0.35">
      <c r="C28" s="134" t="s">
        <v>209</v>
      </c>
      <c r="D28" s="135" t="str">
        <f>KR!C71</f>
        <v>irelevantní</v>
      </c>
    </row>
    <row r="29" spans="3:4" x14ac:dyDescent="0.35">
      <c r="C29" s="47" t="s">
        <v>214</v>
      </c>
      <c r="D29" s="43" t="str">
        <f>KR!C72</f>
        <v>vyber Podaktivitu #2</v>
      </c>
    </row>
    <row r="30" spans="3:4" x14ac:dyDescent="0.35">
      <c r="C30" s="30" t="s">
        <v>215</v>
      </c>
      <c r="D30" s="31" t="str">
        <f>KR!C73</f>
        <v>vyber Podaktivitu #3</v>
      </c>
    </row>
    <row r="31" spans="3:4" ht="15" thickBot="1" x14ac:dyDescent="0.4">
      <c r="C31" s="132" t="s">
        <v>216</v>
      </c>
      <c r="D31" s="46" t="str">
        <f>KR!C74</f>
        <v>vyber Podaktivitu #4</v>
      </c>
    </row>
    <row r="32" spans="3:4" ht="43.5" x14ac:dyDescent="0.35">
      <c r="C32" s="28" t="s">
        <v>249</v>
      </c>
      <c r="D32" s="35" t="str">
        <f>KR!F41</f>
        <v>zadej výdaje/DPH</v>
      </c>
    </row>
    <row r="33" spans="3:4" ht="58" x14ac:dyDescent="0.35">
      <c r="C33" s="30" t="s">
        <v>250</v>
      </c>
      <c r="D33" s="37" t="str">
        <f>KR!F42</f>
        <v>zadej výdaje/DPH</v>
      </c>
    </row>
    <row r="34" spans="3:4" ht="29.5" thickBot="1" x14ac:dyDescent="0.4">
      <c r="C34" s="132" t="s">
        <v>248</v>
      </c>
      <c r="D34" s="133" t="str">
        <f>KR!F43</f>
        <v>zadej výdaje/DPH</v>
      </c>
    </row>
    <row r="35" spans="3:4" ht="29" x14ac:dyDescent="0.35">
      <c r="C35" s="28" t="s">
        <v>251</v>
      </c>
      <c r="D35" s="35">
        <f>KR!I25</f>
        <v>0</v>
      </c>
    </row>
    <row r="36" spans="3:4" ht="29.5" thickBot="1" x14ac:dyDescent="0.4">
      <c r="C36" s="32" t="s">
        <v>252</v>
      </c>
      <c r="D36" s="39">
        <f>KR!I28</f>
        <v>0</v>
      </c>
    </row>
  </sheetData>
  <pageMargins left="0.7" right="0.7" top="0.78740157499999996" bottom="0.78740157499999996" header="0.3" footer="0.3"/>
  <pageSetup paperSize="9" orientation="portrait" r:id="rId1"/>
  <ignoredErrors>
    <ignoredError sqref="D3:D4" emptyCellReferenc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B2F4F-9771-4531-B30E-77E5079E87D2}">
  <sheetPr>
    <tabColor rgb="FFFFFF00"/>
  </sheetPr>
  <dimension ref="A1:M6260"/>
  <sheetViews>
    <sheetView zoomScaleNormal="100" workbookViewId="0">
      <pane ySplit="2" topLeftCell="A3" activePane="bottomLeft" state="frozen"/>
      <selection pane="bottomLeft" activeCell="E27" sqref="E27"/>
    </sheetView>
  </sheetViews>
  <sheetFormatPr defaultColWidth="8.81640625" defaultRowHeight="10.5" x14ac:dyDescent="0.35"/>
  <cols>
    <col min="1" max="1" width="16.81640625" style="168" customWidth="1"/>
    <col min="2" max="2" width="21.81640625" style="168" customWidth="1"/>
    <col min="3" max="6" width="9.81640625" style="169" customWidth="1"/>
    <col min="7" max="7" width="0" style="169" hidden="1" customWidth="1"/>
    <col min="8" max="10" width="9.81640625" style="169" customWidth="1"/>
    <col min="11" max="11" width="9.81640625" style="169" hidden="1" customWidth="1"/>
    <col min="12" max="12" width="9.81640625" style="169" customWidth="1"/>
    <col min="13" max="13" width="19.54296875" style="217" customWidth="1"/>
    <col min="14" max="16384" width="8.81640625" style="168"/>
  </cols>
  <sheetData>
    <row r="1" spans="1:13" x14ac:dyDescent="0.35">
      <c r="A1" s="168" t="s">
        <v>270</v>
      </c>
      <c r="H1" s="262" t="s">
        <v>271</v>
      </c>
      <c r="I1" s="262"/>
      <c r="J1" s="262"/>
      <c r="K1" s="263" t="s">
        <v>272</v>
      </c>
      <c r="L1" s="264" t="s">
        <v>273</v>
      </c>
      <c r="M1" s="264" t="s">
        <v>274</v>
      </c>
    </row>
    <row r="2" spans="1:13" ht="82" customHeight="1" x14ac:dyDescent="0.35">
      <c r="A2" s="170" t="s">
        <v>275</v>
      </c>
      <c r="B2" s="170" t="s">
        <v>261</v>
      </c>
      <c r="C2" s="171" t="s">
        <v>276</v>
      </c>
      <c r="D2" s="172" t="s">
        <v>277</v>
      </c>
      <c r="E2" s="173" t="s">
        <v>278</v>
      </c>
      <c r="F2" s="171" t="s">
        <v>279</v>
      </c>
      <c r="H2" s="174" t="s">
        <v>277</v>
      </c>
      <c r="I2" s="175" t="s">
        <v>278</v>
      </c>
      <c r="J2" s="176" t="s">
        <v>279</v>
      </c>
      <c r="K2" s="263"/>
      <c r="L2" s="264"/>
      <c r="M2" s="264"/>
    </row>
    <row r="3" spans="1:13" ht="12.65" customHeight="1" x14ac:dyDescent="0.35">
      <c r="A3" s="177" t="s">
        <v>280</v>
      </c>
      <c r="B3" s="178" t="s">
        <v>280</v>
      </c>
      <c r="C3" s="179">
        <v>554782</v>
      </c>
      <c r="D3" s="180">
        <v>2.7440000000000002</v>
      </c>
      <c r="E3" s="181">
        <v>41.720662920000002</v>
      </c>
      <c r="F3" s="182">
        <v>4.2844391550133896</v>
      </c>
      <c r="H3" s="183">
        <f>VALUE(_xlfn.IFS(D3&gt;4.05,"5",D3&gt;=3.83,"4,5",D3&gt;=3.6,"4",D3&gt;=3.37,"3,5",D3&gt;=3.14,"3",D3&gt;=2.91,"2,5",D3&gt;=2.68,"2",D3&gt;=2.45,"1,5",D3&gt;=2.22,"1",D3&lt;2.22,"0,5"))</f>
        <v>2</v>
      </c>
      <c r="I3" s="184">
        <f>VALUE(_xlfn.IFS(E3&gt;43.62,"5",E3&gt;=43.32,"4,5",E3&gt;=43.1,"4",E3&gt;=42.7,"3,5",E3&gt;=42.39,"3",E3&gt;=42.08,"2,5",E3&gt;=41.77,"2",E3&gt;=41.46,"1,5",E3&gt;=41.15,"1",E3&lt;41.15,"0,5"))</f>
        <v>1.5</v>
      </c>
      <c r="J3" s="185">
        <f>VALUE(_xlfn.IFS(F3&gt;4.53,"0,5",F3&gt;=4.2,"1",F3&gt;=3.86,"1,5",F3&gt;=3.52,"2",F3&gt;=3.18,"2,5",F3&gt;=2.84,"3",F3&gt;=2.5,"3,5",F3&gt;=2.16,"4",F3&gt;=1.82,"4,5",F3&lt;1.82,"5"))</f>
        <v>1</v>
      </c>
      <c r="K3" s="186">
        <f>SUM(H3:J3)</f>
        <v>4.5</v>
      </c>
      <c r="L3" s="187">
        <f>(H3+I3+J3)/3</f>
        <v>1.5</v>
      </c>
      <c r="M3" s="188">
        <f>ROUNDDOWN(L3,2)</f>
        <v>1.5</v>
      </c>
    </row>
    <row r="4" spans="1:13" x14ac:dyDescent="0.35">
      <c r="A4" s="189" t="s">
        <v>281</v>
      </c>
      <c r="B4" s="190" t="s">
        <v>281</v>
      </c>
      <c r="C4" s="191">
        <v>529303</v>
      </c>
      <c r="D4" s="192">
        <v>1.877</v>
      </c>
      <c r="E4" s="193">
        <v>43.496653950000002</v>
      </c>
      <c r="F4" s="194">
        <v>2.5242148517757559</v>
      </c>
      <c r="H4" s="195">
        <f t="shared" ref="H4:H67" si="0">VALUE(_xlfn.IFS(D4&gt;4.05,"5",D4&gt;=3.83,"4,5",D4&gt;=3.6,"4",D4&gt;=3.37,"3,5",D4&gt;=3.14,"3",D4&gt;=2.91,"2,5",D4&gt;=2.68,"2",D4&gt;=2.45,"1,5",D4&gt;=2.22,"1",D4&lt;2.22,"0,5"))</f>
        <v>0.5</v>
      </c>
      <c r="I4" s="196">
        <f t="shared" ref="I4:I67" si="1">VALUE(_xlfn.IFS(E4&gt;43.62,"5",E4&gt;=43.32,"4,5",E4&gt;=43.1,"4",E4&gt;=42.7,"3,5",E4&gt;=42.39,"3",E4&gt;=42.08,"2,5",E4&gt;=41.77,"2",E4&gt;=41.46,"1,5",E4&gt;=41.15,"1",E4&lt;41.15,"0,5"))</f>
        <v>4.5</v>
      </c>
      <c r="J4" s="197">
        <f t="shared" ref="J4:J67" si="2">VALUE(_xlfn.IFS(F4&gt;4.53,"0,5",F4&gt;=4.2,"1",F4&gt;=3.86,"1,5",F4&gt;=3.52,"2",F4&gt;=3.18,"2,5",F4&gt;=2.84,"3",F4&gt;=2.5,"3,5",F4&gt;=2.16,"4",F4&gt;=1.82,"4,5",F4&lt;1.82,"5"))</f>
        <v>3.5</v>
      </c>
      <c r="K4" s="186">
        <f t="shared" ref="K4:K12" si="3">SUM(H4:J4)</f>
        <v>8.5</v>
      </c>
      <c r="L4" s="198">
        <f t="shared" ref="L4:L67" si="4">(H4+I4+J4)/3</f>
        <v>2.8333333333333335</v>
      </c>
      <c r="M4" s="199">
        <f t="shared" ref="M4:M67" si="5">ROUNDDOWN(L4,2)</f>
        <v>2.83</v>
      </c>
    </row>
    <row r="5" spans="1:13" x14ac:dyDescent="0.35">
      <c r="A5" s="189" t="s">
        <v>281</v>
      </c>
      <c r="B5" s="190" t="s">
        <v>282</v>
      </c>
      <c r="C5" s="191">
        <v>532924</v>
      </c>
      <c r="D5" s="192">
        <v>1.587</v>
      </c>
      <c r="E5" s="193">
        <v>41.006715509999999</v>
      </c>
      <c r="F5" s="194">
        <v>7.3260073260073257</v>
      </c>
      <c r="H5" s="195">
        <f t="shared" si="0"/>
        <v>0.5</v>
      </c>
      <c r="I5" s="196">
        <f t="shared" si="1"/>
        <v>0.5</v>
      </c>
      <c r="J5" s="197">
        <f t="shared" si="2"/>
        <v>0.5</v>
      </c>
      <c r="K5" s="186">
        <f t="shared" si="3"/>
        <v>1.5</v>
      </c>
      <c r="L5" s="198">
        <f t="shared" si="4"/>
        <v>0.5</v>
      </c>
      <c r="M5" s="199">
        <f t="shared" si="5"/>
        <v>0.5</v>
      </c>
    </row>
    <row r="6" spans="1:13" x14ac:dyDescent="0.35">
      <c r="A6" s="189" t="s">
        <v>281</v>
      </c>
      <c r="B6" s="190" t="s">
        <v>283</v>
      </c>
      <c r="C6" s="191">
        <v>529451</v>
      </c>
      <c r="D6" s="192">
        <v>1.671</v>
      </c>
      <c r="E6" s="193">
        <v>42.049935980000001</v>
      </c>
      <c r="F6" s="194">
        <v>5.3350405463081518</v>
      </c>
      <c r="H6" s="195">
        <f t="shared" si="0"/>
        <v>0.5</v>
      </c>
      <c r="I6" s="196">
        <f t="shared" si="1"/>
        <v>2</v>
      </c>
      <c r="J6" s="197">
        <f t="shared" si="2"/>
        <v>0.5</v>
      </c>
      <c r="K6" s="186">
        <f t="shared" si="3"/>
        <v>3</v>
      </c>
      <c r="L6" s="198">
        <f t="shared" si="4"/>
        <v>1</v>
      </c>
      <c r="M6" s="199">
        <f t="shared" si="5"/>
        <v>1</v>
      </c>
    </row>
    <row r="7" spans="1:13" x14ac:dyDescent="0.35">
      <c r="A7" s="189" t="s">
        <v>281</v>
      </c>
      <c r="B7" s="190" t="s">
        <v>284</v>
      </c>
      <c r="C7" s="191">
        <v>529478</v>
      </c>
      <c r="D7" s="192">
        <v>0</v>
      </c>
      <c r="E7" s="193">
        <v>37.9609375</v>
      </c>
      <c r="F7" s="194">
        <v>10.9375</v>
      </c>
      <c r="H7" s="195">
        <f t="shared" si="0"/>
        <v>0.5</v>
      </c>
      <c r="I7" s="196">
        <f t="shared" si="1"/>
        <v>0.5</v>
      </c>
      <c r="J7" s="197">
        <f t="shared" si="2"/>
        <v>0.5</v>
      </c>
      <c r="K7" s="186">
        <f t="shared" si="3"/>
        <v>1.5</v>
      </c>
      <c r="L7" s="198">
        <f t="shared" si="4"/>
        <v>0.5</v>
      </c>
      <c r="M7" s="199">
        <f t="shared" si="5"/>
        <v>0.5</v>
      </c>
    </row>
    <row r="8" spans="1:13" x14ac:dyDescent="0.35">
      <c r="A8" s="189" t="s">
        <v>281</v>
      </c>
      <c r="B8" s="190" t="s">
        <v>285</v>
      </c>
      <c r="C8" s="191">
        <v>529516</v>
      </c>
      <c r="D8" s="192">
        <v>1.29</v>
      </c>
      <c r="E8" s="193">
        <v>41.476388</v>
      </c>
      <c r="F8" s="194">
        <v>5.7434588385449903</v>
      </c>
      <c r="H8" s="195">
        <f t="shared" si="0"/>
        <v>0.5</v>
      </c>
      <c r="I8" s="196">
        <f t="shared" si="1"/>
        <v>1.5</v>
      </c>
      <c r="J8" s="197">
        <f t="shared" si="2"/>
        <v>0.5</v>
      </c>
      <c r="K8" s="186">
        <f t="shared" si="3"/>
        <v>2.5</v>
      </c>
      <c r="L8" s="198">
        <f t="shared" si="4"/>
        <v>0.83333333333333337</v>
      </c>
      <c r="M8" s="199">
        <f t="shared" si="5"/>
        <v>0.83</v>
      </c>
    </row>
    <row r="9" spans="1:13" x14ac:dyDescent="0.35">
      <c r="A9" s="189" t="s">
        <v>281</v>
      </c>
      <c r="B9" s="190" t="s">
        <v>286</v>
      </c>
      <c r="C9" s="191">
        <v>529541</v>
      </c>
      <c r="D9" s="192">
        <v>2.0409999999999999</v>
      </c>
      <c r="E9" s="193">
        <v>42.625</v>
      </c>
      <c r="F9" s="194">
        <v>0</v>
      </c>
      <c r="H9" s="195">
        <f t="shared" si="0"/>
        <v>0.5</v>
      </c>
      <c r="I9" s="196">
        <f t="shared" si="1"/>
        <v>3</v>
      </c>
      <c r="J9" s="197">
        <f t="shared" si="2"/>
        <v>5</v>
      </c>
      <c r="K9" s="186">
        <f t="shared" si="3"/>
        <v>8.5</v>
      </c>
      <c r="L9" s="198">
        <f t="shared" si="4"/>
        <v>2.8333333333333335</v>
      </c>
      <c r="M9" s="199">
        <f t="shared" si="5"/>
        <v>2.83</v>
      </c>
    </row>
    <row r="10" spans="1:13" x14ac:dyDescent="0.35">
      <c r="A10" s="189" t="s">
        <v>281</v>
      </c>
      <c r="B10" s="190" t="s">
        <v>287</v>
      </c>
      <c r="C10" s="191">
        <v>529567</v>
      </c>
      <c r="D10" s="192">
        <v>1.232</v>
      </c>
      <c r="E10" s="193">
        <v>41.599616859999998</v>
      </c>
      <c r="F10" s="194">
        <v>6.1302681992337167</v>
      </c>
      <c r="H10" s="195">
        <f t="shared" si="0"/>
        <v>0.5</v>
      </c>
      <c r="I10" s="196">
        <f t="shared" si="1"/>
        <v>1.5</v>
      </c>
      <c r="J10" s="197">
        <f t="shared" si="2"/>
        <v>0.5</v>
      </c>
      <c r="K10" s="186">
        <f t="shared" si="3"/>
        <v>2.5</v>
      </c>
      <c r="L10" s="198">
        <f t="shared" si="4"/>
        <v>0.83333333333333337</v>
      </c>
      <c r="M10" s="199">
        <f t="shared" si="5"/>
        <v>0.83</v>
      </c>
    </row>
    <row r="11" spans="1:13" x14ac:dyDescent="0.35">
      <c r="A11" s="189" t="s">
        <v>281</v>
      </c>
      <c r="B11" s="190" t="s">
        <v>288</v>
      </c>
      <c r="C11" s="191">
        <v>529621</v>
      </c>
      <c r="D11" s="192">
        <v>0.91</v>
      </c>
      <c r="E11" s="193">
        <v>41.640331490000001</v>
      </c>
      <c r="F11" s="194">
        <v>3.5359116022099446</v>
      </c>
      <c r="H11" s="195">
        <f t="shared" si="0"/>
        <v>0.5</v>
      </c>
      <c r="I11" s="196">
        <f t="shared" si="1"/>
        <v>1.5</v>
      </c>
      <c r="J11" s="197">
        <f t="shared" si="2"/>
        <v>2</v>
      </c>
      <c r="K11" s="186">
        <f t="shared" si="3"/>
        <v>4</v>
      </c>
      <c r="L11" s="198">
        <f t="shared" si="4"/>
        <v>1.3333333333333333</v>
      </c>
      <c r="M11" s="199">
        <f t="shared" si="5"/>
        <v>1.33</v>
      </c>
    </row>
    <row r="12" spans="1:13" x14ac:dyDescent="0.35">
      <c r="A12" s="189" t="s">
        <v>281</v>
      </c>
      <c r="B12" s="190" t="s">
        <v>289</v>
      </c>
      <c r="C12" s="191">
        <v>532151</v>
      </c>
      <c r="D12" s="192">
        <v>0</v>
      </c>
      <c r="E12" s="193">
        <v>37.543478260000001</v>
      </c>
      <c r="F12" s="194">
        <v>8.695652173913043</v>
      </c>
      <c r="H12" s="195">
        <f t="shared" si="0"/>
        <v>0.5</v>
      </c>
      <c r="I12" s="196">
        <f t="shared" si="1"/>
        <v>0.5</v>
      </c>
      <c r="J12" s="197">
        <f t="shared" si="2"/>
        <v>0.5</v>
      </c>
      <c r="K12" s="186">
        <f t="shared" si="3"/>
        <v>1.5</v>
      </c>
      <c r="L12" s="198">
        <f t="shared" si="4"/>
        <v>0.5</v>
      </c>
      <c r="M12" s="199">
        <f t="shared" si="5"/>
        <v>0.5</v>
      </c>
    </row>
    <row r="13" spans="1:13" x14ac:dyDescent="0.35">
      <c r="A13" s="189" t="s">
        <v>281</v>
      </c>
      <c r="B13" s="190" t="s">
        <v>290</v>
      </c>
      <c r="C13" s="191">
        <v>529745</v>
      </c>
      <c r="D13" s="192">
        <v>1.887</v>
      </c>
      <c r="E13" s="193">
        <v>42.702346040000002</v>
      </c>
      <c r="F13" s="194">
        <v>4.1055718475073313</v>
      </c>
      <c r="H13" s="195">
        <f t="shared" si="0"/>
        <v>0.5</v>
      </c>
      <c r="I13" s="196">
        <f t="shared" si="1"/>
        <v>3.5</v>
      </c>
      <c r="J13" s="197">
        <f t="shared" si="2"/>
        <v>1.5</v>
      </c>
      <c r="K13" s="186">
        <f t="shared" ref="K13:K76" si="6">SUM(H13:J13)</f>
        <v>5.5</v>
      </c>
      <c r="L13" s="198">
        <f t="shared" si="4"/>
        <v>1.8333333333333333</v>
      </c>
      <c r="M13" s="199">
        <f t="shared" si="5"/>
        <v>1.83</v>
      </c>
    </row>
    <row r="14" spans="1:13" x14ac:dyDescent="0.35">
      <c r="A14" s="189" t="s">
        <v>281</v>
      </c>
      <c r="B14" s="190" t="s">
        <v>291</v>
      </c>
      <c r="C14" s="191">
        <v>532886</v>
      </c>
      <c r="D14" s="192">
        <v>1.504</v>
      </c>
      <c r="E14" s="193">
        <v>37.509049769999997</v>
      </c>
      <c r="F14" s="194">
        <v>1.8099547511312217</v>
      </c>
      <c r="H14" s="195">
        <f t="shared" si="0"/>
        <v>0.5</v>
      </c>
      <c r="I14" s="196">
        <f t="shared" si="1"/>
        <v>0.5</v>
      </c>
      <c r="J14" s="197">
        <f t="shared" si="2"/>
        <v>5</v>
      </c>
      <c r="K14" s="186">
        <f t="shared" si="6"/>
        <v>6</v>
      </c>
      <c r="L14" s="198">
        <f t="shared" si="4"/>
        <v>2</v>
      </c>
      <c r="M14" s="199">
        <f t="shared" si="5"/>
        <v>2</v>
      </c>
    </row>
    <row r="15" spans="1:13" x14ac:dyDescent="0.35">
      <c r="A15" s="189" t="s">
        <v>281</v>
      </c>
      <c r="B15" s="190" t="s">
        <v>292</v>
      </c>
      <c r="C15" s="191">
        <v>532878</v>
      </c>
      <c r="D15" s="192">
        <v>4.3479999999999999</v>
      </c>
      <c r="E15" s="193">
        <v>50.459183670000002</v>
      </c>
      <c r="F15" s="194">
        <v>8.1632653061224492</v>
      </c>
      <c r="H15" s="195">
        <f t="shared" si="0"/>
        <v>5</v>
      </c>
      <c r="I15" s="196">
        <f t="shared" si="1"/>
        <v>5</v>
      </c>
      <c r="J15" s="197">
        <f t="shared" si="2"/>
        <v>0.5</v>
      </c>
      <c r="K15" s="186">
        <f t="shared" si="6"/>
        <v>10.5</v>
      </c>
      <c r="L15" s="198">
        <f t="shared" si="4"/>
        <v>3.5</v>
      </c>
      <c r="M15" s="199">
        <f t="shared" si="5"/>
        <v>3.5</v>
      </c>
    </row>
    <row r="16" spans="1:13" x14ac:dyDescent="0.35">
      <c r="A16" s="189" t="s">
        <v>281</v>
      </c>
      <c r="B16" s="190" t="s">
        <v>293</v>
      </c>
      <c r="C16" s="191">
        <v>532045</v>
      </c>
      <c r="D16" s="192">
        <v>0</v>
      </c>
      <c r="E16" s="193">
        <v>37.605376339999999</v>
      </c>
      <c r="F16" s="194">
        <v>14.623655913978494</v>
      </c>
      <c r="H16" s="195">
        <f t="shared" si="0"/>
        <v>0.5</v>
      </c>
      <c r="I16" s="196">
        <f t="shared" si="1"/>
        <v>0.5</v>
      </c>
      <c r="J16" s="197">
        <f t="shared" si="2"/>
        <v>0.5</v>
      </c>
      <c r="K16" s="186">
        <f t="shared" si="6"/>
        <v>1.5</v>
      </c>
      <c r="L16" s="198">
        <f t="shared" si="4"/>
        <v>0.5</v>
      </c>
      <c r="M16" s="199">
        <f t="shared" si="5"/>
        <v>0.5</v>
      </c>
    </row>
    <row r="17" spans="1:13" x14ac:dyDescent="0.35">
      <c r="A17" s="189" t="s">
        <v>281</v>
      </c>
      <c r="B17" s="190" t="s">
        <v>294</v>
      </c>
      <c r="C17" s="191">
        <v>529796</v>
      </c>
      <c r="D17" s="192">
        <v>1.5529999999999999</v>
      </c>
      <c r="E17" s="193">
        <v>41.873254959999997</v>
      </c>
      <c r="F17" s="194">
        <v>2.0573108008817043</v>
      </c>
      <c r="H17" s="195">
        <f t="shared" si="0"/>
        <v>0.5</v>
      </c>
      <c r="I17" s="196">
        <f t="shared" si="1"/>
        <v>2</v>
      </c>
      <c r="J17" s="197">
        <f t="shared" si="2"/>
        <v>4.5</v>
      </c>
      <c r="K17" s="186">
        <f t="shared" si="6"/>
        <v>7</v>
      </c>
      <c r="L17" s="198">
        <f t="shared" si="4"/>
        <v>2.3333333333333335</v>
      </c>
      <c r="M17" s="199">
        <f t="shared" si="5"/>
        <v>2.33</v>
      </c>
    </row>
    <row r="18" spans="1:13" x14ac:dyDescent="0.35">
      <c r="A18" s="189" t="s">
        <v>281</v>
      </c>
      <c r="B18" s="190" t="s">
        <v>295</v>
      </c>
      <c r="C18" s="191">
        <v>532606</v>
      </c>
      <c r="D18" s="192">
        <v>0</v>
      </c>
      <c r="E18" s="193">
        <v>45.361538459999998</v>
      </c>
      <c r="F18" s="194">
        <v>0</v>
      </c>
      <c r="H18" s="195">
        <f t="shared" si="0"/>
        <v>0.5</v>
      </c>
      <c r="I18" s="196">
        <f t="shared" si="1"/>
        <v>5</v>
      </c>
      <c r="J18" s="197">
        <f t="shared" si="2"/>
        <v>5</v>
      </c>
      <c r="K18" s="186">
        <f t="shared" si="6"/>
        <v>10.5</v>
      </c>
      <c r="L18" s="198">
        <f t="shared" si="4"/>
        <v>3.5</v>
      </c>
      <c r="M18" s="199">
        <f t="shared" si="5"/>
        <v>3.5</v>
      </c>
    </row>
    <row r="19" spans="1:13" x14ac:dyDescent="0.35">
      <c r="A19" s="189" t="s">
        <v>281</v>
      </c>
      <c r="B19" s="190" t="s">
        <v>296</v>
      </c>
      <c r="C19" s="191">
        <v>529818</v>
      </c>
      <c r="D19" s="192">
        <v>1.4079999999999999</v>
      </c>
      <c r="E19" s="193">
        <v>39.565281900000002</v>
      </c>
      <c r="F19" s="194">
        <v>7.71513353115727</v>
      </c>
      <c r="H19" s="195">
        <f t="shared" si="0"/>
        <v>0.5</v>
      </c>
      <c r="I19" s="196">
        <f t="shared" si="1"/>
        <v>0.5</v>
      </c>
      <c r="J19" s="197">
        <f t="shared" si="2"/>
        <v>0.5</v>
      </c>
      <c r="K19" s="186">
        <f t="shared" si="6"/>
        <v>1.5</v>
      </c>
      <c r="L19" s="198">
        <f t="shared" si="4"/>
        <v>0.5</v>
      </c>
      <c r="M19" s="199">
        <f t="shared" si="5"/>
        <v>0.5</v>
      </c>
    </row>
    <row r="20" spans="1:13" x14ac:dyDescent="0.35">
      <c r="A20" s="189" t="s">
        <v>281</v>
      </c>
      <c r="B20" s="190" t="s">
        <v>297</v>
      </c>
      <c r="C20" s="191">
        <v>532037</v>
      </c>
      <c r="D20" s="192">
        <v>1.242</v>
      </c>
      <c r="E20" s="193">
        <v>41.425490199999999</v>
      </c>
      <c r="F20" s="194">
        <v>5.4901960784313717</v>
      </c>
      <c r="H20" s="195">
        <f t="shared" si="0"/>
        <v>0.5</v>
      </c>
      <c r="I20" s="196">
        <f t="shared" si="1"/>
        <v>1</v>
      </c>
      <c r="J20" s="197">
        <f t="shared" si="2"/>
        <v>0.5</v>
      </c>
      <c r="K20" s="186">
        <f t="shared" si="6"/>
        <v>2</v>
      </c>
      <c r="L20" s="198">
        <f t="shared" si="4"/>
        <v>0.66666666666666663</v>
      </c>
      <c r="M20" s="199">
        <f t="shared" si="5"/>
        <v>0.66</v>
      </c>
    </row>
    <row r="21" spans="1:13" x14ac:dyDescent="0.35">
      <c r="A21" s="189" t="s">
        <v>281</v>
      </c>
      <c r="B21" s="190" t="s">
        <v>298</v>
      </c>
      <c r="C21" s="191">
        <v>529940</v>
      </c>
      <c r="D21" s="192">
        <v>1.5149999999999999</v>
      </c>
      <c r="E21" s="193">
        <v>38.172131149999998</v>
      </c>
      <c r="F21" s="194">
        <v>13.114754098360656</v>
      </c>
      <c r="H21" s="195">
        <f t="shared" si="0"/>
        <v>0.5</v>
      </c>
      <c r="I21" s="196">
        <f t="shared" si="1"/>
        <v>0.5</v>
      </c>
      <c r="J21" s="197">
        <f t="shared" si="2"/>
        <v>0.5</v>
      </c>
      <c r="K21" s="186">
        <f t="shared" si="6"/>
        <v>1.5</v>
      </c>
      <c r="L21" s="198">
        <f t="shared" si="4"/>
        <v>0.5</v>
      </c>
      <c r="M21" s="199">
        <f t="shared" si="5"/>
        <v>0.5</v>
      </c>
    </row>
    <row r="22" spans="1:13" x14ac:dyDescent="0.35">
      <c r="A22" s="189" t="s">
        <v>281</v>
      </c>
      <c r="B22" s="190" t="s">
        <v>299</v>
      </c>
      <c r="C22" s="191">
        <v>529958</v>
      </c>
      <c r="D22" s="192">
        <v>2.1680000000000001</v>
      </c>
      <c r="E22" s="193">
        <v>40.791105119999997</v>
      </c>
      <c r="F22" s="194">
        <v>3.4141958670260557</v>
      </c>
      <c r="H22" s="195">
        <f t="shared" si="0"/>
        <v>0.5</v>
      </c>
      <c r="I22" s="196">
        <f t="shared" si="1"/>
        <v>0.5</v>
      </c>
      <c r="J22" s="197">
        <f t="shared" si="2"/>
        <v>2.5</v>
      </c>
      <c r="K22" s="186">
        <f t="shared" si="6"/>
        <v>3.5</v>
      </c>
      <c r="L22" s="198">
        <f t="shared" si="4"/>
        <v>1.1666666666666667</v>
      </c>
      <c r="M22" s="199">
        <f t="shared" si="5"/>
        <v>1.1599999999999999</v>
      </c>
    </row>
    <row r="23" spans="1:13" x14ac:dyDescent="0.35">
      <c r="A23" s="189" t="s">
        <v>281</v>
      </c>
      <c r="B23" s="190" t="s">
        <v>300</v>
      </c>
      <c r="C23" s="191">
        <v>529974</v>
      </c>
      <c r="D23" s="192">
        <v>0.66</v>
      </c>
      <c r="E23" s="193">
        <v>43.491999999999997</v>
      </c>
      <c r="F23" s="194">
        <v>3.2</v>
      </c>
      <c r="H23" s="195">
        <f t="shared" si="0"/>
        <v>0.5</v>
      </c>
      <c r="I23" s="196">
        <f t="shared" si="1"/>
        <v>4.5</v>
      </c>
      <c r="J23" s="197">
        <f t="shared" si="2"/>
        <v>2.5</v>
      </c>
      <c r="K23" s="186">
        <f t="shared" si="6"/>
        <v>7.5</v>
      </c>
      <c r="L23" s="198">
        <f t="shared" si="4"/>
        <v>2.5</v>
      </c>
      <c r="M23" s="199">
        <f t="shared" si="5"/>
        <v>2.5</v>
      </c>
    </row>
    <row r="24" spans="1:13" x14ac:dyDescent="0.35">
      <c r="A24" s="189" t="s">
        <v>281</v>
      </c>
      <c r="B24" s="190" t="s">
        <v>301</v>
      </c>
      <c r="C24" s="191">
        <v>529991</v>
      </c>
      <c r="D24" s="192">
        <v>2.637</v>
      </c>
      <c r="E24" s="193">
        <v>43.123188409999997</v>
      </c>
      <c r="F24" s="194">
        <v>2.8985507246376812</v>
      </c>
      <c r="H24" s="195">
        <f t="shared" si="0"/>
        <v>1.5</v>
      </c>
      <c r="I24" s="196">
        <f t="shared" si="1"/>
        <v>4</v>
      </c>
      <c r="J24" s="197">
        <f t="shared" si="2"/>
        <v>3</v>
      </c>
      <c r="K24" s="186">
        <f t="shared" si="6"/>
        <v>8.5</v>
      </c>
      <c r="L24" s="198">
        <f t="shared" si="4"/>
        <v>2.8333333333333335</v>
      </c>
      <c r="M24" s="199">
        <f t="shared" si="5"/>
        <v>2.83</v>
      </c>
    </row>
    <row r="25" spans="1:13" x14ac:dyDescent="0.35">
      <c r="A25" s="189" t="s">
        <v>281</v>
      </c>
      <c r="B25" s="190" t="s">
        <v>302</v>
      </c>
      <c r="C25" s="191">
        <v>530051</v>
      </c>
      <c r="D25" s="192">
        <v>2.5129999999999999</v>
      </c>
      <c r="E25" s="193">
        <v>40.239413679999998</v>
      </c>
      <c r="F25" s="194">
        <v>8.2519001085776331</v>
      </c>
      <c r="H25" s="195">
        <f t="shared" si="0"/>
        <v>1.5</v>
      </c>
      <c r="I25" s="196">
        <f t="shared" si="1"/>
        <v>0.5</v>
      </c>
      <c r="J25" s="197">
        <f t="shared" si="2"/>
        <v>0.5</v>
      </c>
      <c r="K25" s="186">
        <f t="shared" si="6"/>
        <v>2.5</v>
      </c>
      <c r="L25" s="198">
        <f t="shared" si="4"/>
        <v>0.83333333333333337</v>
      </c>
      <c r="M25" s="199">
        <f t="shared" si="5"/>
        <v>0.83</v>
      </c>
    </row>
    <row r="26" spans="1:13" x14ac:dyDescent="0.35">
      <c r="A26" s="189" t="s">
        <v>281</v>
      </c>
      <c r="B26" s="190" t="s">
        <v>303</v>
      </c>
      <c r="C26" s="191">
        <v>532258</v>
      </c>
      <c r="D26" s="192">
        <v>2.3809999999999998</v>
      </c>
      <c r="E26" s="193">
        <v>41.335616440000003</v>
      </c>
      <c r="F26" s="194">
        <v>5.4794520547945202</v>
      </c>
      <c r="H26" s="195">
        <f t="shared" si="0"/>
        <v>1</v>
      </c>
      <c r="I26" s="196">
        <f t="shared" si="1"/>
        <v>1</v>
      </c>
      <c r="J26" s="197">
        <f t="shared" si="2"/>
        <v>0.5</v>
      </c>
      <c r="K26" s="186">
        <f t="shared" si="6"/>
        <v>2.5</v>
      </c>
      <c r="L26" s="198">
        <f t="shared" si="4"/>
        <v>0.83333333333333337</v>
      </c>
      <c r="M26" s="199">
        <f t="shared" si="5"/>
        <v>0.83</v>
      </c>
    </row>
    <row r="27" spans="1:13" x14ac:dyDescent="0.35">
      <c r="A27" s="189" t="s">
        <v>281</v>
      </c>
      <c r="B27" s="190" t="s">
        <v>304</v>
      </c>
      <c r="C27" s="191">
        <v>532193</v>
      </c>
      <c r="D27" s="192">
        <v>1.661</v>
      </c>
      <c r="E27" s="193">
        <v>42.658634540000001</v>
      </c>
      <c r="F27" s="194">
        <v>5.6224899598393572</v>
      </c>
      <c r="H27" s="195">
        <f t="shared" si="0"/>
        <v>0.5</v>
      </c>
      <c r="I27" s="196">
        <f t="shared" si="1"/>
        <v>3</v>
      </c>
      <c r="J27" s="197">
        <f t="shared" si="2"/>
        <v>0.5</v>
      </c>
      <c r="K27" s="186">
        <f t="shared" si="6"/>
        <v>4</v>
      </c>
      <c r="L27" s="198">
        <f t="shared" si="4"/>
        <v>1.3333333333333333</v>
      </c>
      <c r="M27" s="199">
        <f t="shared" si="5"/>
        <v>1.33</v>
      </c>
    </row>
    <row r="28" spans="1:13" x14ac:dyDescent="0.35">
      <c r="A28" s="189" t="s">
        <v>281</v>
      </c>
      <c r="B28" s="190" t="s">
        <v>305</v>
      </c>
      <c r="C28" s="191">
        <v>530115</v>
      </c>
      <c r="D28" s="192">
        <v>1.4830000000000001</v>
      </c>
      <c r="E28" s="193">
        <v>43.313214739999999</v>
      </c>
      <c r="F28" s="194">
        <v>2.2871664548919948</v>
      </c>
      <c r="H28" s="195">
        <f t="shared" si="0"/>
        <v>0.5</v>
      </c>
      <c r="I28" s="196">
        <f t="shared" si="1"/>
        <v>4</v>
      </c>
      <c r="J28" s="197">
        <f t="shared" si="2"/>
        <v>4</v>
      </c>
      <c r="K28" s="186">
        <f t="shared" si="6"/>
        <v>8.5</v>
      </c>
      <c r="L28" s="198">
        <f t="shared" si="4"/>
        <v>2.8333333333333335</v>
      </c>
      <c r="M28" s="199">
        <f t="shared" si="5"/>
        <v>2.83</v>
      </c>
    </row>
    <row r="29" spans="1:13" x14ac:dyDescent="0.35">
      <c r="A29" s="189" t="s">
        <v>281</v>
      </c>
      <c r="B29" s="190" t="s">
        <v>306</v>
      </c>
      <c r="C29" s="191">
        <v>530204</v>
      </c>
      <c r="D29" s="192">
        <v>1.5209999999999999</v>
      </c>
      <c r="E29" s="193">
        <v>42.545766589999999</v>
      </c>
      <c r="F29" s="194">
        <v>5.0343249427917627</v>
      </c>
      <c r="H29" s="195">
        <f t="shared" si="0"/>
        <v>0.5</v>
      </c>
      <c r="I29" s="196">
        <f t="shared" si="1"/>
        <v>3</v>
      </c>
      <c r="J29" s="197">
        <f t="shared" si="2"/>
        <v>0.5</v>
      </c>
      <c r="K29" s="186">
        <f t="shared" si="6"/>
        <v>4</v>
      </c>
      <c r="L29" s="198">
        <f t="shared" si="4"/>
        <v>1.3333333333333333</v>
      </c>
      <c r="M29" s="199">
        <f t="shared" si="5"/>
        <v>1.33</v>
      </c>
    </row>
    <row r="30" spans="1:13" x14ac:dyDescent="0.35">
      <c r="A30" s="189" t="s">
        <v>281</v>
      </c>
      <c r="B30" s="190" t="s">
        <v>307</v>
      </c>
      <c r="C30" s="191">
        <v>530263</v>
      </c>
      <c r="D30" s="192">
        <v>1.0640000000000001</v>
      </c>
      <c r="E30" s="193">
        <v>42.187422169999998</v>
      </c>
      <c r="F30" s="194">
        <v>3.9850560398505603</v>
      </c>
      <c r="H30" s="195">
        <f t="shared" si="0"/>
        <v>0.5</v>
      </c>
      <c r="I30" s="196">
        <f t="shared" si="1"/>
        <v>2.5</v>
      </c>
      <c r="J30" s="197">
        <f t="shared" si="2"/>
        <v>1.5</v>
      </c>
      <c r="K30" s="186">
        <f t="shared" si="6"/>
        <v>4.5</v>
      </c>
      <c r="L30" s="198">
        <f t="shared" si="4"/>
        <v>1.5</v>
      </c>
      <c r="M30" s="199">
        <f t="shared" si="5"/>
        <v>1.5</v>
      </c>
    </row>
    <row r="31" spans="1:13" x14ac:dyDescent="0.35">
      <c r="A31" s="189" t="s">
        <v>281</v>
      </c>
      <c r="B31" s="190" t="s">
        <v>308</v>
      </c>
      <c r="C31" s="191">
        <v>530298</v>
      </c>
      <c r="D31" s="192">
        <v>2.8340000000000001</v>
      </c>
      <c r="E31" s="193">
        <v>42.109467459999998</v>
      </c>
      <c r="F31" s="194">
        <v>1.859678782755706</v>
      </c>
      <c r="H31" s="195">
        <f t="shared" si="0"/>
        <v>2</v>
      </c>
      <c r="I31" s="196">
        <f t="shared" si="1"/>
        <v>2.5</v>
      </c>
      <c r="J31" s="197">
        <f t="shared" si="2"/>
        <v>4.5</v>
      </c>
      <c r="K31" s="186">
        <f t="shared" si="6"/>
        <v>9</v>
      </c>
      <c r="L31" s="198">
        <f t="shared" si="4"/>
        <v>3</v>
      </c>
      <c r="M31" s="199">
        <f t="shared" si="5"/>
        <v>3</v>
      </c>
    </row>
    <row r="32" spans="1:13" x14ac:dyDescent="0.35">
      <c r="A32" s="189" t="s">
        <v>281</v>
      </c>
      <c r="B32" s="190" t="s">
        <v>309</v>
      </c>
      <c r="C32" s="191">
        <v>530310</v>
      </c>
      <c r="D32" s="192">
        <v>1.78</v>
      </c>
      <c r="E32" s="193">
        <v>42.117912599999997</v>
      </c>
      <c r="F32" s="194">
        <v>3.9725532683279163</v>
      </c>
      <c r="H32" s="195">
        <f t="shared" si="0"/>
        <v>0.5</v>
      </c>
      <c r="I32" s="196">
        <f t="shared" si="1"/>
        <v>2.5</v>
      </c>
      <c r="J32" s="197">
        <f t="shared" si="2"/>
        <v>1.5</v>
      </c>
      <c r="K32" s="186">
        <f t="shared" si="6"/>
        <v>4.5</v>
      </c>
      <c r="L32" s="198">
        <f t="shared" si="4"/>
        <v>1.5</v>
      </c>
      <c r="M32" s="199">
        <f t="shared" si="5"/>
        <v>1.5</v>
      </c>
    </row>
    <row r="33" spans="1:13" x14ac:dyDescent="0.35">
      <c r="A33" s="189" t="s">
        <v>281</v>
      </c>
      <c r="B33" s="190" t="s">
        <v>310</v>
      </c>
      <c r="C33" s="191">
        <v>530352</v>
      </c>
      <c r="D33" s="192">
        <v>1.351</v>
      </c>
      <c r="E33" s="193">
        <v>39.755765199999999</v>
      </c>
      <c r="F33" s="194">
        <v>7.1278825995807127</v>
      </c>
      <c r="H33" s="195">
        <f t="shared" si="0"/>
        <v>0.5</v>
      </c>
      <c r="I33" s="196">
        <f t="shared" si="1"/>
        <v>0.5</v>
      </c>
      <c r="J33" s="197">
        <f t="shared" si="2"/>
        <v>0.5</v>
      </c>
      <c r="K33" s="186">
        <f t="shared" si="6"/>
        <v>1.5</v>
      </c>
      <c r="L33" s="198">
        <f t="shared" si="4"/>
        <v>0.5</v>
      </c>
      <c r="M33" s="199">
        <f t="shared" si="5"/>
        <v>0.5</v>
      </c>
    </row>
    <row r="34" spans="1:13" x14ac:dyDescent="0.35">
      <c r="A34" s="189" t="s">
        <v>281</v>
      </c>
      <c r="B34" s="190" t="s">
        <v>311</v>
      </c>
      <c r="C34" s="191">
        <v>530409</v>
      </c>
      <c r="D34" s="192">
        <v>1.0149999999999999</v>
      </c>
      <c r="E34" s="193">
        <v>41.289893620000001</v>
      </c>
      <c r="F34" s="194">
        <v>2.1276595744680851</v>
      </c>
      <c r="H34" s="195">
        <f t="shared" si="0"/>
        <v>0.5</v>
      </c>
      <c r="I34" s="196">
        <f t="shared" si="1"/>
        <v>1</v>
      </c>
      <c r="J34" s="197">
        <f t="shared" si="2"/>
        <v>4.5</v>
      </c>
      <c r="K34" s="186">
        <f t="shared" si="6"/>
        <v>6</v>
      </c>
      <c r="L34" s="198">
        <f t="shared" si="4"/>
        <v>2</v>
      </c>
      <c r="M34" s="199">
        <f t="shared" si="5"/>
        <v>2</v>
      </c>
    </row>
    <row r="35" spans="1:13" x14ac:dyDescent="0.35">
      <c r="A35" s="189" t="s">
        <v>281</v>
      </c>
      <c r="B35" s="190" t="s">
        <v>312</v>
      </c>
      <c r="C35" s="191">
        <v>532649</v>
      </c>
      <c r="D35" s="192">
        <v>2.7320000000000002</v>
      </c>
      <c r="E35" s="193">
        <v>44.358131489999998</v>
      </c>
      <c r="F35" s="194">
        <v>3.4602076124567476</v>
      </c>
      <c r="H35" s="195">
        <f t="shared" si="0"/>
        <v>2</v>
      </c>
      <c r="I35" s="196">
        <f t="shared" si="1"/>
        <v>5</v>
      </c>
      <c r="J35" s="197">
        <f t="shared" si="2"/>
        <v>2.5</v>
      </c>
      <c r="K35" s="186">
        <f t="shared" si="6"/>
        <v>9.5</v>
      </c>
      <c r="L35" s="198">
        <f t="shared" si="4"/>
        <v>3.1666666666666665</v>
      </c>
      <c r="M35" s="199">
        <f t="shared" si="5"/>
        <v>3.16</v>
      </c>
    </row>
    <row r="36" spans="1:13" x14ac:dyDescent="0.35">
      <c r="A36" s="189" t="s">
        <v>281</v>
      </c>
      <c r="B36" s="190" t="s">
        <v>313</v>
      </c>
      <c r="C36" s="191">
        <v>530441</v>
      </c>
      <c r="D36" s="192">
        <v>1.7709999999999999</v>
      </c>
      <c r="E36" s="193">
        <v>39.044117649999997</v>
      </c>
      <c r="F36" s="194">
        <v>9.0686274509803937</v>
      </c>
      <c r="H36" s="195">
        <f t="shared" si="0"/>
        <v>0.5</v>
      </c>
      <c r="I36" s="196">
        <f t="shared" si="1"/>
        <v>0.5</v>
      </c>
      <c r="J36" s="197">
        <f t="shared" si="2"/>
        <v>0.5</v>
      </c>
      <c r="K36" s="186">
        <f t="shared" si="6"/>
        <v>1.5</v>
      </c>
      <c r="L36" s="198">
        <f t="shared" si="4"/>
        <v>0.5</v>
      </c>
      <c r="M36" s="199">
        <f t="shared" si="5"/>
        <v>0.5</v>
      </c>
    </row>
    <row r="37" spans="1:13" x14ac:dyDescent="0.35">
      <c r="A37" s="189" t="s">
        <v>281</v>
      </c>
      <c r="B37" s="190" t="s">
        <v>314</v>
      </c>
      <c r="C37" s="191">
        <v>530450</v>
      </c>
      <c r="D37" s="192">
        <v>1.954</v>
      </c>
      <c r="E37" s="193">
        <v>41.513736260000002</v>
      </c>
      <c r="F37" s="194">
        <v>5.6318681318681314</v>
      </c>
      <c r="H37" s="195">
        <f t="shared" si="0"/>
        <v>0.5</v>
      </c>
      <c r="I37" s="196">
        <f t="shared" si="1"/>
        <v>1.5</v>
      </c>
      <c r="J37" s="197">
        <f t="shared" si="2"/>
        <v>0.5</v>
      </c>
      <c r="K37" s="186">
        <f t="shared" si="6"/>
        <v>2.5</v>
      </c>
      <c r="L37" s="198">
        <f t="shared" si="4"/>
        <v>0.83333333333333337</v>
      </c>
      <c r="M37" s="199">
        <f t="shared" si="5"/>
        <v>0.83</v>
      </c>
    </row>
    <row r="38" spans="1:13" x14ac:dyDescent="0.35">
      <c r="A38" s="189" t="s">
        <v>281</v>
      </c>
      <c r="B38" s="190" t="s">
        <v>315</v>
      </c>
      <c r="C38" s="191">
        <v>530492</v>
      </c>
      <c r="D38" s="192">
        <v>0.746</v>
      </c>
      <c r="E38" s="193">
        <v>40.248837209999998</v>
      </c>
      <c r="F38" s="194">
        <v>8.3720930232558146</v>
      </c>
      <c r="H38" s="195">
        <f t="shared" si="0"/>
        <v>0.5</v>
      </c>
      <c r="I38" s="196">
        <f t="shared" si="1"/>
        <v>0.5</v>
      </c>
      <c r="J38" s="197">
        <f t="shared" si="2"/>
        <v>0.5</v>
      </c>
      <c r="K38" s="186">
        <f t="shared" si="6"/>
        <v>1.5</v>
      </c>
      <c r="L38" s="198">
        <f t="shared" si="4"/>
        <v>0.5</v>
      </c>
      <c r="M38" s="199">
        <f t="shared" si="5"/>
        <v>0.5</v>
      </c>
    </row>
    <row r="39" spans="1:13" x14ac:dyDescent="0.35">
      <c r="A39" s="189" t="s">
        <v>281</v>
      </c>
      <c r="B39" s="190" t="s">
        <v>316</v>
      </c>
      <c r="C39" s="191">
        <v>538680</v>
      </c>
      <c r="D39" s="192">
        <v>1.19</v>
      </c>
      <c r="E39" s="193">
        <v>38.36098655</v>
      </c>
      <c r="F39" s="194">
        <v>11.210762331838565</v>
      </c>
      <c r="H39" s="195">
        <f t="shared" si="0"/>
        <v>0.5</v>
      </c>
      <c r="I39" s="196">
        <f t="shared" si="1"/>
        <v>0.5</v>
      </c>
      <c r="J39" s="197">
        <f t="shared" si="2"/>
        <v>0.5</v>
      </c>
      <c r="K39" s="186">
        <f t="shared" si="6"/>
        <v>1.5</v>
      </c>
      <c r="L39" s="198">
        <f t="shared" si="4"/>
        <v>0.5</v>
      </c>
      <c r="M39" s="199">
        <f t="shared" si="5"/>
        <v>0.5</v>
      </c>
    </row>
    <row r="40" spans="1:13" x14ac:dyDescent="0.35">
      <c r="A40" s="189" t="s">
        <v>281</v>
      </c>
      <c r="B40" s="190" t="s">
        <v>317</v>
      </c>
      <c r="C40" s="191">
        <v>530522</v>
      </c>
      <c r="D40" s="192">
        <v>2.286</v>
      </c>
      <c r="E40" s="193">
        <v>46.297945210000002</v>
      </c>
      <c r="F40" s="194">
        <v>3.4246575342465753</v>
      </c>
      <c r="H40" s="195">
        <f t="shared" si="0"/>
        <v>1</v>
      </c>
      <c r="I40" s="196">
        <f t="shared" si="1"/>
        <v>5</v>
      </c>
      <c r="J40" s="197">
        <f t="shared" si="2"/>
        <v>2.5</v>
      </c>
      <c r="K40" s="186">
        <f t="shared" si="6"/>
        <v>8.5</v>
      </c>
      <c r="L40" s="198">
        <f t="shared" si="4"/>
        <v>2.8333333333333335</v>
      </c>
      <c r="M40" s="199">
        <f t="shared" si="5"/>
        <v>2.83</v>
      </c>
    </row>
    <row r="41" spans="1:13" x14ac:dyDescent="0.35">
      <c r="A41" s="189" t="s">
        <v>281</v>
      </c>
      <c r="B41" s="190" t="s">
        <v>318</v>
      </c>
      <c r="C41" s="191">
        <v>538710</v>
      </c>
      <c r="D41" s="192">
        <v>0.30399999999999999</v>
      </c>
      <c r="E41" s="193">
        <v>42.834593570000003</v>
      </c>
      <c r="F41" s="194">
        <v>7.9395085066162574</v>
      </c>
      <c r="H41" s="195">
        <f t="shared" si="0"/>
        <v>0.5</v>
      </c>
      <c r="I41" s="196">
        <f t="shared" si="1"/>
        <v>3.5</v>
      </c>
      <c r="J41" s="197">
        <f t="shared" si="2"/>
        <v>0.5</v>
      </c>
      <c r="K41" s="186">
        <f t="shared" si="6"/>
        <v>4.5</v>
      </c>
      <c r="L41" s="198">
        <f t="shared" si="4"/>
        <v>1.5</v>
      </c>
      <c r="M41" s="199">
        <f t="shared" si="5"/>
        <v>1.5</v>
      </c>
    </row>
    <row r="42" spans="1:13" x14ac:dyDescent="0.35">
      <c r="A42" s="189" t="s">
        <v>281</v>
      </c>
      <c r="B42" s="190" t="s">
        <v>319</v>
      </c>
      <c r="C42" s="191">
        <v>534382</v>
      </c>
      <c r="D42" s="192">
        <v>1.57</v>
      </c>
      <c r="E42" s="193">
        <v>45.039354840000001</v>
      </c>
      <c r="F42" s="194">
        <v>2.4258064516129032</v>
      </c>
      <c r="H42" s="195">
        <f t="shared" si="0"/>
        <v>0.5</v>
      </c>
      <c r="I42" s="196">
        <f t="shared" si="1"/>
        <v>5</v>
      </c>
      <c r="J42" s="197">
        <f t="shared" si="2"/>
        <v>4</v>
      </c>
      <c r="K42" s="186">
        <f t="shared" si="6"/>
        <v>9.5</v>
      </c>
      <c r="L42" s="198">
        <f t="shared" si="4"/>
        <v>3.1666666666666665</v>
      </c>
      <c r="M42" s="199">
        <f t="shared" si="5"/>
        <v>3.16</v>
      </c>
    </row>
    <row r="43" spans="1:13" x14ac:dyDescent="0.35">
      <c r="A43" s="189" t="s">
        <v>281</v>
      </c>
      <c r="B43" s="190" t="s">
        <v>320</v>
      </c>
      <c r="C43" s="191">
        <v>530638</v>
      </c>
      <c r="D43" s="192">
        <v>2.5270000000000001</v>
      </c>
      <c r="E43" s="193">
        <v>39.001108649999999</v>
      </c>
      <c r="F43" s="194">
        <v>6.6518847006651889</v>
      </c>
      <c r="H43" s="195">
        <f t="shared" si="0"/>
        <v>1.5</v>
      </c>
      <c r="I43" s="196">
        <f t="shared" si="1"/>
        <v>0.5</v>
      </c>
      <c r="J43" s="197">
        <f t="shared" si="2"/>
        <v>0.5</v>
      </c>
      <c r="K43" s="186">
        <f t="shared" si="6"/>
        <v>2.5</v>
      </c>
      <c r="L43" s="198">
        <f t="shared" si="4"/>
        <v>0.83333333333333337</v>
      </c>
      <c r="M43" s="199">
        <f t="shared" si="5"/>
        <v>0.83</v>
      </c>
    </row>
    <row r="44" spans="1:13" x14ac:dyDescent="0.35">
      <c r="A44" s="189" t="s">
        <v>281</v>
      </c>
      <c r="B44" s="190" t="s">
        <v>321</v>
      </c>
      <c r="C44" s="191">
        <v>599379</v>
      </c>
      <c r="D44" s="192">
        <v>1.4079999999999999</v>
      </c>
      <c r="E44" s="193">
        <v>38.959016390000002</v>
      </c>
      <c r="F44" s="194">
        <v>3.278688524590164</v>
      </c>
      <c r="H44" s="195">
        <f t="shared" si="0"/>
        <v>0.5</v>
      </c>
      <c r="I44" s="196">
        <f t="shared" si="1"/>
        <v>0.5</v>
      </c>
      <c r="J44" s="197">
        <f t="shared" si="2"/>
        <v>2.5</v>
      </c>
      <c r="K44" s="186">
        <f t="shared" si="6"/>
        <v>3.5</v>
      </c>
      <c r="L44" s="198">
        <f t="shared" si="4"/>
        <v>1.1666666666666667</v>
      </c>
      <c r="M44" s="199">
        <f t="shared" si="5"/>
        <v>1.1599999999999999</v>
      </c>
    </row>
    <row r="45" spans="1:13" x14ac:dyDescent="0.35">
      <c r="A45" s="189" t="s">
        <v>281</v>
      </c>
      <c r="B45" s="190" t="s">
        <v>322</v>
      </c>
      <c r="C45" s="191">
        <v>530689</v>
      </c>
      <c r="D45" s="192">
        <v>1.603</v>
      </c>
      <c r="E45" s="193">
        <v>39.909045229999997</v>
      </c>
      <c r="F45" s="194">
        <v>10.85427135678392</v>
      </c>
      <c r="H45" s="195">
        <f t="shared" si="0"/>
        <v>0.5</v>
      </c>
      <c r="I45" s="196">
        <f t="shared" si="1"/>
        <v>0.5</v>
      </c>
      <c r="J45" s="197">
        <f t="shared" si="2"/>
        <v>0.5</v>
      </c>
      <c r="K45" s="186">
        <f t="shared" si="6"/>
        <v>1.5</v>
      </c>
      <c r="L45" s="198">
        <f t="shared" si="4"/>
        <v>0.5</v>
      </c>
      <c r="M45" s="199">
        <f t="shared" si="5"/>
        <v>0.5</v>
      </c>
    </row>
    <row r="46" spans="1:13" x14ac:dyDescent="0.35">
      <c r="A46" s="189" t="s">
        <v>281</v>
      </c>
      <c r="B46" s="190" t="s">
        <v>323</v>
      </c>
      <c r="C46" s="191">
        <v>530760</v>
      </c>
      <c r="D46" s="192">
        <v>1.4750000000000001</v>
      </c>
      <c r="E46" s="193">
        <v>38.802197800000002</v>
      </c>
      <c r="F46" s="194">
        <v>5.4945054945054945</v>
      </c>
      <c r="H46" s="195">
        <f t="shared" si="0"/>
        <v>0.5</v>
      </c>
      <c r="I46" s="196">
        <f t="shared" si="1"/>
        <v>0.5</v>
      </c>
      <c r="J46" s="197">
        <f t="shared" si="2"/>
        <v>0.5</v>
      </c>
      <c r="K46" s="186">
        <f t="shared" si="6"/>
        <v>1.5</v>
      </c>
      <c r="L46" s="198">
        <f t="shared" si="4"/>
        <v>0.5</v>
      </c>
      <c r="M46" s="199">
        <f t="shared" si="5"/>
        <v>0.5</v>
      </c>
    </row>
    <row r="47" spans="1:13" x14ac:dyDescent="0.35">
      <c r="A47" s="189" t="s">
        <v>281</v>
      </c>
      <c r="B47" s="190" t="s">
        <v>324</v>
      </c>
      <c r="C47" s="191">
        <v>532592</v>
      </c>
      <c r="D47" s="192">
        <v>3.448</v>
      </c>
      <c r="E47" s="193">
        <v>43.732558140000002</v>
      </c>
      <c r="F47" s="194">
        <v>2.7906976744186047</v>
      </c>
      <c r="H47" s="195">
        <f t="shared" si="0"/>
        <v>3.5</v>
      </c>
      <c r="I47" s="196">
        <f t="shared" si="1"/>
        <v>5</v>
      </c>
      <c r="J47" s="197">
        <f t="shared" si="2"/>
        <v>3.5</v>
      </c>
      <c r="K47" s="186">
        <f t="shared" si="6"/>
        <v>12</v>
      </c>
      <c r="L47" s="198">
        <f t="shared" si="4"/>
        <v>4</v>
      </c>
      <c r="M47" s="199">
        <f t="shared" si="5"/>
        <v>4</v>
      </c>
    </row>
    <row r="48" spans="1:13" x14ac:dyDescent="0.35">
      <c r="A48" s="189" t="s">
        <v>281</v>
      </c>
      <c r="B48" s="190" t="s">
        <v>325</v>
      </c>
      <c r="C48" s="191">
        <v>532304</v>
      </c>
      <c r="D48" s="192">
        <v>0</v>
      </c>
      <c r="E48" s="193">
        <v>39.586206900000001</v>
      </c>
      <c r="F48" s="194">
        <v>1.7241379310344829</v>
      </c>
      <c r="H48" s="195">
        <f t="shared" si="0"/>
        <v>0.5</v>
      </c>
      <c r="I48" s="196">
        <f t="shared" si="1"/>
        <v>0.5</v>
      </c>
      <c r="J48" s="197">
        <f t="shared" si="2"/>
        <v>5</v>
      </c>
      <c r="K48" s="186">
        <f t="shared" si="6"/>
        <v>6</v>
      </c>
      <c r="L48" s="198">
        <f t="shared" si="4"/>
        <v>2</v>
      </c>
      <c r="M48" s="199">
        <f t="shared" si="5"/>
        <v>2</v>
      </c>
    </row>
    <row r="49" spans="1:13" x14ac:dyDescent="0.35">
      <c r="A49" s="189" t="s">
        <v>281</v>
      </c>
      <c r="B49" s="190" t="s">
        <v>326</v>
      </c>
      <c r="C49" s="191">
        <v>530841</v>
      </c>
      <c r="D49" s="192">
        <v>1.2290000000000001</v>
      </c>
      <c r="E49" s="193">
        <v>44.254241739999998</v>
      </c>
      <c r="F49" s="194">
        <v>2.3788700367325517</v>
      </c>
      <c r="H49" s="195">
        <f t="shared" si="0"/>
        <v>0.5</v>
      </c>
      <c r="I49" s="196">
        <f t="shared" si="1"/>
        <v>5</v>
      </c>
      <c r="J49" s="197">
        <f t="shared" si="2"/>
        <v>4</v>
      </c>
      <c r="K49" s="186">
        <f t="shared" si="6"/>
        <v>9.5</v>
      </c>
      <c r="L49" s="198">
        <f t="shared" si="4"/>
        <v>3.1666666666666665</v>
      </c>
      <c r="M49" s="199">
        <f t="shared" si="5"/>
        <v>3.16</v>
      </c>
    </row>
    <row r="50" spans="1:13" x14ac:dyDescent="0.35">
      <c r="A50" s="189" t="s">
        <v>281</v>
      </c>
      <c r="B50" s="190" t="s">
        <v>327</v>
      </c>
      <c r="C50" s="191">
        <v>532061</v>
      </c>
      <c r="D50" s="192">
        <v>1.238</v>
      </c>
      <c r="E50" s="193">
        <v>40.23575949</v>
      </c>
      <c r="F50" s="194">
        <v>8.8607594936708853</v>
      </c>
      <c r="H50" s="195">
        <f t="shared" si="0"/>
        <v>0.5</v>
      </c>
      <c r="I50" s="196">
        <f t="shared" si="1"/>
        <v>0.5</v>
      </c>
      <c r="J50" s="197">
        <f t="shared" si="2"/>
        <v>0.5</v>
      </c>
      <c r="K50" s="186">
        <f t="shared" si="6"/>
        <v>1.5</v>
      </c>
      <c r="L50" s="198">
        <f t="shared" si="4"/>
        <v>0.5</v>
      </c>
      <c r="M50" s="199">
        <f t="shared" si="5"/>
        <v>0.5</v>
      </c>
    </row>
    <row r="51" spans="1:13" x14ac:dyDescent="0.35">
      <c r="A51" s="189" t="s">
        <v>281</v>
      </c>
      <c r="B51" s="190" t="s">
        <v>328</v>
      </c>
      <c r="C51" s="191">
        <v>532614</v>
      </c>
      <c r="D51" s="192">
        <v>5.4790000000000001</v>
      </c>
      <c r="E51" s="193">
        <v>41.989795919999999</v>
      </c>
      <c r="F51" s="194">
        <v>0</v>
      </c>
      <c r="H51" s="195">
        <f t="shared" si="0"/>
        <v>5</v>
      </c>
      <c r="I51" s="196">
        <f t="shared" si="1"/>
        <v>2</v>
      </c>
      <c r="J51" s="197">
        <f t="shared" si="2"/>
        <v>5</v>
      </c>
      <c r="K51" s="186">
        <f t="shared" si="6"/>
        <v>12</v>
      </c>
      <c r="L51" s="198">
        <f t="shared" si="4"/>
        <v>4</v>
      </c>
      <c r="M51" s="199">
        <f t="shared" si="5"/>
        <v>4</v>
      </c>
    </row>
    <row r="52" spans="1:13" x14ac:dyDescent="0.35">
      <c r="A52" s="189" t="s">
        <v>281</v>
      </c>
      <c r="B52" s="190" t="s">
        <v>329</v>
      </c>
      <c r="C52" s="191">
        <v>530921</v>
      </c>
      <c r="D52" s="192">
        <v>0.70699999999999996</v>
      </c>
      <c r="E52" s="193">
        <v>44.30093677</v>
      </c>
      <c r="F52" s="194">
        <v>7.0257611241217797</v>
      </c>
      <c r="H52" s="195">
        <f t="shared" si="0"/>
        <v>0.5</v>
      </c>
      <c r="I52" s="196">
        <f t="shared" si="1"/>
        <v>5</v>
      </c>
      <c r="J52" s="197">
        <f t="shared" si="2"/>
        <v>0.5</v>
      </c>
      <c r="K52" s="186">
        <f t="shared" si="6"/>
        <v>6</v>
      </c>
      <c r="L52" s="198">
        <f t="shared" si="4"/>
        <v>2</v>
      </c>
      <c r="M52" s="199">
        <f t="shared" si="5"/>
        <v>2</v>
      </c>
    </row>
    <row r="53" spans="1:13" x14ac:dyDescent="0.35">
      <c r="A53" s="189" t="s">
        <v>281</v>
      </c>
      <c r="B53" s="190" t="s">
        <v>330</v>
      </c>
      <c r="C53" s="191">
        <v>513482</v>
      </c>
      <c r="D53" s="192">
        <v>3.1749999999999998</v>
      </c>
      <c r="E53" s="193">
        <v>46.981481479999999</v>
      </c>
      <c r="F53" s="194">
        <v>3.1746031746031744</v>
      </c>
      <c r="H53" s="195">
        <f t="shared" si="0"/>
        <v>3</v>
      </c>
      <c r="I53" s="196">
        <f t="shared" si="1"/>
        <v>5</v>
      </c>
      <c r="J53" s="197">
        <f t="shared" si="2"/>
        <v>3</v>
      </c>
      <c r="K53" s="186">
        <f t="shared" si="6"/>
        <v>11</v>
      </c>
      <c r="L53" s="198">
        <f t="shared" si="4"/>
        <v>3.6666666666666665</v>
      </c>
      <c r="M53" s="199">
        <f t="shared" si="5"/>
        <v>3.66</v>
      </c>
    </row>
    <row r="54" spans="1:13" x14ac:dyDescent="0.35">
      <c r="A54" s="189" t="s">
        <v>281</v>
      </c>
      <c r="B54" s="190" t="s">
        <v>331</v>
      </c>
      <c r="C54" s="191">
        <v>571415</v>
      </c>
      <c r="D54" s="192">
        <v>2.3809999999999998</v>
      </c>
      <c r="E54" s="193">
        <v>42.46491228</v>
      </c>
      <c r="F54" s="194">
        <v>0</v>
      </c>
      <c r="H54" s="195">
        <f t="shared" si="0"/>
        <v>1</v>
      </c>
      <c r="I54" s="196">
        <f t="shared" si="1"/>
        <v>3</v>
      </c>
      <c r="J54" s="197">
        <f t="shared" si="2"/>
        <v>5</v>
      </c>
      <c r="K54" s="186">
        <f t="shared" si="6"/>
        <v>9</v>
      </c>
      <c r="L54" s="198">
        <f t="shared" si="4"/>
        <v>3</v>
      </c>
      <c r="M54" s="199">
        <f>ROUNDDOWN(L54,2)</f>
        <v>3</v>
      </c>
    </row>
    <row r="55" spans="1:13" x14ac:dyDescent="0.35">
      <c r="A55" s="189" t="s">
        <v>332</v>
      </c>
      <c r="B55" s="190" t="s">
        <v>333</v>
      </c>
      <c r="C55" s="191">
        <v>534421</v>
      </c>
      <c r="D55" s="192">
        <v>4.12</v>
      </c>
      <c r="E55" s="193">
        <v>37.15357968</v>
      </c>
      <c r="F55" s="194">
        <v>18.475750577367204</v>
      </c>
      <c r="H55" s="195">
        <f t="shared" si="0"/>
        <v>5</v>
      </c>
      <c r="I55" s="196">
        <f t="shared" si="1"/>
        <v>0.5</v>
      </c>
      <c r="J55" s="197">
        <f t="shared" si="2"/>
        <v>0.5</v>
      </c>
      <c r="K55" s="186">
        <f t="shared" si="6"/>
        <v>6</v>
      </c>
      <c r="L55" s="198">
        <f t="shared" si="4"/>
        <v>2</v>
      </c>
      <c r="M55" s="199">
        <f t="shared" si="5"/>
        <v>2</v>
      </c>
    </row>
    <row r="56" spans="1:13" x14ac:dyDescent="0.35">
      <c r="A56" s="189" t="s">
        <v>332</v>
      </c>
      <c r="B56" s="190" t="s">
        <v>332</v>
      </c>
      <c r="C56" s="191">
        <v>531057</v>
      </c>
      <c r="D56" s="192">
        <v>3.8380000000000001</v>
      </c>
      <c r="E56" s="193">
        <v>41.582502820000002</v>
      </c>
      <c r="F56" s="194">
        <v>7.6908612260248219</v>
      </c>
      <c r="H56" s="195">
        <f t="shared" si="0"/>
        <v>4.5</v>
      </c>
      <c r="I56" s="196">
        <f t="shared" si="1"/>
        <v>1.5</v>
      </c>
      <c r="J56" s="197">
        <f t="shared" si="2"/>
        <v>0.5</v>
      </c>
      <c r="K56" s="186">
        <f t="shared" si="6"/>
        <v>6.5</v>
      </c>
      <c r="L56" s="198">
        <f t="shared" si="4"/>
        <v>2.1666666666666665</v>
      </c>
      <c r="M56" s="199">
        <f t="shared" si="5"/>
        <v>2.16</v>
      </c>
    </row>
    <row r="57" spans="1:13" x14ac:dyDescent="0.35">
      <c r="A57" s="189" t="s">
        <v>332</v>
      </c>
      <c r="B57" s="190" t="s">
        <v>334</v>
      </c>
      <c r="C57" s="191">
        <v>531081</v>
      </c>
      <c r="D57" s="192">
        <v>3.5430000000000001</v>
      </c>
      <c r="E57" s="193">
        <v>41.812627290000002</v>
      </c>
      <c r="F57" s="194">
        <v>1.0183299389002036</v>
      </c>
      <c r="H57" s="195">
        <f t="shared" si="0"/>
        <v>3.5</v>
      </c>
      <c r="I57" s="196">
        <f t="shared" si="1"/>
        <v>2</v>
      </c>
      <c r="J57" s="197">
        <f t="shared" si="2"/>
        <v>5</v>
      </c>
      <c r="K57" s="186">
        <f t="shared" si="6"/>
        <v>10.5</v>
      </c>
      <c r="L57" s="198">
        <f t="shared" si="4"/>
        <v>3.5</v>
      </c>
      <c r="M57" s="199">
        <f t="shared" si="5"/>
        <v>3.5</v>
      </c>
    </row>
    <row r="58" spans="1:13" x14ac:dyDescent="0.35">
      <c r="A58" s="189" t="s">
        <v>332</v>
      </c>
      <c r="B58" s="190" t="s">
        <v>335</v>
      </c>
      <c r="C58" s="191">
        <v>531103</v>
      </c>
      <c r="D58" s="192">
        <v>2.3079999999999998</v>
      </c>
      <c r="E58" s="193">
        <v>38.122641510000001</v>
      </c>
      <c r="F58" s="194">
        <v>9.6054888507718683</v>
      </c>
      <c r="H58" s="195">
        <f t="shared" si="0"/>
        <v>1</v>
      </c>
      <c r="I58" s="196">
        <f t="shared" si="1"/>
        <v>0.5</v>
      </c>
      <c r="J58" s="197">
        <f t="shared" si="2"/>
        <v>0.5</v>
      </c>
      <c r="K58" s="186">
        <f t="shared" si="6"/>
        <v>2</v>
      </c>
      <c r="L58" s="198">
        <f t="shared" si="4"/>
        <v>0.66666666666666663</v>
      </c>
      <c r="M58" s="199">
        <f t="shared" si="5"/>
        <v>0.66</v>
      </c>
    </row>
    <row r="59" spans="1:13" x14ac:dyDescent="0.35">
      <c r="A59" s="189" t="s">
        <v>332</v>
      </c>
      <c r="B59" s="190" t="s">
        <v>336</v>
      </c>
      <c r="C59" s="191">
        <v>534145</v>
      </c>
      <c r="D59" s="192">
        <v>4.5449999999999999</v>
      </c>
      <c r="E59" s="193">
        <v>41.723107570000003</v>
      </c>
      <c r="F59" s="194">
        <v>7.9681274900398407</v>
      </c>
      <c r="H59" s="195">
        <f t="shared" si="0"/>
        <v>5</v>
      </c>
      <c r="I59" s="196">
        <f t="shared" si="1"/>
        <v>1.5</v>
      </c>
      <c r="J59" s="197">
        <f t="shared" si="2"/>
        <v>0.5</v>
      </c>
      <c r="K59" s="186">
        <f t="shared" si="6"/>
        <v>7</v>
      </c>
      <c r="L59" s="198">
        <f t="shared" si="4"/>
        <v>2.3333333333333335</v>
      </c>
      <c r="M59" s="199">
        <f t="shared" si="5"/>
        <v>2.33</v>
      </c>
    </row>
    <row r="60" spans="1:13" x14ac:dyDescent="0.35">
      <c r="A60" s="189" t="s">
        <v>332</v>
      </c>
      <c r="B60" s="190" t="s">
        <v>337</v>
      </c>
      <c r="C60" s="191">
        <v>531171</v>
      </c>
      <c r="D60" s="192">
        <v>3.5369999999999999</v>
      </c>
      <c r="E60" s="193">
        <v>40.218159409999998</v>
      </c>
      <c r="F60" s="194">
        <v>7.0665571076417422</v>
      </c>
      <c r="H60" s="195">
        <f t="shared" si="0"/>
        <v>3.5</v>
      </c>
      <c r="I60" s="196">
        <f t="shared" si="1"/>
        <v>0.5</v>
      </c>
      <c r="J60" s="197">
        <f t="shared" si="2"/>
        <v>0.5</v>
      </c>
      <c r="K60" s="186">
        <f t="shared" si="6"/>
        <v>4.5</v>
      </c>
      <c r="L60" s="198">
        <f t="shared" si="4"/>
        <v>1.5</v>
      </c>
      <c r="M60" s="199">
        <f t="shared" si="5"/>
        <v>1.5</v>
      </c>
    </row>
    <row r="61" spans="1:13" x14ac:dyDescent="0.35">
      <c r="A61" s="189" t="s">
        <v>332</v>
      </c>
      <c r="B61" s="190" t="s">
        <v>338</v>
      </c>
      <c r="C61" s="191">
        <v>531227</v>
      </c>
      <c r="D61" s="192">
        <v>4.4039999999999999</v>
      </c>
      <c r="E61" s="193">
        <v>43.161870499999999</v>
      </c>
      <c r="F61" s="194">
        <v>1.5987210231814548</v>
      </c>
      <c r="H61" s="195">
        <f t="shared" si="0"/>
        <v>5</v>
      </c>
      <c r="I61" s="196">
        <f t="shared" si="1"/>
        <v>4</v>
      </c>
      <c r="J61" s="197">
        <f t="shared" si="2"/>
        <v>5</v>
      </c>
      <c r="K61" s="186">
        <f t="shared" si="6"/>
        <v>14</v>
      </c>
      <c r="L61" s="198">
        <f t="shared" si="4"/>
        <v>4.666666666666667</v>
      </c>
      <c r="M61" s="199">
        <f t="shared" si="5"/>
        <v>4.66</v>
      </c>
    </row>
    <row r="62" spans="1:13" x14ac:dyDescent="0.35">
      <c r="A62" s="189" t="s">
        <v>332</v>
      </c>
      <c r="B62" s="190" t="s">
        <v>339</v>
      </c>
      <c r="C62" s="191">
        <v>531243</v>
      </c>
      <c r="D62" s="192">
        <v>3.1360000000000001</v>
      </c>
      <c r="E62" s="193">
        <v>39.40991399</v>
      </c>
      <c r="F62" s="194">
        <v>9.234947940244453</v>
      </c>
      <c r="H62" s="195">
        <f t="shared" si="0"/>
        <v>2.5</v>
      </c>
      <c r="I62" s="196">
        <f t="shared" si="1"/>
        <v>0.5</v>
      </c>
      <c r="J62" s="197">
        <f t="shared" si="2"/>
        <v>0.5</v>
      </c>
      <c r="K62" s="186">
        <f t="shared" si="6"/>
        <v>3.5</v>
      </c>
      <c r="L62" s="198">
        <f t="shared" si="4"/>
        <v>1.1666666666666667</v>
      </c>
      <c r="M62" s="199">
        <f t="shared" si="5"/>
        <v>1.1599999999999999</v>
      </c>
    </row>
    <row r="63" spans="1:13" x14ac:dyDescent="0.35">
      <c r="A63" s="189" t="s">
        <v>332</v>
      </c>
      <c r="B63" s="190" t="s">
        <v>340</v>
      </c>
      <c r="C63" s="191">
        <v>534447</v>
      </c>
      <c r="D63" s="192">
        <v>2.3260000000000001</v>
      </c>
      <c r="E63" s="193">
        <v>41.874130739999998</v>
      </c>
      <c r="F63" s="194">
        <v>2.7816411682892905</v>
      </c>
      <c r="H63" s="195">
        <f t="shared" si="0"/>
        <v>1</v>
      </c>
      <c r="I63" s="196">
        <f t="shared" si="1"/>
        <v>2</v>
      </c>
      <c r="J63" s="197">
        <f t="shared" si="2"/>
        <v>3.5</v>
      </c>
      <c r="K63" s="186">
        <f t="shared" si="6"/>
        <v>6.5</v>
      </c>
      <c r="L63" s="198">
        <f t="shared" si="4"/>
        <v>2.1666666666666665</v>
      </c>
      <c r="M63" s="199">
        <f t="shared" si="5"/>
        <v>2.16</v>
      </c>
    </row>
    <row r="64" spans="1:13" x14ac:dyDescent="0.35">
      <c r="A64" s="189" t="s">
        <v>332</v>
      </c>
      <c r="B64" s="190" t="s">
        <v>341</v>
      </c>
      <c r="C64" s="191">
        <v>533670</v>
      </c>
      <c r="D64" s="192">
        <v>3.004</v>
      </c>
      <c r="E64" s="193">
        <v>39.037053980000003</v>
      </c>
      <c r="F64" s="194">
        <v>7.1363220494053063</v>
      </c>
      <c r="H64" s="195">
        <f t="shared" si="0"/>
        <v>2.5</v>
      </c>
      <c r="I64" s="196">
        <f t="shared" si="1"/>
        <v>0.5</v>
      </c>
      <c r="J64" s="197">
        <f t="shared" si="2"/>
        <v>0.5</v>
      </c>
      <c r="K64" s="186">
        <f t="shared" si="6"/>
        <v>3.5</v>
      </c>
      <c r="L64" s="198">
        <f t="shared" si="4"/>
        <v>1.1666666666666667</v>
      </c>
      <c r="M64" s="199">
        <f t="shared" si="5"/>
        <v>1.1599999999999999</v>
      </c>
    </row>
    <row r="65" spans="1:13" x14ac:dyDescent="0.35">
      <c r="A65" s="189" t="s">
        <v>332</v>
      </c>
      <c r="B65" s="190" t="s">
        <v>342</v>
      </c>
      <c r="C65" s="191">
        <v>531294</v>
      </c>
      <c r="D65" s="192">
        <v>4.6239999999999997</v>
      </c>
      <c r="E65" s="193">
        <v>44.10233298</v>
      </c>
      <c r="F65" s="194">
        <v>2.7571580063626726</v>
      </c>
      <c r="H65" s="195">
        <f t="shared" si="0"/>
        <v>5</v>
      </c>
      <c r="I65" s="196">
        <f t="shared" si="1"/>
        <v>5</v>
      </c>
      <c r="J65" s="197">
        <f t="shared" si="2"/>
        <v>3.5</v>
      </c>
      <c r="K65" s="186">
        <f t="shared" si="6"/>
        <v>13.5</v>
      </c>
      <c r="L65" s="198">
        <f t="shared" si="4"/>
        <v>4.5</v>
      </c>
      <c r="M65" s="199">
        <f t="shared" si="5"/>
        <v>4.5</v>
      </c>
    </row>
    <row r="66" spans="1:13" x14ac:dyDescent="0.35">
      <c r="A66" s="189" t="s">
        <v>332</v>
      </c>
      <c r="B66" s="190" t="s">
        <v>343</v>
      </c>
      <c r="C66" s="191">
        <v>531316</v>
      </c>
      <c r="D66" s="192">
        <v>3.9449999999999998</v>
      </c>
      <c r="E66" s="193">
        <v>44.285276070000002</v>
      </c>
      <c r="F66" s="194">
        <v>0.73619631901840488</v>
      </c>
      <c r="H66" s="195">
        <f t="shared" si="0"/>
        <v>4.5</v>
      </c>
      <c r="I66" s="196">
        <f t="shared" si="1"/>
        <v>5</v>
      </c>
      <c r="J66" s="197">
        <f t="shared" si="2"/>
        <v>5</v>
      </c>
      <c r="K66" s="186">
        <f t="shared" si="6"/>
        <v>14.5</v>
      </c>
      <c r="L66" s="198">
        <f t="shared" si="4"/>
        <v>4.833333333333333</v>
      </c>
      <c r="M66" s="199">
        <f t="shared" si="5"/>
        <v>4.83</v>
      </c>
    </row>
    <row r="67" spans="1:13" x14ac:dyDescent="0.35">
      <c r="A67" s="189" t="s">
        <v>332</v>
      </c>
      <c r="B67" s="190" t="s">
        <v>344</v>
      </c>
      <c r="C67" s="191">
        <v>531332</v>
      </c>
      <c r="D67" s="192">
        <v>3.3519999999999999</v>
      </c>
      <c r="E67" s="193">
        <v>40.227626460000003</v>
      </c>
      <c r="F67" s="194">
        <v>6.2256809338521402</v>
      </c>
      <c r="H67" s="195">
        <f t="shared" si="0"/>
        <v>3</v>
      </c>
      <c r="I67" s="196">
        <f t="shared" si="1"/>
        <v>0.5</v>
      </c>
      <c r="J67" s="197">
        <f t="shared" si="2"/>
        <v>0.5</v>
      </c>
      <c r="K67" s="186">
        <f t="shared" si="6"/>
        <v>4</v>
      </c>
      <c r="L67" s="198">
        <f t="shared" si="4"/>
        <v>1.3333333333333333</v>
      </c>
      <c r="M67" s="199">
        <f t="shared" si="5"/>
        <v>1.33</v>
      </c>
    </row>
    <row r="68" spans="1:13" x14ac:dyDescent="0.35">
      <c r="A68" s="189" t="s">
        <v>332</v>
      </c>
      <c r="B68" s="190" t="s">
        <v>345</v>
      </c>
      <c r="C68" s="191">
        <v>533793</v>
      </c>
      <c r="D68" s="192">
        <v>2.778</v>
      </c>
      <c r="E68" s="193">
        <v>39.838709680000001</v>
      </c>
      <c r="F68" s="194">
        <v>4.838709677419355</v>
      </c>
      <c r="H68" s="195">
        <f t="shared" ref="H68:H131" si="7">VALUE(_xlfn.IFS(D68&gt;4.05,"5",D68&gt;=3.83,"4,5",D68&gt;=3.6,"4",D68&gt;=3.37,"3,5",D68&gt;=3.14,"3",D68&gt;=2.91,"2,5",D68&gt;=2.68,"2",D68&gt;=2.45,"1,5",D68&gt;=2.22,"1",D68&lt;2.22,"0,5"))</f>
        <v>2</v>
      </c>
      <c r="I68" s="196">
        <f t="shared" ref="I68:I131" si="8">VALUE(_xlfn.IFS(E68&gt;43.62,"5",E68&gt;=43.32,"4,5",E68&gt;=43.1,"4",E68&gt;=42.7,"3,5",E68&gt;=42.39,"3",E68&gt;=42.08,"2,5",E68&gt;=41.77,"2",E68&gt;=41.46,"1,5",E68&gt;=41.15,"1",E68&lt;41.15,"0,5"))</f>
        <v>0.5</v>
      </c>
      <c r="J68" s="197">
        <f t="shared" ref="J68:J131" si="9">VALUE(_xlfn.IFS(F68&gt;4.53,"0,5",F68&gt;=4.2,"1",F68&gt;=3.86,"1,5",F68&gt;=3.52,"2",F68&gt;=3.18,"2,5",F68&gt;=2.84,"3",F68&gt;=2.5,"3,5",F68&gt;=2.16,"4",F68&gt;=1.82,"4,5",F68&lt;1.82,"5"))</f>
        <v>0.5</v>
      </c>
      <c r="K68" s="186">
        <f t="shared" si="6"/>
        <v>3</v>
      </c>
      <c r="L68" s="198">
        <f t="shared" ref="L68:L131" si="10">(H68+I68+J68)/3</f>
        <v>1</v>
      </c>
      <c r="M68" s="199">
        <f t="shared" ref="M68:M131" si="11">ROUNDDOWN(L68,2)</f>
        <v>1</v>
      </c>
    </row>
    <row r="69" spans="1:13" x14ac:dyDescent="0.35">
      <c r="A69" s="189" t="s">
        <v>332</v>
      </c>
      <c r="B69" s="190" t="s">
        <v>346</v>
      </c>
      <c r="C69" s="191">
        <v>533203</v>
      </c>
      <c r="D69" s="192">
        <v>3.653</v>
      </c>
      <c r="E69" s="193">
        <v>37.398803350000001</v>
      </c>
      <c r="F69" s="194">
        <v>7.5756148120229909</v>
      </c>
      <c r="H69" s="195">
        <f t="shared" si="7"/>
        <v>4</v>
      </c>
      <c r="I69" s="196">
        <f t="shared" si="8"/>
        <v>0.5</v>
      </c>
      <c r="J69" s="197">
        <f t="shared" si="9"/>
        <v>0.5</v>
      </c>
      <c r="K69" s="186">
        <f t="shared" si="6"/>
        <v>5</v>
      </c>
      <c r="L69" s="198">
        <f t="shared" si="10"/>
        <v>1.6666666666666667</v>
      </c>
      <c r="M69" s="199">
        <f t="shared" si="11"/>
        <v>1.66</v>
      </c>
    </row>
    <row r="70" spans="1:13" x14ac:dyDescent="0.35">
      <c r="A70" s="189" t="s">
        <v>332</v>
      </c>
      <c r="B70" s="190" t="s">
        <v>347</v>
      </c>
      <c r="C70" s="191">
        <v>531375</v>
      </c>
      <c r="D70" s="192">
        <v>3.008</v>
      </c>
      <c r="E70" s="193">
        <v>42.701780419999999</v>
      </c>
      <c r="F70" s="194">
        <v>2.3738872403560833</v>
      </c>
      <c r="H70" s="195">
        <f t="shared" si="7"/>
        <v>2.5</v>
      </c>
      <c r="I70" s="196">
        <f t="shared" si="8"/>
        <v>3.5</v>
      </c>
      <c r="J70" s="197">
        <f t="shared" si="9"/>
        <v>4</v>
      </c>
      <c r="K70" s="186">
        <f t="shared" si="6"/>
        <v>10</v>
      </c>
      <c r="L70" s="198">
        <f t="shared" si="10"/>
        <v>3.3333333333333335</v>
      </c>
      <c r="M70" s="199">
        <f t="shared" si="11"/>
        <v>3.33</v>
      </c>
    </row>
    <row r="71" spans="1:13" x14ac:dyDescent="0.35">
      <c r="A71" s="189" t="s">
        <v>332</v>
      </c>
      <c r="B71" s="190" t="s">
        <v>348</v>
      </c>
      <c r="C71" s="191">
        <v>531456</v>
      </c>
      <c r="D71" s="192">
        <v>4.2750000000000004</v>
      </c>
      <c r="E71" s="193">
        <v>40.119277109999999</v>
      </c>
      <c r="F71" s="194">
        <v>5.1405622489959839</v>
      </c>
      <c r="H71" s="195">
        <f t="shared" si="7"/>
        <v>5</v>
      </c>
      <c r="I71" s="196">
        <f t="shared" si="8"/>
        <v>0.5</v>
      </c>
      <c r="J71" s="197">
        <f t="shared" si="9"/>
        <v>0.5</v>
      </c>
      <c r="K71" s="186">
        <f t="shared" si="6"/>
        <v>6</v>
      </c>
      <c r="L71" s="198">
        <f t="shared" si="10"/>
        <v>2</v>
      </c>
      <c r="M71" s="199">
        <f t="shared" si="11"/>
        <v>2</v>
      </c>
    </row>
    <row r="72" spans="1:13" x14ac:dyDescent="0.35">
      <c r="A72" s="189" t="s">
        <v>332</v>
      </c>
      <c r="B72" s="190" t="s">
        <v>349</v>
      </c>
      <c r="C72" s="191">
        <v>531464</v>
      </c>
      <c r="D72" s="192">
        <v>2.3140000000000001</v>
      </c>
      <c r="E72" s="193">
        <v>41.455684009999999</v>
      </c>
      <c r="F72" s="194">
        <v>2.601156069364162</v>
      </c>
      <c r="H72" s="195">
        <f t="shared" si="7"/>
        <v>1</v>
      </c>
      <c r="I72" s="196">
        <f t="shared" si="8"/>
        <v>1</v>
      </c>
      <c r="J72" s="197">
        <f t="shared" si="9"/>
        <v>3.5</v>
      </c>
      <c r="K72" s="186">
        <f t="shared" si="6"/>
        <v>5.5</v>
      </c>
      <c r="L72" s="198">
        <f t="shared" si="10"/>
        <v>1.8333333333333333</v>
      </c>
      <c r="M72" s="199">
        <f t="shared" si="11"/>
        <v>1.83</v>
      </c>
    </row>
    <row r="73" spans="1:13" x14ac:dyDescent="0.35">
      <c r="A73" s="189" t="s">
        <v>332</v>
      </c>
      <c r="B73" s="190" t="s">
        <v>350</v>
      </c>
      <c r="C73" s="191">
        <v>534404</v>
      </c>
      <c r="D73" s="192">
        <v>10.465</v>
      </c>
      <c r="E73" s="193">
        <v>40.365248229999999</v>
      </c>
      <c r="F73" s="194">
        <v>2.8368794326241136</v>
      </c>
      <c r="H73" s="195">
        <f t="shared" si="7"/>
        <v>5</v>
      </c>
      <c r="I73" s="196">
        <f t="shared" si="8"/>
        <v>0.5</v>
      </c>
      <c r="J73" s="197">
        <f t="shared" si="9"/>
        <v>3.5</v>
      </c>
      <c r="K73" s="186">
        <f t="shared" si="6"/>
        <v>9</v>
      </c>
      <c r="L73" s="198">
        <f t="shared" si="10"/>
        <v>3</v>
      </c>
      <c r="M73" s="199">
        <f t="shared" si="11"/>
        <v>3</v>
      </c>
    </row>
    <row r="74" spans="1:13" x14ac:dyDescent="0.35">
      <c r="A74" s="189" t="s">
        <v>332</v>
      </c>
      <c r="B74" s="190" t="s">
        <v>351</v>
      </c>
      <c r="C74" s="191">
        <v>534218</v>
      </c>
      <c r="D74" s="192">
        <v>2.4390000000000001</v>
      </c>
      <c r="E74" s="193">
        <v>44.87614679</v>
      </c>
      <c r="F74" s="194">
        <v>7.3394495412844041</v>
      </c>
      <c r="H74" s="195">
        <f t="shared" si="7"/>
        <v>1</v>
      </c>
      <c r="I74" s="196">
        <f t="shared" si="8"/>
        <v>5</v>
      </c>
      <c r="J74" s="197">
        <f t="shared" si="9"/>
        <v>0.5</v>
      </c>
      <c r="K74" s="186">
        <f t="shared" si="6"/>
        <v>6.5</v>
      </c>
      <c r="L74" s="198">
        <f t="shared" si="10"/>
        <v>2.1666666666666665</v>
      </c>
      <c r="M74" s="199">
        <f t="shared" si="11"/>
        <v>2.16</v>
      </c>
    </row>
    <row r="75" spans="1:13" x14ac:dyDescent="0.35">
      <c r="A75" s="189" t="s">
        <v>332</v>
      </c>
      <c r="B75" s="190" t="s">
        <v>352</v>
      </c>
      <c r="C75" s="191">
        <v>531529</v>
      </c>
      <c r="D75" s="192">
        <v>4.6879999999999997</v>
      </c>
      <c r="E75" s="193">
        <v>43.39869281</v>
      </c>
      <c r="F75" s="194">
        <v>1.9607843137254901</v>
      </c>
      <c r="H75" s="195">
        <f t="shared" si="7"/>
        <v>5</v>
      </c>
      <c r="I75" s="196">
        <f t="shared" si="8"/>
        <v>4.5</v>
      </c>
      <c r="J75" s="197">
        <f t="shared" si="9"/>
        <v>4.5</v>
      </c>
      <c r="K75" s="186">
        <f t="shared" si="6"/>
        <v>14</v>
      </c>
      <c r="L75" s="198">
        <f t="shared" si="10"/>
        <v>4.666666666666667</v>
      </c>
      <c r="M75" s="199">
        <f t="shared" si="11"/>
        <v>4.66</v>
      </c>
    </row>
    <row r="76" spans="1:13" x14ac:dyDescent="0.35">
      <c r="A76" s="189" t="s">
        <v>332</v>
      </c>
      <c r="B76" s="190" t="s">
        <v>353</v>
      </c>
      <c r="C76" s="191">
        <v>531537</v>
      </c>
      <c r="D76" s="192">
        <v>2.3809999999999998</v>
      </c>
      <c r="E76" s="193">
        <v>43.245733790000003</v>
      </c>
      <c r="F76" s="194">
        <v>5.802047781569966</v>
      </c>
      <c r="H76" s="195">
        <f t="shared" si="7"/>
        <v>1</v>
      </c>
      <c r="I76" s="196">
        <f t="shared" si="8"/>
        <v>4</v>
      </c>
      <c r="J76" s="197">
        <f t="shared" si="9"/>
        <v>0.5</v>
      </c>
      <c r="K76" s="186">
        <f t="shared" si="6"/>
        <v>5.5</v>
      </c>
      <c r="L76" s="198">
        <f t="shared" si="10"/>
        <v>1.8333333333333333</v>
      </c>
      <c r="M76" s="199">
        <f t="shared" si="11"/>
        <v>1.83</v>
      </c>
    </row>
    <row r="77" spans="1:13" x14ac:dyDescent="0.35">
      <c r="A77" s="189" t="s">
        <v>332</v>
      </c>
      <c r="B77" s="190" t="s">
        <v>354</v>
      </c>
      <c r="C77" s="191">
        <v>531545</v>
      </c>
      <c r="D77" s="192">
        <v>2.52</v>
      </c>
      <c r="E77" s="193">
        <v>40.372998930000001</v>
      </c>
      <c r="F77" s="194">
        <v>2.7748132337246534</v>
      </c>
      <c r="H77" s="195">
        <f t="shared" si="7"/>
        <v>1.5</v>
      </c>
      <c r="I77" s="196">
        <f t="shared" si="8"/>
        <v>0.5</v>
      </c>
      <c r="J77" s="197">
        <f t="shared" si="9"/>
        <v>3.5</v>
      </c>
      <c r="K77" s="186">
        <f t="shared" ref="K77:K140" si="12">SUM(H77:J77)</f>
        <v>5.5</v>
      </c>
      <c r="L77" s="198">
        <f t="shared" si="10"/>
        <v>1.8333333333333333</v>
      </c>
      <c r="M77" s="199">
        <f t="shared" si="11"/>
        <v>1.83</v>
      </c>
    </row>
    <row r="78" spans="1:13" x14ac:dyDescent="0.35">
      <c r="A78" s="189" t="s">
        <v>332</v>
      </c>
      <c r="B78" s="190" t="s">
        <v>355</v>
      </c>
      <c r="C78" s="191">
        <v>533912</v>
      </c>
      <c r="D78" s="192">
        <v>0.98</v>
      </c>
      <c r="E78" s="193">
        <v>44.038922159999998</v>
      </c>
      <c r="F78" s="194">
        <v>4.7904191616766463</v>
      </c>
      <c r="H78" s="195">
        <f t="shared" si="7"/>
        <v>0.5</v>
      </c>
      <c r="I78" s="196">
        <f t="shared" si="8"/>
        <v>5</v>
      </c>
      <c r="J78" s="197">
        <f t="shared" si="9"/>
        <v>0.5</v>
      </c>
      <c r="K78" s="186">
        <f t="shared" si="12"/>
        <v>6</v>
      </c>
      <c r="L78" s="198">
        <f t="shared" si="10"/>
        <v>2</v>
      </c>
      <c r="M78" s="199">
        <f t="shared" si="11"/>
        <v>2</v>
      </c>
    </row>
    <row r="79" spans="1:13" x14ac:dyDescent="0.35">
      <c r="A79" s="189" t="s">
        <v>332</v>
      </c>
      <c r="B79" s="190" t="s">
        <v>356</v>
      </c>
      <c r="C79" s="191">
        <v>533602</v>
      </c>
      <c r="D79" s="192">
        <v>2.0510000000000002</v>
      </c>
      <c r="E79" s="193">
        <v>43.33223684</v>
      </c>
      <c r="F79" s="194">
        <v>4.6052631578947363</v>
      </c>
      <c r="H79" s="195">
        <f t="shared" si="7"/>
        <v>0.5</v>
      </c>
      <c r="I79" s="196">
        <f t="shared" si="8"/>
        <v>4.5</v>
      </c>
      <c r="J79" s="197">
        <f t="shared" si="9"/>
        <v>0.5</v>
      </c>
      <c r="K79" s="186">
        <f t="shared" si="12"/>
        <v>5.5</v>
      </c>
      <c r="L79" s="198">
        <f t="shared" si="10"/>
        <v>1.8333333333333333</v>
      </c>
      <c r="M79" s="199">
        <f t="shared" si="11"/>
        <v>1.83</v>
      </c>
    </row>
    <row r="80" spans="1:13" x14ac:dyDescent="0.35">
      <c r="A80" s="189" t="s">
        <v>332</v>
      </c>
      <c r="B80" s="190" t="s">
        <v>357</v>
      </c>
      <c r="C80" s="191">
        <v>534269</v>
      </c>
      <c r="D80" s="192">
        <v>3.3610000000000002</v>
      </c>
      <c r="E80" s="193">
        <v>41.516949150000002</v>
      </c>
      <c r="F80" s="194">
        <v>4.5197740112994351</v>
      </c>
      <c r="H80" s="195">
        <f t="shared" si="7"/>
        <v>3</v>
      </c>
      <c r="I80" s="196">
        <f t="shared" si="8"/>
        <v>1.5</v>
      </c>
      <c r="J80" s="197">
        <f t="shared" si="9"/>
        <v>1</v>
      </c>
      <c r="K80" s="186">
        <f t="shared" si="12"/>
        <v>5.5</v>
      </c>
      <c r="L80" s="198">
        <f t="shared" si="10"/>
        <v>1.8333333333333333</v>
      </c>
      <c r="M80" s="199">
        <f t="shared" si="11"/>
        <v>1.83</v>
      </c>
    </row>
    <row r="81" spans="1:13" x14ac:dyDescent="0.35">
      <c r="A81" s="189" t="s">
        <v>332</v>
      </c>
      <c r="B81" s="190" t="s">
        <v>358</v>
      </c>
      <c r="C81" s="191">
        <v>531596</v>
      </c>
      <c r="D81" s="192">
        <v>4.2709999999999999</v>
      </c>
      <c r="E81" s="193">
        <v>42.374237450000003</v>
      </c>
      <c r="F81" s="194">
        <v>3.0971374941342091</v>
      </c>
      <c r="H81" s="195">
        <f t="shared" si="7"/>
        <v>5</v>
      </c>
      <c r="I81" s="196">
        <f t="shared" si="8"/>
        <v>2.5</v>
      </c>
      <c r="J81" s="197">
        <f t="shared" si="9"/>
        <v>3</v>
      </c>
      <c r="K81" s="186">
        <f t="shared" si="12"/>
        <v>10.5</v>
      </c>
      <c r="L81" s="198">
        <f t="shared" si="10"/>
        <v>3.5</v>
      </c>
      <c r="M81" s="199">
        <f t="shared" si="11"/>
        <v>3.5</v>
      </c>
    </row>
    <row r="82" spans="1:13" x14ac:dyDescent="0.35">
      <c r="A82" s="189" t="s">
        <v>332</v>
      </c>
      <c r="B82" s="190" t="s">
        <v>359</v>
      </c>
      <c r="C82" s="191">
        <v>531600</v>
      </c>
      <c r="D82" s="192">
        <v>2.5529999999999999</v>
      </c>
      <c r="E82" s="193">
        <v>42.621495330000002</v>
      </c>
      <c r="F82" s="194">
        <v>9.3457943925233646</v>
      </c>
      <c r="H82" s="195">
        <f t="shared" si="7"/>
        <v>1.5</v>
      </c>
      <c r="I82" s="196">
        <f t="shared" si="8"/>
        <v>3</v>
      </c>
      <c r="J82" s="197">
        <f t="shared" si="9"/>
        <v>0.5</v>
      </c>
      <c r="K82" s="186">
        <f t="shared" si="12"/>
        <v>5</v>
      </c>
      <c r="L82" s="198">
        <f t="shared" si="10"/>
        <v>1.6666666666666667</v>
      </c>
      <c r="M82" s="199">
        <f t="shared" si="11"/>
        <v>1.66</v>
      </c>
    </row>
    <row r="83" spans="1:13" x14ac:dyDescent="0.35">
      <c r="A83" s="189" t="s">
        <v>332</v>
      </c>
      <c r="B83" s="190" t="s">
        <v>360</v>
      </c>
      <c r="C83" s="191">
        <v>531669</v>
      </c>
      <c r="D83" s="192">
        <v>3.0390000000000001</v>
      </c>
      <c r="E83" s="193">
        <v>41.822896280000002</v>
      </c>
      <c r="F83" s="194">
        <v>1.5655577299412917</v>
      </c>
      <c r="H83" s="195">
        <f t="shared" si="7"/>
        <v>2.5</v>
      </c>
      <c r="I83" s="196">
        <f t="shared" si="8"/>
        <v>2</v>
      </c>
      <c r="J83" s="197">
        <f t="shared" si="9"/>
        <v>5</v>
      </c>
      <c r="K83" s="186">
        <f t="shared" si="12"/>
        <v>9.5</v>
      </c>
      <c r="L83" s="198">
        <f t="shared" si="10"/>
        <v>3.1666666666666665</v>
      </c>
      <c r="M83" s="199">
        <f t="shared" si="11"/>
        <v>3.16</v>
      </c>
    </row>
    <row r="84" spans="1:13" x14ac:dyDescent="0.35">
      <c r="A84" s="189" t="s">
        <v>332</v>
      </c>
      <c r="B84" s="190" t="s">
        <v>361</v>
      </c>
      <c r="C84" s="191">
        <v>534285</v>
      </c>
      <c r="D84" s="192">
        <v>2.0270000000000001</v>
      </c>
      <c r="E84" s="193">
        <v>41.748979589999998</v>
      </c>
      <c r="F84" s="194">
        <v>10.612244897959185</v>
      </c>
      <c r="H84" s="195">
        <f t="shared" si="7"/>
        <v>0.5</v>
      </c>
      <c r="I84" s="196">
        <f t="shared" si="8"/>
        <v>1.5</v>
      </c>
      <c r="J84" s="197">
        <f t="shared" si="9"/>
        <v>0.5</v>
      </c>
      <c r="K84" s="186">
        <f t="shared" si="12"/>
        <v>2.5</v>
      </c>
      <c r="L84" s="198">
        <f t="shared" si="10"/>
        <v>0.83333333333333337</v>
      </c>
      <c r="M84" s="199">
        <f t="shared" si="11"/>
        <v>0.83</v>
      </c>
    </row>
    <row r="85" spans="1:13" x14ac:dyDescent="0.35">
      <c r="A85" s="189" t="s">
        <v>332</v>
      </c>
      <c r="B85" s="190" t="s">
        <v>362</v>
      </c>
      <c r="C85" s="191">
        <v>531740</v>
      </c>
      <c r="D85" s="192">
        <v>2.9729999999999999</v>
      </c>
      <c r="E85" s="193">
        <v>39.952261309999997</v>
      </c>
      <c r="F85" s="194">
        <v>8.3752093802345051</v>
      </c>
      <c r="H85" s="195">
        <f t="shared" si="7"/>
        <v>2.5</v>
      </c>
      <c r="I85" s="196">
        <f t="shared" si="8"/>
        <v>0.5</v>
      </c>
      <c r="J85" s="197">
        <f t="shared" si="9"/>
        <v>0.5</v>
      </c>
      <c r="K85" s="186">
        <f t="shared" si="12"/>
        <v>3.5</v>
      </c>
      <c r="L85" s="198">
        <f t="shared" si="10"/>
        <v>1.1666666666666667</v>
      </c>
      <c r="M85" s="199">
        <f t="shared" si="11"/>
        <v>1.1599999999999999</v>
      </c>
    </row>
    <row r="86" spans="1:13" x14ac:dyDescent="0.35">
      <c r="A86" s="189" t="s">
        <v>332</v>
      </c>
      <c r="B86" s="190" t="s">
        <v>363</v>
      </c>
      <c r="C86" s="191">
        <v>531758</v>
      </c>
      <c r="D86" s="192">
        <v>2.36</v>
      </c>
      <c r="E86" s="193">
        <v>40.886809270000001</v>
      </c>
      <c r="F86" s="194">
        <v>1.4260249554367204</v>
      </c>
      <c r="H86" s="195">
        <f t="shared" si="7"/>
        <v>1</v>
      </c>
      <c r="I86" s="196">
        <f t="shared" si="8"/>
        <v>0.5</v>
      </c>
      <c r="J86" s="197">
        <f t="shared" si="9"/>
        <v>5</v>
      </c>
      <c r="K86" s="186">
        <f t="shared" si="12"/>
        <v>6.5</v>
      </c>
      <c r="L86" s="198">
        <f t="shared" si="10"/>
        <v>2.1666666666666665</v>
      </c>
      <c r="M86" s="199">
        <f t="shared" si="11"/>
        <v>2.16</v>
      </c>
    </row>
    <row r="87" spans="1:13" x14ac:dyDescent="0.35">
      <c r="A87" s="189" t="s">
        <v>332</v>
      </c>
      <c r="B87" s="190" t="s">
        <v>364</v>
      </c>
      <c r="C87" s="191">
        <v>531766</v>
      </c>
      <c r="D87" s="192">
        <v>4.7460000000000004</v>
      </c>
      <c r="E87" s="193">
        <v>40.765135700000002</v>
      </c>
      <c r="F87" s="194">
        <v>4.1753653444676404</v>
      </c>
      <c r="H87" s="195">
        <f t="shared" si="7"/>
        <v>5</v>
      </c>
      <c r="I87" s="196">
        <f t="shared" si="8"/>
        <v>0.5</v>
      </c>
      <c r="J87" s="197">
        <f t="shared" si="9"/>
        <v>1.5</v>
      </c>
      <c r="K87" s="186">
        <f t="shared" si="12"/>
        <v>7</v>
      </c>
      <c r="L87" s="198">
        <f t="shared" si="10"/>
        <v>2.3333333333333335</v>
      </c>
      <c r="M87" s="199">
        <f t="shared" si="11"/>
        <v>2.33</v>
      </c>
    </row>
    <row r="88" spans="1:13" x14ac:dyDescent="0.35">
      <c r="A88" s="189" t="s">
        <v>332</v>
      </c>
      <c r="B88" s="190" t="s">
        <v>365</v>
      </c>
      <c r="C88" s="191">
        <v>531782</v>
      </c>
      <c r="D88" s="192">
        <v>3.2160000000000002</v>
      </c>
      <c r="E88" s="193">
        <v>41.942990649999999</v>
      </c>
      <c r="F88" s="194">
        <v>8.2242990654205617</v>
      </c>
      <c r="H88" s="195">
        <f t="shared" si="7"/>
        <v>3</v>
      </c>
      <c r="I88" s="196">
        <f t="shared" si="8"/>
        <v>2</v>
      </c>
      <c r="J88" s="197">
        <f t="shared" si="9"/>
        <v>0.5</v>
      </c>
      <c r="K88" s="186">
        <f t="shared" si="12"/>
        <v>5.5</v>
      </c>
      <c r="L88" s="198">
        <f t="shared" si="10"/>
        <v>1.8333333333333333</v>
      </c>
      <c r="M88" s="199">
        <f t="shared" si="11"/>
        <v>1.83</v>
      </c>
    </row>
    <row r="89" spans="1:13" x14ac:dyDescent="0.35">
      <c r="A89" s="189" t="s">
        <v>332</v>
      </c>
      <c r="B89" s="190" t="s">
        <v>366</v>
      </c>
      <c r="C89" s="191">
        <v>531791</v>
      </c>
      <c r="D89" s="192">
        <v>2.778</v>
      </c>
      <c r="E89" s="193">
        <v>43.060798550000001</v>
      </c>
      <c r="F89" s="194">
        <v>4.3557168784029034</v>
      </c>
      <c r="H89" s="195">
        <f t="shared" si="7"/>
        <v>2</v>
      </c>
      <c r="I89" s="196">
        <f t="shared" si="8"/>
        <v>3.5</v>
      </c>
      <c r="J89" s="197">
        <f t="shared" si="9"/>
        <v>1</v>
      </c>
      <c r="K89" s="186">
        <f t="shared" si="12"/>
        <v>6.5</v>
      </c>
      <c r="L89" s="198">
        <f t="shared" si="10"/>
        <v>2.1666666666666665</v>
      </c>
      <c r="M89" s="199">
        <f t="shared" si="11"/>
        <v>2.16</v>
      </c>
    </row>
    <row r="90" spans="1:13" x14ac:dyDescent="0.35">
      <c r="A90" s="189" t="s">
        <v>332</v>
      </c>
      <c r="B90" s="190" t="s">
        <v>367</v>
      </c>
      <c r="C90" s="191">
        <v>531804</v>
      </c>
      <c r="D90" s="192">
        <v>3.125</v>
      </c>
      <c r="E90" s="193">
        <v>40.141414140000002</v>
      </c>
      <c r="F90" s="194">
        <v>5.0505050505050511</v>
      </c>
      <c r="H90" s="195">
        <f t="shared" si="7"/>
        <v>2.5</v>
      </c>
      <c r="I90" s="196">
        <f t="shared" si="8"/>
        <v>0.5</v>
      </c>
      <c r="J90" s="197">
        <f t="shared" si="9"/>
        <v>0.5</v>
      </c>
      <c r="K90" s="186">
        <f t="shared" si="12"/>
        <v>3.5</v>
      </c>
      <c r="L90" s="198">
        <f t="shared" si="10"/>
        <v>1.1666666666666667</v>
      </c>
      <c r="M90" s="199">
        <f t="shared" si="11"/>
        <v>1.1599999999999999</v>
      </c>
    </row>
    <row r="91" spans="1:13" x14ac:dyDescent="0.35">
      <c r="A91" s="189" t="s">
        <v>332</v>
      </c>
      <c r="B91" s="190" t="s">
        <v>368</v>
      </c>
      <c r="C91" s="191">
        <v>531812</v>
      </c>
      <c r="D91" s="192">
        <v>2.0939999999999999</v>
      </c>
      <c r="E91" s="193">
        <v>37.318373809999997</v>
      </c>
      <c r="F91" s="194">
        <v>22.597676874340021</v>
      </c>
      <c r="H91" s="195">
        <f t="shared" si="7"/>
        <v>0.5</v>
      </c>
      <c r="I91" s="196">
        <f t="shared" si="8"/>
        <v>0.5</v>
      </c>
      <c r="J91" s="197">
        <f t="shared" si="9"/>
        <v>0.5</v>
      </c>
      <c r="K91" s="186">
        <f t="shared" si="12"/>
        <v>1.5</v>
      </c>
      <c r="L91" s="198">
        <f t="shared" si="10"/>
        <v>0.5</v>
      </c>
      <c r="M91" s="199">
        <f t="shared" si="11"/>
        <v>0.5</v>
      </c>
    </row>
    <row r="92" spans="1:13" x14ac:dyDescent="0.35">
      <c r="A92" s="189" t="s">
        <v>332</v>
      </c>
      <c r="B92" s="190" t="s">
        <v>369</v>
      </c>
      <c r="C92" s="191">
        <v>531839</v>
      </c>
      <c r="D92" s="192">
        <v>3.4249999999999998</v>
      </c>
      <c r="E92" s="193">
        <v>42.935722409999997</v>
      </c>
      <c r="F92" s="194">
        <v>1.5927189988623434</v>
      </c>
      <c r="H92" s="195">
        <f t="shared" si="7"/>
        <v>3.5</v>
      </c>
      <c r="I92" s="196">
        <f t="shared" si="8"/>
        <v>3.5</v>
      </c>
      <c r="J92" s="197">
        <f t="shared" si="9"/>
        <v>5</v>
      </c>
      <c r="K92" s="186">
        <f t="shared" si="12"/>
        <v>12</v>
      </c>
      <c r="L92" s="198">
        <f t="shared" si="10"/>
        <v>4</v>
      </c>
      <c r="M92" s="199">
        <f t="shared" si="11"/>
        <v>4</v>
      </c>
    </row>
    <row r="93" spans="1:13" x14ac:dyDescent="0.35">
      <c r="A93" s="189" t="s">
        <v>332</v>
      </c>
      <c r="B93" s="190" t="s">
        <v>370</v>
      </c>
      <c r="C93" s="191">
        <v>531855</v>
      </c>
      <c r="D93" s="192">
        <v>3.3580000000000001</v>
      </c>
      <c r="E93" s="193">
        <v>41.404000000000003</v>
      </c>
      <c r="F93" s="194">
        <v>2.8800000000000003</v>
      </c>
      <c r="H93" s="195">
        <f t="shared" si="7"/>
        <v>3</v>
      </c>
      <c r="I93" s="196">
        <f t="shared" si="8"/>
        <v>1</v>
      </c>
      <c r="J93" s="197">
        <f t="shared" si="9"/>
        <v>3</v>
      </c>
      <c r="K93" s="186">
        <f t="shared" si="12"/>
        <v>7</v>
      </c>
      <c r="L93" s="198">
        <f t="shared" si="10"/>
        <v>2.3333333333333335</v>
      </c>
      <c r="M93" s="199">
        <f t="shared" si="11"/>
        <v>2.33</v>
      </c>
    </row>
    <row r="94" spans="1:13" x14ac:dyDescent="0.35">
      <c r="A94" s="189" t="s">
        <v>332</v>
      </c>
      <c r="B94" s="190" t="s">
        <v>371</v>
      </c>
      <c r="C94" s="191">
        <v>533106</v>
      </c>
      <c r="D94" s="192">
        <v>3.4209999999999998</v>
      </c>
      <c r="E94" s="193">
        <v>37.96956522</v>
      </c>
      <c r="F94" s="194">
        <v>12.869565217391306</v>
      </c>
      <c r="H94" s="195">
        <f t="shared" si="7"/>
        <v>3.5</v>
      </c>
      <c r="I94" s="196">
        <f t="shared" si="8"/>
        <v>0.5</v>
      </c>
      <c r="J94" s="197">
        <f t="shared" si="9"/>
        <v>0.5</v>
      </c>
      <c r="K94" s="186">
        <f t="shared" si="12"/>
        <v>4.5</v>
      </c>
      <c r="L94" s="198">
        <f t="shared" si="10"/>
        <v>1.5</v>
      </c>
      <c r="M94" s="199">
        <f t="shared" si="11"/>
        <v>1.5</v>
      </c>
    </row>
    <row r="95" spans="1:13" x14ac:dyDescent="0.35">
      <c r="A95" s="189" t="s">
        <v>332</v>
      </c>
      <c r="B95" s="190" t="s">
        <v>372</v>
      </c>
      <c r="C95" s="191">
        <v>531880</v>
      </c>
      <c r="D95" s="192">
        <v>1.5149999999999999</v>
      </c>
      <c r="E95" s="193">
        <v>42.943298970000001</v>
      </c>
      <c r="F95" s="194">
        <v>3.0927835051546388</v>
      </c>
      <c r="H95" s="195">
        <f t="shared" si="7"/>
        <v>0.5</v>
      </c>
      <c r="I95" s="196">
        <f t="shared" si="8"/>
        <v>3.5</v>
      </c>
      <c r="J95" s="197">
        <f t="shared" si="9"/>
        <v>3</v>
      </c>
      <c r="K95" s="186">
        <f t="shared" si="12"/>
        <v>7</v>
      </c>
      <c r="L95" s="198">
        <f t="shared" si="10"/>
        <v>2.3333333333333335</v>
      </c>
      <c r="M95" s="199">
        <f t="shared" si="11"/>
        <v>2.33</v>
      </c>
    </row>
    <row r="96" spans="1:13" x14ac:dyDescent="0.35">
      <c r="A96" s="189" t="s">
        <v>332</v>
      </c>
      <c r="B96" s="190" t="s">
        <v>373</v>
      </c>
      <c r="C96" s="191">
        <v>534234</v>
      </c>
      <c r="D96" s="192">
        <v>0</v>
      </c>
      <c r="E96" s="193">
        <v>45.252380950000003</v>
      </c>
      <c r="F96" s="194">
        <v>1.9047619047619047</v>
      </c>
      <c r="H96" s="195">
        <f t="shared" si="7"/>
        <v>0.5</v>
      </c>
      <c r="I96" s="196">
        <f t="shared" si="8"/>
        <v>5</v>
      </c>
      <c r="J96" s="197">
        <f t="shared" si="9"/>
        <v>4.5</v>
      </c>
      <c r="K96" s="186">
        <f t="shared" si="12"/>
        <v>10</v>
      </c>
      <c r="L96" s="198">
        <f t="shared" si="10"/>
        <v>3.3333333333333335</v>
      </c>
      <c r="M96" s="199">
        <f t="shared" si="11"/>
        <v>3.33</v>
      </c>
    </row>
    <row r="97" spans="1:13" x14ac:dyDescent="0.35">
      <c r="A97" s="189" t="s">
        <v>332</v>
      </c>
      <c r="B97" s="190" t="s">
        <v>374</v>
      </c>
      <c r="C97" s="191">
        <v>531944</v>
      </c>
      <c r="D97" s="192">
        <v>2.6219999999999999</v>
      </c>
      <c r="E97" s="193">
        <v>42.1235012</v>
      </c>
      <c r="F97" s="194">
        <v>2.557953637090328</v>
      </c>
      <c r="H97" s="195">
        <f t="shared" si="7"/>
        <v>1.5</v>
      </c>
      <c r="I97" s="196">
        <f t="shared" si="8"/>
        <v>2.5</v>
      </c>
      <c r="J97" s="197">
        <f t="shared" si="9"/>
        <v>3.5</v>
      </c>
      <c r="K97" s="186">
        <f t="shared" si="12"/>
        <v>7.5</v>
      </c>
      <c r="L97" s="198">
        <f t="shared" si="10"/>
        <v>2.5</v>
      </c>
      <c r="M97" s="199">
        <f t="shared" si="11"/>
        <v>2.5</v>
      </c>
    </row>
    <row r="98" spans="1:13" x14ac:dyDescent="0.35">
      <c r="A98" s="189" t="s">
        <v>332</v>
      </c>
      <c r="B98" s="190" t="s">
        <v>375</v>
      </c>
      <c r="C98" s="191">
        <v>531952</v>
      </c>
      <c r="D98" s="192">
        <v>3.3220000000000001</v>
      </c>
      <c r="E98" s="193">
        <v>39.40123457</v>
      </c>
      <c r="F98" s="194">
        <v>4.1152263374485596</v>
      </c>
      <c r="H98" s="195">
        <f t="shared" si="7"/>
        <v>3</v>
      </c>
      <c r="I98" s="196">
        <f t="shared" si="8"/>
        <v>0.5</v>
      </c>
      <c r="J98" s="197">
        <f t="shared" si="9"/>
        <v>1.5</v>
      </c>
      <c r="K98" s="186">
        <f t="shared" si="12"/>
        <v>5</v>
      </c>
      <c r="L98" s="198">
        <f t="shared" si="10"/>
        <v>1.6666666666666667</v>
      </c>
      <c r="M98" s="199">
        <f t="shared" si="11"/>
        <v>1.66</v>
      </c>
    </row>
    <row r="99" spans="1:13" x14ac:dyDescent="0.35">
      <c r="A99" s="189" t="s">
        <v>332</v>
      </c>
      <c r="B99" s="190" t="s">
        <v>330</v>
      </c>
      <c r="C99" s="191">
        <v>531961</v>
      </c>
      <c r="D99" s="192">
        <v>3.2349999999999999</v>
      </c>
      <c r="E99" s="193">
        <v>33.358337980000002</v>
      </c>
      <c r="F99" s="194">
        <v>45.510317902955933</v>
      </c>
      <c r="H99" s="195">
        <f t="shared" si="7"/>
        <v>3</v>
      </c>
      <c r="I99" s="196">
        <f t="shared" si="8"/>
        <v>0.5</v>
      </c>
      <c r="J99" s="197">
        <f t="shared" si="9"/>
        <v>0.5</v>
      </c>
      <c r="K99" s="186">
        <f t="shared" si="12"/>
        <v>4</v>
      </c>
      <c r="L99" s="198">
        <f t="shared" si="10"/>
        <v>1.3333333333333333</v>
      </c>
      <c r="M99" s="199">
        <f t="shared" si="11"/>
        <v>1.33</v>
      </c>
    </row>
    <row r="100" spans="1:13" x14ac:dyDescent="0.35">
      <c r="A100" s="189" t="s">
        <v>332</v>
      </c>
      <c r="B100" s="190" t="s">
        <v>376</v>
      </c>
      <c r="C100" s="191">
        <v>531979</v>
      </c>
      <c r="D100" s="192">
        <v>2.7069999999999999</v>
      </c>
      <c r="E100" s="193">
        <v>41.643584519999997</v>
      </c>
      <c r="F100" s="194">
        <v>3.6659877800407332</v>
      </c>
      <c r="H100" s="195">
        <f t="shared" si="7"/>
        <v>2</v>
      </c>
      <c r="I100" s="196">
        <f t="shared" si="8"/>
        <v>1.5</v>
      </c>
      <c r="J100" s="197">
        <f t="shared" si="9"/>
        <v>2</v>
      </c>
      <c r="K100" s="186">
        <f t="shared" si="12"/>
        <v>5.5</v>
      </c>
      <c r="L100" s="198">
        <f t="shared" si="10"/>
        <v>1.8333333333333333</v>
      </c>
      <c r="M100" s="199">
        <f t="shared" si="11"/>
        <v>1.83</v>
      </c>
    </row>
    <row r="101" spans="1:13" x14ac:dyDescent="0.35">
      <c r="A101" s="189" t="s">
        <v>332</v>
      </c>
      <c r="B101" s="190" t="s">
        <v>377</v>
      </c>
      <c r="C101" s="191">
        <v>532011</v>
      </c>
      <c r="D101" s="192">
        <v>3.3319999999999999</v>
      </c>
      <c r="E101" s="193">
        <v>43.303883499999998</v>
      </c>
      <c r="F101" s="194">
        <v>1.2135922330097086</v>
      </c>
      <c r="H101" s="195">
        <f t="shared" si="7"/>
        <v>3</v>
      </c>
      <c r="I101" s="196">
        <f t="shared" si="8"/>
        <v>4</v>
      </c>
      <c r="J101" s="197">
        <f t="shared" si="9"/>
        <v>5</v>
      </c>
      <c r="K101" s="186">
        <f t="shared" si="12"/>
        <v>12</v>
      </c>
      <c r="L101" s="198">
        <f t="shared" si="10"/>
        <v>4</v>
      </c>
      <c r="M101" s="199">
        <f t="shared" si="11"/>
        <v>4</v>
      </c>
    </row>
    <row r="102" spans="1:13" x14ac:dyDescent="0.35">
      <c r="A102" s="189" t="s">
        <v>332</v>
      </c>
      <c r="B102" s="190" t="s">
        <v>378</v>
      </c>
      <c r="C102" s="191">
        <v>599417</v>
      </c>
      <c r="D102" s="192">
        <v>3.5179999999999998</v>
      </c>
      <c r="E102" s="193">
        <v>37.413043479999999</v>
      </c>
      <c r="F102" s="194">
        <v>9.316770186335404</v>
      </c>
      <c r="H102" s="195">
        <f t="shared" si="7"/>
        <v>3.5</v>
      </c>
      <c r="I102" s="196">
        <f t="shared" si="8"/>
        <v>0.5</v>
      </c>
      <c r="J102" s="197">
        <f t="shared" si="9"/>
        <v>0.5</v>
      </c>
      <c r="K102" s="186">
        <f t="shared" si="12"/>
        <v>4.5</v>
      </c>
      <c r="L102" s="198">
        <f t="shared" si="10"/>
        <v>1.5</v>
      </c>
      <c r="M102" s="199">
        <f t="shared" si="11"/>
        <v>1.5</v>
      </c>
    </row>
    <row r="103" spans="1:13" x14ac:dyDescent="0.35">
      <c r="A103" s="189" t="s">
        <v>379</v>
      </c>
      <c r="B103" s="190" t="s">
        <v>380</v>
      </c>
      <c r="C103" s="191">
        <v>538051</v>
      </c>
      <c r="D103" s="192">
        <v>1.6439999999999999</v>
      </c>
      <c r="E103" s="193">
        <v>34.45656434</v>
      </c>
      <c r="F103" s="194">
        <v>6.3357282821685166</v>
      </c>
      <c r="H103" s="195">
        <f t="shared" si="7"/>
        <v>0.5</v>
      </c>
      <c r="I103" s="196">
        <f t="shared" si="8"/>
        <v>0.5</v>
      </c>
      <c r="J103" s="197">
        <f t="shared" si="9"/>
        <v>0.5</v>
      </c>
      <c r="K103" s="186">
        <f t="shared" si="12"/>
        <v>1.5</v>
      </c>
      <c r="L103" s="198">
        <f t="shared" si="10"/>
        <v>0.5</v>
      </c>
      <c r="M103" s="199">
        <f t="shared" si="11"/>
        <v>0.5</v>
      </c>
    </row>
    <row r="104" spans="1:13" x14ac:dyDescent="0.35">
      <c r="A104" s="189" t="s">
        <v>379</v>
      </c>
      <c r="B104" s="190" t="s">
        <v>381</v>
      </c>
      <c r="C104" s="191">
        <v>534684</v>
      </c>
      <c r="D104" s="192">
        <v>0.49299999999999999</v>
      </c>
      <c r="E104" s="193">
        <v>43.993589739999997</v>
      </c>
      <c r="F104" s="194">
        <v>6.4102564102564097</v>
      </c>
      <c r="H104" s="195">
        <f t="shared" si="7"/>
        <v>0.5</v>
      </c>
      <c r="I104" s="196">
        <f t="shared" si="8"/>
        <v>5</v>
      </c>
      <c r="J104" s="197">
        <f t="shared" si="9"/>
        <v>0.5</v>
      </c>
      <c r="K104" s="186">
        <f t="shared" si="12"/>
        <v>6</v>
      </c>
      <c r="L104" s="198">
        <f t="shared" si="10"/>
        <v>2</v>
      </c>
      <c r="M104" s="199">
        <f t="shared" si="11"/>
        <v>2</v>
      </c>
    </row>
    <row r="105" spans="1:13" x14ac:dyDescent="0.35">
      <c r="A105" s="189" t="s">
        <v>379</v>
      </c>
      <c r="B105" s="190" t="s">
        <v>382</v>
      </c>
      <c r="C105" s="191">
        <v>538086</v>
      </c>
      <c r="D105" s="192">
        <v>1.613</v>
      </c>
      <c r="E105" s="193">
        <v>41.372631579999997</v>
      </c>
      <c r="F105" s="194">
        <v>7.5789473684210531</v>
      </c>
      <c r="H105" s="195">
        <f t="shared" si="7"/>
        <v>0.5</v>
      </c>
      <c r="I105" s="196">
        <f t="shared" si="8"/>
        <v>1</v>
      </c>
      <c r="J105" s="197">
        <f t="shared" si="9"/>
        <v>0.5</v>
      </c>
      <c r="K105" s="186">
        <f t="shared" si="12"/>
        <v>2</v>
      </c>
      <c r="L105" s="198">
        <f t="shared" si="10"/>
        <v>0.66666666666666663</v>
      </c>
      <c r="M105" s="199">
        <f t="shared" si="11"/>
        <v>0.66</v>
      </c>
    </row>
    <row r="106" spans="1:13" x14ac:dyDescent="0.35">
      <c r="A106" s="189" t="s">
        <v>379</v>
      </c>
      <c r="B106" s="190" t="s">
        <v>383</v>
      </c>
      <c r="C106" s="191">
        <v>538094</v>
      </c>
      <c r="D106" s="192">
        <v>1.3109999999999999</v>
      </c>
      <c r="E106" s="193">
        <v>40.57203706</v>
      </c>
      <c r="F106" s="194">
        <v>4.5832710606287055</v>
      </c>
      <c r="H106" s="195">
        <f t="shared" si="7"/>
        <v>0.5</v>
      </c>
      <c r="I106" s="196">
        <f t="shared" si="8"/>
        <v>0.5</v>
      </c>
      <c r="J106" s="197">
        <f t="shared" si="9"/>
        <v>0.5</v>
      </c>
      <c r="K106" s="186">
        <f t="shared" si="12"/>
        <v>1.5</v>
      </c>
      <c r="L106" s="198">
        <f t="shared" si="10"/>
        <v>0.5</v>
      </c>
      <c r="M106" s="199">
        <f t="shared" si="11"/>
        <v>0.5</v>
      </c>
    </row>
    <row r="107" spans="1:13" x14ac:dyDescent="0.35">
      <c r="A107" s="189" t="s">
        <v>379</v>
      </c>
      <c r="B107" s="190" t="s">
        <v>384</v>
      </c>
      <c r="C107" s="191">
        <v>538108</v>
      </c>
      <c r="D107" s="192">
        <v>1.7430000000000001</v>
      </c>
      <c r="E107" s="193">
        <v>42.671348309999999</v>
      </c>
      <c r="F107" s="194">
        <v>3.0898876404494384</v>
      </c>
      <c r="H107" s="195">
        <f t="shared" si="7"/>
        <v>0.5</v>
      </c>
      <c r="I107" s="196">
        <f t="shared" si="8"/>
        <v>3</v>
      </c>
      <c r="J107" s="197">
        <f t="shared" si="9"/>
        <v>3</v>
      </c>
      <c r="K107" s="186">
        <f t="shared" si="12"/>
        <v>6.5</v>
      </c>
      <c r="L107" s="198">
        <f t="shared" si="10"/>
        <v>2.1666666666666665</v>
      </c>
      <c r="M107" s="199">
        <f t="shared" si="11"/>
        <v>2.16</v>
      </c>
    </row>
    <row r="108" spans="1:13" x14ac:dyDescent="0.35">
      <c r="A108" s="189" t="s">
        <v>379</v>
      </c>
      <c r="B108" s="190" t="s">
        <v>385</v>
      </c>
      <c r="C108" s="191">
        <v>538132</v>
      </c>
      <c r="D108" s="192">
        <v>1.708</v>
      </c>
      <c r="E108" s="193">
        <v>41.890194979999997</v>
      </c>
      <c r="F108" s="194">
        <v>3.097167616143786</v>
      </c>
      <c r="H108" s="195">
        <f t="shared" si="7"/>
        <v>0.5</v>
      </c>
      <c r="I108" s="196">
        <f t="shared" si="8"/>
        <v>2</v>
      </c>
      <c r="J108" s="197">
        <f t="shared" si="9"/>
        <v>3</v>
      </c>
      <c r="K108" s="186">
        <f t="shared" si="12"/>
        <v>5.5</v>
      </c>
      <c r="L108" s="198">
        <f t="shared" si="10"/>
        <v>1.8333333333333333</v>
      </c>
      <c r="M108" s="199">
        <f t="shared" si="11"/>
        <v>1.83</v>
      </c>
    </row>
    <row r="109" spans="1:13" x14ac:dyDescent="0.35">
      <c r="A109" s="189" t="s">
        <v>379</v>
      </c>
      <c r="B109" s="190" t="s">
        <v>386</v>
      </c>
      <c r="C109" s="191">
        <v>565008</v>
      </c>
      <c r="D109" s="192">
        <v>1.2609999999999999</v>
      </c>
      <c r="E109" s="193">
        <v>36.995548960000001</v>
      </c>
      <c r="F109" s="194">
        <v>1.1869436201780417</v>
      </c>
      <c r="H109" s="195">
        <f t="shared" si="7"/>
        <v>0.5</v>
      </c>
      <c r="I109" s="196">
        <f t="shared" si="8"/>
        <v>0.5</v>
      </c>
      <c r="J109" s="197">
        <f t="shared" si="9"/>
        <v>5</v>
      </c>
      <c r="K109" s="186">
        <f t="shared" si="12"/>
        <v>6</v>
      </c>
      <c r="L109" s="198">
        <f t="shared" si="10"/>
        <v>2</v>
      </c>
      <c r="M109" s="199">
        <f t="shared" si="11"/>
        <v>2</v>
      </c>
    </row>
    <row r="110" spans="1:13" x14ac:dyDescent="0.35">
      <c r="A110" s="189" t="s">
        <v>379</v>
      </c>
      <c r="B110" s="190" t="s">
        <v>387</v>
      </c>
      <c r="C110" s="191">
        <v>538191</v>
      </c>
      <c r="D110" s="192">
        <v>1.349</v>
      </c>
      <c r="E110" s="193">
        <v>40.737113399999998</v>
      </c>
      <c r="F110" s="194">
        <v>2.061855670103093</v>
      </c>
      <c r="H110" s="195">
        <f t="shared" si="7"/>
        <v>0.5</v>
      </c>
      <c r="I110" s="196">
        <f t="shared" si="8"/>
        <v>0.5</v>
      </c>
      <c r="J110" s="197">
        <f t="shared" si="9"/>
        <v>4.5</v>
      </c>
      <c r="K110" s="186">
        <f t="shared" si="12"/>
        <v>5.5</v>
      </c>
      <c r="L110" s="198">
        <f t="shared" si="10"/>
        <v>1.8333333333333333</v>
      </c>
      <c r="M110" s="199">
        <f t="shared" si="11"/>
        <v>1.83</v>
      </c>
    </row>
    <row r="111" spans="1:13" x14ac:dyDescent="0.35">
      <c r="A111" s="189" t="s">
        <v>379</v>
      </c>
      <c r="B111" s="190" t="s">
        <v>388</v>
      </c>
      <c r="C111" s="191">
        <v>534781</v>
      </c>
      <c r="D111" s="192">
        <v>0.88400000000000001</v>
      </c>
      <c r="E111" s="193">
        <v>40.481549819999998</v>
      </c>
      <c r="F111" s="194">
        <v>3.1365313653136533</v>
      </c>
      <c r="H111" s="195">
        <f t="shared" si="7"/>
        <v>0.5</v>
      </c>
      <c r="I111" s="196">
        <f t="shared" si="8"/>
        <v>0.5</v>
      </c>
      <c r="J111" s="197">
        <f t="shared" si="9"/>
        <v>3</v>
      </c>
      <c r="K111" s="186">
        <f t="shared" si="12"/>
        <v>4</v>
      </c>
      <c r="L111" s="198">
        <f t="shared" si="10"/>
        <v>1.3333333333333333</v>
      </c>
      <c r="M111" s="199">
        <f t="shared" si="11"/>
        <v>1.33</v>
      </c>
    </row>
    <row r="112" spans="1:13" x14ac:dyDescent="0.35">
      <c r="A112" s="189" t="s">
        <v>379</v>
      </c>
      <c r="B112" s="190" t="s">
        <v>389</v>
      </c>
      <c r="C112" s="191">
        <v>565989</v>
      </c>
      <c r="D112" s="192">
        <v>0</v>
      </c>
      <c r="E112" s="193">
        <v>40.298464490000001</v>
      </c>
      <c r="F112" s="194">
        <v>2.3032629558541267</v>
      </c>
      <c r="H112" s="195">
        <f t="shared" si="7"/>
        <v>0.5</v>
      </c>
      <c r="I112" s="196">
        <f t="shared" si="8"/>
        <v>0.5</v>
      </c>
      <c r="J112" s="197">
        <f t="shared" si="9"/>
        <v>4</v>
      </c>
      <c r="K112" s="186">
        <f t="shared" si="12"/>
        <v>5</v>
      </c>
      <c r="L112" s="198">
        <f t="shared" si="10"/>
        <v>1.6666666666666667</v>
      </c>
      <c r="M112" s="199">
        <f t="shared" si="11"/>
        <v>1.66</v>
      </c>
    </row>
    <row r="113" spans="1:13" x14ac:dyDescent="0.35">
      <c r="A113" s="189" t="s">
        <v>379</v>
      </c>
      <c r="B113" s="190" t="s">
        <v>390</v>
      </c>
      <c r="C113" s="191">
        <v>538221</v>
      </c>
      <c r="D113" s="192">
        <v>1.121</v>
      </c>
      <c r="E113" s="193">
        <v>35.02315522</v>
      </c>
      <c r="F113" s="194">
        <v>19.847328244274809</v>
      </c>
      <c r="H113" s="195">
        <f t="shared" si="7"/>
        <v>0.5</v>
      </c>
      <c r="I113" s="196">
        <f t="shared" si="8"/>
        <v>0.5</v>
      </c>
      <c r="J113" s="197">
        <f t="shared" si="9"/>
        <v>0.5</v>
      </c>
      <c r="K113" s="186">
        <f t="shared" si="12"/>
        <v>1.5</v>
      </c>
      <c r="L113" s="198">
        <f t="shared" si="10"/>
        <v>0.5</v>
      </c>
      <c r="M113" s="199">
        <f t="shared" si="11"/>
        <v>0.5</v>
      </c>
    </row>
    <row r="114" spans="1:13" x14ac:dyDescent="0.35">
      <c r="A114" s="189" t="s">
        <v>379</v>
      </c>
      <c r="B114" s="190" t="s">
        <v>391</v>
      </c>
      <c r="C114" s="191">
        <v>538230</v>
      </c>
      <c r="D114" s="192">
        <v>1.2170000000000001</v>
      </c>
      <c r="E114" s="193">
        <v>39.931800469999999</v>
      </c>
      <c r="F114" s="194">
        <v>1.8706157443491815</v>
      </c>
      <c r="H114" s="195">
        <f t="shared" si="7"/>
        <v>0.5</v>
      </c>
      <c r="I114" s="196">
        <f t="shared" si="8"/>
        <v>0.5</v>
      </c>
      <c r="J114" s="197">
        <f t="shared" si="9"/>
        <v>4.5</v>
      </c>
      <c r="K114" s="186">
        <f t="shared" si="12"/>
        <v>5.5</v>
      </c>
      <c r="L114" s="198">
        <f t="shared" si="10"/>
        <v>1.8333333333333333</v>
      </c>
      <c r="M114" s="199">
        <f t="shared" si="11"/>
        <v>1.83</v>
      </c>
    </row>
    <row r="115" spans="1:13" x14ac:dyDescent="0.35">
      <c r="A115" s="189" t="s">
        <v>379</v>
      </c>
      <c r="B115" s="190" t="s">
        <v>392</v>
      </c>
      <c r="C115" s="191">
        <v>538256</v>
      </c>
      <c r="D115" s="192">
        <v>1.2929999999999999</v>
      </c>
      <c r="E115" s="193">
        <v>39.190702090000002</v>
      </c>
      <c r="F115" s="194">
        <v>5.5660974067046176</v>
      </c>
      <c r="H115" s="195">
        <f t="shared" si="7"/>
        <v>0.5</v>
      </c>
      <c r="I115" s="196">
        <f t="shared" si="8"/>
        <v>0.5</v>
      </c>
      <c r="J115" s="197">
        <f t="shared" si="9"/>
        <v>0.5</v>
      </c>
      <c r="K115" s="186">
        <f t="shared" si="12"/>
        <v>1.5</v>
      </c>
      <c r="L115" s="198">
        <f t="shared" si="10"/>
        <v>0.5</v>
      </c>
      <c r="M115" s="199">
        <f t="shared" si="11"/>
        <v>0.5</v>
      </c>
    </row>
    <row r="116" spans="1:13" x14ac:dyDescent="0.35">
      <c r="A116" s="189" t="s">
        <v>379</v>
      </c>
      <c r="B116" s="190" t="s">
        <v>393</v>
      </c>
      <c r="C116" s="191">
        <v>538264</v>
      </c>
      <c r="D116" s="192">
        <v>1.292</v>
      </c>
      <c r="E116" s="193">
        <v>34.192203390000003</v>
      </c>
      <c r="F116" s="194">
        <v>9.6271186440677958</v>
      </c>
      <c r="H116" s="195">
        <f t="shared" si="7"/>
        <v>0.5</v>
      </c>
      <c r="I116" s="196">
        <f t="shared" si="8"/>
        <v>0.5</v>
      </c>
      <c r="J116" s="197">
        <f t="shared" si="9"/>
        <v>0.5</v>
      </c>
      <c r="K116" s="186">
        <f t="shared" si="12"/>
        <v>1.5</v>
      </c>
      <c r="L116" s="198">
        <f t="shared" si="10"/>
        <v>0.5</v>
      </c>
      <c r="M116" s="199">
        <f t="shared" si="11"/>
        <v>0.5</v>
      </c>
    </row>
    <row r="117" spans="1:13" x14ac:dyDescent="0.35">
      <c r="A117" s="189" t="s">
        <v>379</v>
      </c>
      <c r="B117" s="190" t="s">
        <v>394</v>
      </c>
      <c r="C117" s="191">
        <v>538272</v>
      </c>
      <c r="D117" s="192">
        <v>1.9019999999999999</v>
      </c>
      <c r="E117" s="193">
        <v>38.945929149999998</v>
      </c>
      <c r="F117" s="194">
        <v>6.0907395898073347</v>
      </c>
      <c r="H117" s="195">
        <f t="shared" si="7"/>
        <v>0.5</v>
      </c>
      <c r="I117" s="196">
        <f t="shared" si="8"/>
        <v>0.5</v>
      </c>
      <c r="J117" s="197">
        <f t="shared" si="9"/>
        <v>0.5</v>
      </c>
      <c r="K117" s="186">
        <f t="shared" si="12"/>
        <v>1.5</v>
      </c>
      <c r="L117" s="198">
        <f t="shared" si="10"/>
        <v>0.5</v>
      </c>
      <c r="M117" s="199">
        <f t="shared" si="11"/>
        <v>0.5</v>
      </c>
    </row>
    <row r="118" spans="1:13" x14ac:dyDescent="0.35">
      <c r="A118" s="189" t="s">
        <v>379</v>
      </c>
      <c r="B118" s="190" t="s">
        <v>395</v>
      </c>
      <c r="C118" s="191">
        <v>564974</v>
      </c>
      <c r="D118" s="192">
        <v>1.946</v>
      </c>
      <c r="E118" s="193">
        <v>43.684690160000002</v>
      </c>
      <c r="F118" s="194">
        <v>3.8882138517618472</v>
      </c>
      <c r="H118" s="195">
        <f t="shared" si="7"/>
        <v>0.5</v>
      </c>
      <c r="I118" s="196">
        <f t="shared" si="8"/>
        <v>5</v>
      </c>
      <c r="J118" s="197">
        <f t="shared" si="9"/>
        <v>1.5</v>
      </c>
      <c r="K118" s="186">
        <f t="shared" si="12"/>
        <v>7</v>
      </c>
      <c r="L118" s="198">
        <f t="shared" si="10"/>
        <v>2.3333333333333335</v>
      </c>
      <c r="M118" s="199">
        <f t="shared" si="11"/>
        <v>2.33</v>
      </c>
    </row>
    <row r="119" spans="1:13" x14ac:dyDescent="0.35">
      <c r="A119" s="189" t="s">
        <v>379</v>
      </c>
      <c r="B119" s="190" t="s">
        <v>396</v>
      </c>
      <c r="C119" s="191">
        <v>538311</v>
      </c>
      <c r="D119" s="192">
        <v>2.3210000000000002</v>
      </c>
      <c r="E119" s="193">
        <v>38.540145039999999</v>
      </c>
      <c r="F119" s="194">
        <v>3.6778036778036776</v>
      </c>
      <c r="H119" s="195">
        <f t="shared" si="7"/>
        <v>1</v>
      </c>
      <c r="I119" s="196">
        <f t="shared" si="8"/>
        <v>0.5</v>
      </c>
      <c r="J119" s="197">
        <f t="shared" si="9"/>
        <v>2</v>
      </c>
      <c r="K119" s="186">
        <f t="shared" si="12"/>
        <v>3.5</v>
      </c>
      <c r="L119" s="198">
        <f t="shared" si="10"/>
        <v>1.1666666666666667</v>
      </c>
      <c r="M119" s="199">
        <f t="shared" si="11"/>
        <v>1.1599999999999999</v>
      </c>
    </row>
    <row r="120" spans="1:13" x14ac:dyDescent="0.35">
      <c r="A120" s="189" t="s">
        <v>379</v>
      </c>
      <c r="B120" s="190" t="s">
        <v>397</v>
      </c>
      <c r="C120" s="191">
        <v>538329</v>
      </c>
      <c r="D120" s="192">
        <v>1.139</v>
      </c>
      <c r="E120" s="193">
        <v>38.111475409999997</v>
      </c>
      <c r="F120" s="194">
        <v>34.098360655737707</v>
      </c>
      <c r="H120" s="195">
        <f t="shared" si="7"/>
        <v>0.5</v>
      </c>
      <c r="I120" s="196">
        <f t="shared" si="8"/>
        <v>0.5</v>
      </c>
      <c r="J120" s="197">
        <f t="shared" si="9"/>
        <v>0.5</v>
      </c>
      <c r="K120" s="186">
        <f t="shared" si="12"/>
        <v>1.5</v>
      </c>
      <c r="L120" s="198">
        <f t="shared" si="10"/>
        <v>0.5</v>
      </c>
      <c r="M120" s="199">
        <f t="shared" si="11"/>
        <v>0.5</v>
      </c>
    </row>
    <row r="121" spans="1:13" x14ac:dyDescent="0.35">
      <c r="A121" s="189" t="s">
        <v>379</v>
      </c>
      <c r="B121" s="190" t="s">
        <v>398</v>
      </c>
      <c r="C121" s="191">
        <v>531553</v>
      </c>
      <c r="D121" s="192">
        <v>0.95699999999999996</v>
      </c>
      <c r="E121" s="193">
        <v>41.839339340000002</v>
      </c>
      <c r="F121" s="194">
        <v>4.2042042042042045</v>
      </c>
      <c r="H121" s="195">
        <f t="shared" si="7"/>
        <v>0.5</v>
      </c>
      <c r="I121" s="196">
        <f t="shared" si="8"/>
        <v>2</v>
      </c>
      <c r="J121" s="197">
        <f t="shared" si="9"/>
        <v>1</v>
      </c>
      <c r="K121" s="186">
        <f t="shared" si="12"/>
        <v>3.5</v>
      </c>
      <c r="L121" s="198">
        <f t="shared" si="10"/>
        <v>1.1666666666666667</v>
      </c>
      <c r="M121" s="199">
        <f t="shared" si="11"/>
        <v>1.1599999999999999</v>
      </c>
    </row>
    <row r="122" spans="1:13" x14ac:dyDescent="0.35">
      <c r="A122" s="189" t="s">
        <v>379</v>
      </c>
      <c r="B122" s="190" t="s">
        <v>399</v>
      </c>
      <c r="C122" s="191">
        <v>536130</v>
      </c>
      <c r="D122" s="192">
        <v>1.254</v>
      </c>
      <c r="E122" s="193">
        <v>39.731213869999998</v>
      </c>
      <c r="F122" s="194">
        <v>5.7803468208092479</v>
      </c>
      <c r="H122" s="195">
        <f t="shared" si="7"/>
        <v>0.5</v>
      </c>
      <c r="I122" s="196">
        <f t="shared" si="8"/>
        <v>0.5</v>
      </c>
      <c r="J122" s="197">
        <f t="shared" si="9"/>
        <v>0.5</v>
      </c>
      <c r="K122" s="186">
        <f t="shared" si="12"/>
        <v>1.5</v>
      </c>
      <c r="L122" s="198">
        <f t="shared" si="10"/>
        <v>0.5</v>
      </c>
      <c r="M122" s="199">
        <f t="shared" si="11"/>
        <v>0.5</v>
      </c>
    </row>
    <row r="123" spans="1:13" x14ac:dyDescent="0.35">
      <c r="A123" s="189" t="s">
        <v>379</v>
      </c>
      <c r="B123" s="190" t="s">
        <v>400</v>
      </c>
      <c r="C123" s="191">
        <v>534960</v>
      </c>
      <c r="D123" s="192">
        <v>0</v>
      </c>
      <c r="E123" s="193">
        <v>40.932098770000003</v>
      </c>
      <c r="F123" s="194">
        <v>11.111111111111111</v>
      </c>
      <c r="H123" s="195">
        <f t="shared" si="7"/>
        <v>0.5</v>
      </c>
      <c r="I123" s="196">
        <f t="shared" si="8"/>
        <v>0.5</v>
      </c>
      <c r="J123" s="197">
        <f t="shared" si="9"/>
        <v>0.5</v>
      </c>
      <c r="K123" s="186">
        <f t="shared" si="12"/>
        <v>1.5</v>
      </c>
      <c r="L123" s="198">
        <f t="shared" si="10"/>
        <v>0.5</v>
      </c>
      <c r="M123" s="199">
        <f t="shared" si="11"/>
        <v>0.5</v>
      </c>
    </row>
    <row r="124" spans="1:13" x14ac:dyDescent="0.35">
      <c r="A124" s="189" t="s">
        <v>379</v>
      </c>
      <c r="B124" s="190" t="s">
        <v>401</v>
      </c>
      <c r="C124" s="191">
        <v>564982</v>
      </c>
      <c r="D124" s="192">
        <v>0.84299999999999997</v>
      </c>
      <c r="E124" s="193">
        <v>36.148268940000001</v>
      </c>
      <c r="F124" s="194">
        <v>10.336176618163574</v>
      </c>
      <c r="H124" s="195">
        <f t="shared" si="7"/>
        <v>0.5</v>
      </c>
      <c r="I124" s="196">
        <f t="shared" si="8"/>
        <v>0.5</v>
      </c>
      <c r="J124" s="197">
        <f t="shared" si="9"/>
        <v>0.5</v>
      </c>
      <c r="K124" s="186">
        <f t="shared" si="12"/>
        <v>1.5</v>
      </c>
      <c r="L124" s="198">
        <f t="shared" si="10"/>
        <v>0.5</v>
      </c>
      <c r="M124" s="199">
        <f t="shared" si="11"/>
        <v>0.5</v>
      </c>
    </row>
    <row r="125" spans="1:13" x14ac:dyDescent="0.35">
      <c r="A125" s="189" t="s">
        <v>379</v>
      </c>
      <c r="B125" s="190" t="s">
        <v>402</v>
      </c>
      <c r="C125" s="191">
        <v>538914</v>
      </c>
      <c r="D125" s="192">
        <v>1.55</v>
      </c>
      <c r="E125" s="193">
        <v>40.834441490000003</v>
      </c>
      <c r="F125" s="194">
        <v>3.1914893617021276</v>
      </c>
      <c r="H125" s="195">
        <f t="shared" si="7"/>
        <v>0.5</v>
      </c>
      <c r="I125" s="196">
        <f t="shared" si="8"/>
        <v>0.5</v>
      </c>
      <c r="J125" s="197">
        <f t="shared" si="9"/>
        <v>2.5</v>
      </c>
      <c r="K125" s="186">
        <f t="shared" si="12"/>
        <v>3.5</v>
      </c>
      <c r="L125" s="198">
        <f t="shared" si="10"/>
        <v>1.1666666666666667</v>
      </c>
      <c r="M125" s="199">
        <f t="shared" si="11"/>
        <v>1.1599999999999999</v>
      </c>
    </row>
    <row r="126" spans="1:13" x14ac:dyDescent="0.35">
      <c r="A126" s="189" t="s">
        <v>379</v>
      </c>
      <c r="B126" s="190" t="s">
        <v>403</v>
      </c>
      <c r="C126" s="191">
        <v>534986</v>
      </c>
      <c r="D126" s="192">
        <v>0.307</v>
      </c>
      <c r="E126" s="193">
        <v>44.42490119</v>
      </c>
      <c r="F126" s="194">
        <v>4.7430830039525684</v>
      </c>
      <c r="H126" s="195">
        <f t="shared" si="7"/>
        <v>0.5</v>
      </c>
      <c r="I126" s="196">
        <f t="shared" si="8"/>
        <v>5</v>
      </c>
      <c r="J126" s="197">
        <f t="shared" si="9"/>
        <v>0.5</v>
      </c>
      <c r="K126" s="186">
        <f t="shared" si="12"/>
        <v>6</v>
      </c>
      <c r="L126" s="198">
        <f t="shared" si="10"/>
        <v>2</v>
      </c>
      <c r="M126" s="199">
        <f t="shared" si="11"/>
        <v>2</v>
      </c>
    </row>
    <row r="127" spans="1:13" x14ac:dyDescent="0.35">
      <c r="A127" s="189" t="s">
        <v>379</v>
      </c>
      <c r="B127" s="190" t="s">
        <v>404</v>
      </c>
      <c r="C127" s="191">
        <v>538442</v>
      </c>
      <c r="D127" s="192">
        <v>1.359</v>
      </c>
      <c r="E127" s="193">
        <v>36.62550607</v>
      </c>
      <c r="F127" s="194">
        <v>4.7960137028962944</v>
      </c>
      <c r="H127" s="195">
        <f t="shared" si="7"/>
        <v>0.5</v>
      </c>
      <c r="I127" s="196">
        <f t="shared" si="8"/>
        <v>0.5</v>
      </c>
      <c r="J127" s="197">
        <f t="shared" si="9"/>
        <v>0.5</v>
      </c>
      <c r="K127" s="186">
        <f t="shared" si="12"/>
        <v>1.5</v>
      </c>
      <c r="L127" s="198">
        <f t="shared" si="10"/>
        <v>0.5</v>
      </c>
      <c r="M127" s="199">
        <f t="shared" si="11"/>
        <v>0.5</v>
      </c>
    </row>
    <row r="128" spans="1:13" x14ac:dyDescent="0.35">
      <c r="A128" s="189" t="s">
        <v>379</v>
      </c>
      <c r="B128" s="190" t="s">
        <v>405</v>
      </c>
      <c r="C128" s="191">
        <v>538469</v>
      </c>
      <c r="D128" s="192">
        <v>0.86199999999999999</v>
      </c>
      <c r="E128" s="193">
        <v>44.182291669999998</v>
      </c>
      <c r="F128" s="194">
        <v>3.645833333333333</v>
      </c>
      <c r="H128" s="195">
        <f t="shared" si="7"/>
        <v>0.5</v>
      </c>
      <c r="I128" s="196">
        <f t="shared" si="8"/>
        <v>5</v>
      </c>
      <c r="J128" s="197">
        <f t="shared" si="9"/>
        <v>2</v>
      </c>
      <c r="K128" s="186">
        <f t="shared" si="12"/>
        <v>7.5</v>
      </c>
      <c r="L128" s="198">
        <f t="shared" si="10"/>
        <v>2.5</v>
      </c>
      <c r="M128" s="199">
        <f t="shared" si="11"/>
        <v>2.5</v>
      </c>
    </row>
    <row r="129" spans="1:13" x14ac:dyDescent="0.35">
      <c r="A129" s="189" t="s">
        <v>379</v>
      </c>
      <c r="B129" s="190" t="s">
        <v>406</v>
      </c>
      <c r="C129" s="191">
        <v>538477</v>
      </c>
      <c r="D129" s="192">
        <v>1.6479999999999999</v>
      </c>
      <c r="E129" s="193">
        <v>37.751025060000003</v>
      </c>
      <c r="F129" s="194">
        <v>5.0113895216400914</v>
      </c>
      <c r="H129" s="195">
        <f t="shared" si="7"/>
        <v>0.5</v>
      </c>
      <c r="I129" s="196">
        <f t="shared" si="8"/>
        <v>0.5</v>
      </c>
      <c r="J129" s="197">
        <f t="shared" si="9"/>
        <v>0.5</v>
      </c>
      <c r="K129" s="186">
        <f t="shared" si="12"/>
        <v>1.5</v>
      </c>
      <c r="L129" s="198">
        <f t="shared" si="10"/>
        <v>0.5</v>
      </c>
      <c r="M129" s="199">
        <f t="shared" si="11"/>
        <v>0.5</v>
      </c>
    </row>
    <row r="130" spans="1:13" x14ac:dyDescent="0.35">
      <c r="A130" s="189" t="s">
        <v>379</v>
      </c>
      <c r="B130" s="190" t="s">
        <v>407</v>
      </c>
      <c r="C130" s="191">
        <v>538507</v>
      </c>
      <c r="D130" s="192">
        <v>1.355</v>
      </c>
      <c r="E130" s="193">
        <v>39.507817199999998</v>
      </c>
      <c r="F130" s="194">
        <v>1.9242333132892364</v>
      </c>
      <c r="H130" s="195">
        <f t="shared" si="7"/>
        <v>0.5</v>
      </c>
      <c r="I130" s="196">
        <f t="shared" si="8"/>
        <v>0.5</v>
      </c>
      <c r="J130" s="197">
        <f t="shared" si="9"/>
        <v>4.5</v>
      </c>
      <c r="K130" s="186">
        <f t="shared" si="12"/>
        <v>5.5</v>
      </c>
      <c r="L130" s="198">
        <f t="shared" si="10"/>
        <v>1.8333333333333333</v>
      </c>
      <c r="M130" s="199">
        <f t="shared" si="11"/>
        <v>1.83</v>
      </c>
    </row>
    <row r="131" spans="1:13" x14ac:dyDescent="0.35">
      <c r="A131" s="189" t="s">
        <v>379</v>
      </c>
      <c r="B131" s="190" t="s">
        <v>408</v>
      </c>
      <c r="C131" s="191">
        <v>538515</v>
      </c>
      <c r="D131" s="192">
        <v>1.6359999999999999</v>
      </c>
      <c r="E131" s="193">
        <v>38.362994350000001</v>
      </c>
      <c r="F131" s="194">
        <v>1.4124293785310735</v>
      </c>
      <c r="H131" s="195">
        <f t="shared" si="7"/>
        <v>0.5</v>
      </c>
      <c r="I131" s="196">
        <f t="shared" si="8"/>
        <v>0.5</v>
      </c>
      <c r="J131" s="197">
        <f t="shared" si="9"/>
        <v>5</v>
      </c>
      <c r="K131" s="186">
        <f t="shared" si="12"/>
        <v>6</v>
      </c>
      <c r="L131" s="198">
        <f t="shared" si="10"/>
        <v>2</v>
      </c>
      <c r="M131" s="199">
        <f t="shared" si="11"/>
        <v>2</v>
      </c>
    </row>
    <row r="132" spans="1:13" x14ac:dyDescent="0.35">
      <c r="A132" s="189" t="s">
        <v>379</v>
      </c>
      <c r="B132" s="190" t="s">
        <v>409</v>
      </c>
      <c r="C132" s="191">
        <v>538540</v>
      </c>
      <c r="D132" s="192">
        <v>1.19</v>
      </c>
      <c r="E132" s="193">
        <v>33.659023500000004</v>
      </c>
      <c r="F132" s="194">
        <v>9.1718001368925393</v>
      </c>
      <c r="H132" s="195">
        <f t="shared" ref="H132:H195" si="13">VALUE(_xlfn.IFS(D132&gt;4.05,"5",D132&gt;=3.83,"4,5",D132&gt;=3.6,"4",D132&gt;=3.37,"3,5",D132&gt;=3.14,"3",D132&gt;=2.91,"2,5",D132&gt;=2.68,"2",D132&gt;=2.45,"1,5",D132&gt;=2.22,"1",D132&lt;2.22,"0,5"))</f>
        <v>0.5</v>
      </c>
      <c r="I132" s="196">
        <f t="shared" ref="I132:I195" si="14">VALUE(_xlfn.IFS(E132&gt;43.62,"5",E132&gt;=43.32,"4,5",E132&gt;=43.1,"4",E132&gt;=42.7,"3,5",E132&gt;=42.39,"3",E132&gt;=42.08,"2,5",E132&gt;=41.77,"2",E132&gt;=41.46,"1,5",E132&gt;=41.15,"1",E132&lt;41.15,"0,5"))</f>
        <v>0.5</v>
      </c>
      <c r="J132" s="197">
        <f t="shared" ref="J132:J195" si="15">VALUE(_xlfn.IFS(F132&gt;4.53,"0,5",F132&gt;=4.2,"1",F132&gt;=3.86,"1,5",F132&gt;=3.52,"2",F132&gt;=3.18,"2,5",F132&gt;=2.84,"3",F132&gt;=2.5,"3,5",F132&gt;=2.16,"4",F132&gt;=1.82,"4,5",F132&lt;1.82,"5"))</f>
        <v>0.5</v>
      </c>
      <c r="K132" s="186">
        <f t="shared" si="12"/>
        <v>1.5</v>
      </c>
      <c r="L132" s="198">
        <f t="shared" ref="L132:L195" si="16">(H132+I132+J132)/3</f>
        <v>0.5</v>
      </c>
      <c r="M132" s="199">
        <f t="shared" ref="M132:M195" si="17">ROUNDDOWN(L132,2)</f>
        <v>0.5</v>
      </c>
    </row>
    <row r="133" spans="1:13" x14ac:dyDescent="0.35">
      <c r="A133" s="189" t="s">
        <v>379</v>
      </c>
      <c r="B133" s="190" t="s">
        <v>410</v>
      </c>
      <c r="C133" s="191">
        <v>538558</v>
      </c>
      <c r="D133" s="192">
        <v>0.82399999999999995</v>
      </c>
      <c r="E133" s="193">
        <v>34.212121209999999</v>
      </c>
      <c r="F133" s="194">
        <v>4.874835309617918</v>
      </c>
      <c r="H133" s="195">
        <f t="shared" si="13"/>
        <v>0.5</v>
      </c>
      <c r="I133" s="196">
        <f t="shared" si="14"/>
        <v>0.5</v>
      </c>
      <c r="J133" s="197">
        <f t="shared" si="15"/>
        <v>0.5</v>
      </c>
      <c r="K133" s="186">
        <f t="shared" si="12"/>
        <v>1.5</v>
      </c>
      <c r="L133" s="198">
        <f t="shared" si="16"/>
        <v>0.5</v>
      </c>
      <c r="M133" s="199">
        <f t="shared" si="17"/>
        <v>0.5</v>
      </c>
    </row>
    <row r="134" spans="1:13" x14ac:dyDescent="0.35">
      <c r="A134" s="189" t="s">
        <v>379</v>
      </c>
      <c r="B134" s="190" t="s">
        <v>411</v>
      </c>
      <c r="C134" s="191">
        <v>538566</v>
      </c>
      <c r="D134" s="192">
        <v>0.98399999999999999</v>
      </c>
      <c r="E134" s="193">
        <v>43.158051690000001</v>
      </c>
      <c r="F134" s="194">
        <v>12.723658051689862</v>
      </c>
      <c r="H134" s="195">
        <f t="shared" si="13"/>
        <v>0.5</v>
      </c>
      <c r="I134" s="196">
        <f t="shared" si="14"/>
        <v>4</v>
      </c>
      <c r="J134" s="197">
        <f t="shared" si="15"/>
        <v>0.5</v>
      </c>
      <c r="K134" s="186">
        <f t="shared" si="12"/>
        <v>5</v>
      </c>
      <c r="L134" s="198">
        <f t="shared" si="16"/>
        <v>1.6666666666666667</v>
      </c>
      <c r="M134" s="199">
        <f t="shared" si="17"/>
        <v>1.66</v>
      </c>
    </row>
    <row r="135" spans="1:13" x14ac:dyDescent="0.35">
      <c r="A135" s="189" t="s">
        <v>379</v>
      </c>
      <c r="B135" s="190" t="s">
        <v>412</v>
      </c>
      <c r="C135" s="191">
        <v>538574</v>
      </c>
      <c r="D135" s="192">
        <v>1.415</v>
      </c>
      <c r="E135" s="193">
        <v>39.707281180000003</v>
      </c>
      <c r="F135" s="194">
        <v>6.785437645236251</v>
      </c>
      <c r="H135" s="195">
        <f t="shared" si="13"/>
        <v>0.5</v>
      </c>
      <c r="I135" s="196">
        <f t="shared" si="14"/>
        <v>0.5</v>
      </c>
      <c r="J135" s="197">
        <f t="shared" si="15"/>
        <v>0.5</v>
      </c>
      <c r="K135" s="186">
        <f t="shared" si="12"/>
        <v>1.5</v>
      </c>
      <c r="L135" s="198">
        <f t="shared" si="16"/>
        <v>0.5</v>
      </c>
      <c r="M135" s="199">
        <f t="shared" si="17"/>
        <v>0.5</v>
      </c>
    </row>
    <row r="136" spans="1:13" x14ac:dyDescent="0.35">
      <c r="A136" s="189" t="s">
        <v>379</v>
      </c>
      <c r="B136" s="190" t="s">
        <v>413</v>
      </c>
      <c r="C136" s="191">
        <v>538604</v>
      </c>
      <c r="D136" s="192">
        <v>1.282</v>
      </c>
      <c r="E136" s="193">
        <v>40.534848480000001</v>
      </c>
      <c r="F136" s="194">
        <v>6.666666666666667</v>
      </c>
      <c r="H136" s="195">
        <f t="shared" si="13"/>
        <v>0.5</v>
      </c>
      <c r="I136" s="196">
        <f t="shared" si="14"/>
        <v>0.5</v>
      </c>
      <c r="J136" s="197">
        <f t="shared" si="15"/>
        <v>0.5</v>
      </c>
      <c r="K136" s="186">
        <f t="shared" si="12"/>
        <v>1.5</v>
      </c>
      <c r="L136" s="198">
        <f t="shared" si="16"/>
        <v>0.5</v>
      </c>
      <c r="M136" s="199">
        <f t="shared" si="17"/>
        <v>0.5</v>
      </c>
    </row>
    <row r="137" spans="1:13" x14ac:dyDescent="0.35">
      <c r="A137" s="189" t="s">
        <v>379</v>
      </c>
      <c r="B137" s="190" t="s">
        <v>414</v>
      </c>
      <c r="C137" s="191">
        <v>538621</v>
      </c>
      <c r="D137" s="192">
        <v>3.125</v>
      </c>
      <c r="E137" s="193">
        <v>42.034768210000003</v>
      </c>
      <c r="F137" s="194">
        <v>9.9337748344370862</v>
      </c>
      <c r="H137" s="195">
        <f t="shared" si="13"/>
        <v>2.5</v>
      </c>
      <c r="I137" s="196">
        <f t="shared" si="14"/>
        <v>2</v>
      </c>
      <c r="J137" s="197">
        <f t="shared" si="15"/>
        <v>0.5</v>
      </c>
      <c r="K137" s="186">
        <f t="shared" si="12"/>
        <v>5</v>
      </c>
      <c r="L137" s="198">
        <f t="shared" si="16"/>
        <v>1.6666666666666667</v>
      </c>
      <c r="M137" s="199">
        <f t="shared" si="17"/>
        <v>1.66</v>
      </c>
    </row>
    <row r="138" spans="1:13" x14ac:dyDescent="0.35">
      <c r="A138" s="189" t="s">
        <v>379</v>
      </c>
      <c r="B138" s="190" t="s">
        <v>415</v>
      </c>
      <c r="C138" s="191">
        <v>538639</v>
      </c>
      <c r="D138" s="192">
        <v>2.6669999999999998</v>
      </c>
      <c r="E138" s="193">
        <v>32.153691279999997</v>
      </c>
      <c r="F138" s="194">
        <v>48.859060402684563</v>
      </c>
      <c r="H138" s="195">
        <f t="shared" si="13"/>
        <v>1.5</v>
      </c>
      <c r="I138" s="196">
        <f t="shared" si="14"/>
        <v>0.5</v>
      </c>
      <c r="J138" s="197">
        <f t="shared" si="15"/>
        <v>0.5</v>
      </c>
      <c r="K138" s="186">
        <f t="shared" si="12"/>
        <v>2.5</v>
      </c>
      <c r="L138" s="198">
        <f t="shared" si="16"/>
        <v>0.83333333333333337</v>
      </c>
      <c r="M138" s="199">
        <f t="shared" si="17"/>
        <v>0.83</v>
      </c>
    </row>
    <row r="139" spans="1:13" x14ac:dyDescent="0.35">
      <c r="A139" s="189" t="s">
        <v>379</v>
      </c>
      <c r="B139" s="190" t="s">
        <v>416</v>
      </c>
      <c r="C139" s="191">
        <v>538655</v>
      </c>
      <c r="D139" s="192">
        <v>1.0509999999999999</v>
      </c>
      <c r="E139" s="193">
        <v>35.431948419999998</v>
      </c>
      <c r="F139" s="194">
        <v>14.899713467048711</v>
      </c>
      <c r="H139" s="195">
        <f t="shared" si="13"/>
        <v>0.5</v>
      </c>
      <c r="I139" s="196">
        <f t="shared" si="14"/>
        <v>0.5</v>
      </c>
      <c r="J139" s="197">
        <f t="shared" si="15"/>
        <v>0.5</v>
      </c>
      <c r="K139" s="186">
        <f t="shared" si="12"/>
        <v>1.5</v>
      </c>
      <c r="L139" s="198">
        <f t="shared" si="16"/>
        <v>0.5</v>
      </c>
      <c r="M139" s="199">
        <f t="shared" si="17"/>
        <v>0.5</v>
      </c>
    </row>
    <row r="140" spans="1:13" x14ac:dyDescent="0.35">
      <c r="A140" s="189" t="s">
        <v>379</v>
      </c>
      <c r="B140" s="190" t="s">
        <v>417</v>
      </c>
      <c r="C140" s="191">
        <v>538671</v>
      </c>
      <c r="D140" s="192">
        <v>1.1990000000000001</v>
      </c>
      <c r="E140" s="193">
        <v>35.421382289999997</v>
      </c>
      <c r="F140" s="194">
        <v>23.930885529157667</v>
      </c>
      <c r="H140" s="195">
        <f t="shared" si="13"/>
        <v>0.5</v>
      </c>
      <c r="I140" s="196">
        <f t="shared" si="14"/>
        <v>0.5</v>
      </c>
      <c r="J140" s="197">
        <f t="shared" si="15"/>
        <v>0.5</v>
      </c>
      <c r="K140" s="186">
        <f t="shared" si="12"/>
        <v>1.5</v>
      </c>
      <c r="L140" s="198">
        <f t="shared" si="16"/>
        <v>0.5</v>
      </c>
      <c r="M140" s="199">
        <f t="shared" si="17"/>
        <v>0.5</v>
      </c>
    </row>
    <row r="141" spans="1:13" x14ac:dyDescent="0.35">
      <c r="A141" s="189" t="s">
        <v>379</v>
      </c>
      <c r="B141" s="190" t="s">
        <v>418</v>
      </c>
      <c r="C141" s="191">
        <v>538701</v>
      </c>
      <c r="D141" s="192">
        <v>1.278</v>
      </c>
      <c r="E141" s="193">
        <v>37.754901959999998</v>
      </c>
      <c r="F141" s="194">
        <v>7.1301247771836005</v>
      </c>
      <c r="H141" s="195">
        <f t="shared" si="13"/>
        <v>0.5</v>
      </c>
      <c r="I141" s="196">
        <f t="shared" si="14"/>
        <v>0.5</v>
      </c>
      <c r="J141" s="197">
        <f t="shared" si="15"/>
        <v>0.5</v>
      </c>
      <c r="K141" s="186">
        <f t="shared" ref="K141:K204" si="18">SUM(H141:J141)</f>
        <v>1.5</v>
      </c>
      <c r="L141" s="198">
        <f t="shared" si="16"/>
        <v>0.5</v>
      </c>
      <c r="M141" s="199">
        <f t="shared" si="17"/>
        <v>0.5</v>
      </c>
    </row>
    <row r="142" spans="1:13" x14ac:dyDescent="0.35">
      <c r="A142" s="189" t="s">
        <v>379</v>
      </c>
      <c r="B142" s="190" t="s">
        <v>419</v>
      </c>
      <c r="C142" s="191">
        <v>598283</v>
      </c>
      <c r="D142" s="192">
        <v>0.86</v>
      </c>
      <c r="E142" s="193">
        <v>38.060661760000002</v>
      </c>
      <c r="F142" s="194">
        <v>7.7205882352941178</v>
      </c>
      <c r="H142" s="195">
        <f t="shared" si="13"/>
        <v>0.5</v>
      </c>
      <c r="I142" s="196">
        <f t="shared" si="14"/>
        <v>0.5</v>
      </c>
      <c r="J142" s="197">
        <f t="shared" si="15"/>
        <v>0.5</v>
      </c>
      <c r="K142" s="186">
        <f t="shared" si="18"/>
        <v>1.5</v>
      </c>
      <c r="L142" s="198">
        <f t="shared" si="16"/>
        <v>0.5</v>
      </c>
      <c r="M142" s="199">
        <f t="shared" si="17"/>
        <v>0.5</v>
      </c>
    </row>
    <row r="143" spans="1:13" x14ac:dyDescent="0.35">
      <c r="A143" s="189" t="s">
        <v>379</v>
      </c>
      <c r="B143" s="190" t="s">
        <v>420</v>
      </c>
      <c r="C143" s="191">
        <v>538761</v>
      </c>
      <c r="D143" s="192">
        <v>1.4790000000000001</v>
      </c>
      <c r="E143" s="193">
        <v>37.23458445</v>
      </c>
      <c r="F143" s="194">
        <v>10.723860589812332</v>
      </c>
      <c r="H143" s="195">
        <f t="shared" si="13"/>
        <v>0.5</v>
      </c>
      <c r="I143" s="196">
        <f t="shared" si="14"/>
        <v>0.5</v>
      </c>
      <c r="J143" s="197">
        <f t="shared" si="15"/>
        <v>0.5</v>
      </c>
      <c r="K143" s="186">
        <f t="shared" si="18"/>
        <v>1.5</v>
      </c>
      <c r="L143" s="198">
        <f t="shared" si="16"/>
        <v>0.5</v>
      </c>
      <c r="M143" s="199">
        <f t="shared" si="17"/>
        <v>0.5</v>
      </c>
    </row>
    <row r="144" spans="1:13" x14ac:dyDescent="0.35">
      <c r="A144" s="189" t="s">
        <v>379</v>
      </c>
      <c r="B144" s="190" t="s">
        <v>421</v>
      </c>
      <c r="C144" s="191">
        <v>538779</v>
      </c>
      <c r="D144" s="192">
        <v>2.0960000000000001</v>
      </c>
      <c r="E144" s="193">
        <v>42.223951290000002</v>
      </c>
      <c r="F144" s="194">
        <v>3.7889039242219216</v>
      </c>
      <c r="H144" s="195">
        <f t="shared" si="13"/>
        <v>0.5</v>
      </c>
      <c r="I144" s="196">
        <f t="shared" si="14"/>
        <v>2.5</v>
      </c>
      <c r="J144" s="197">
        <f t="shared" si="15"/>
        <v>2</v>
      </c>
      <c r="K144" s="186">
        <f t="shared" si="18"/>
        <v>5</v>
      </c>
      <c r="L144" s="198">
        <f t="shared" si="16"/>
        <v>1.6666666666666667</v>
      </c>
      <c r="M144" s="199">
        <f t="shared" si="17"/>
        <v>1.66</v>
      </c>
    </row>
    <row r="145" spans="1:13" x14ac:dyDescent="0.35">
      <c r="A145" s="189" t="s">
        <v>379</v>
      </c>
      <c r="B145" s="190" t="s">
        <v>422</v>
      </c>
      <c r="C145" s="191">
        <v>571954</v>
      </c>
      <c r="D145" s="192">
        <v>0.60399999999999998</v>
      </c>
      <c r="E145" s="193">
        <v>40.722222219999999</v>
      </c>
      <c r="F145" s="194">
        <v>5.3639846743295019</v>
      </c>
      <c r="H145" s="195">
        <f t="shared" si="13"/>
        <v>0.5</v>
      </c>
      <c r="I145" s="196">
        <f t="shared" si="14"/>
        <v>0.5</v>
      </c>
      <c r="J145" s="197">
        <f t="shared" si="15"/>
        <v>0.5</v>
      </c>
      <c r="K145" s="186">
        <f t="shared" si="18"/>
        <v>1.5</v>
      </c>
      <c r="L145" s="198">
        <f t="shared" si="16"/>
        <v>0.5</v>
      </c>
      <c r="M145" s="199">
        <f t="shared" si="17"/>
        <v>0.5</v>
      </c>
    </row>
    <row r="146" spans="1:13" x14ac:dyDescent="0.35">
      <c r="A146" s="189" t="s">
        <v>379</v>
      </c>
      <c r="B146" s="190" t="s">
        <v>423</v>
      </c>
      <c r="C146" s="191">
        <v>598305</v>
      </c>
      <c r="D146" s="192">
        <v>0.54300000000000004</v>
      </c>
      <c r="E146" s="193">
        <v>34.245233970000001</v>
      </c>
      <c r="F146" s="194">
        <v>6.5857885615251295</v>
      </c>
      <c r="H146" s="195">
        <f t="shared" si="13"/>
        <v>0.5</v>
      </c>
      <c r="I146" s="196">
        <f t="shared" si="14"/>
        <v>0.5</v>
      </c>
      <c r="J146" s="197">
        <f t="shared" si="15"/>
        <v>0.5</v>
      </c>
      <c r="K146" s="186">
        <f t="shared" si="18"/>
        <v>1.5</v>
      </c>
      <c r="L146" s="198">
        <f t="shared" si="16"/>
        <v>0.5</v>
      </c>
      <c r="M146" s="199">
        <f t="shared" si="17"/>
        <v>0.5</v>
      </c>
    </row>
    <row r="147" spans="1:13" x14ac:dyDescent="0.35">
      <c r="A147" s="189" t="s">
        <v>379</v>
      </c>
      <c r="B147" s="190" t="s">
        <v>424</v>
      </c>
      <c r="C147" s="191">
        <v>538876</v>
      </c>
      <c r="D147" s="192">
        <v>1.7210000000000001</v>
      </c>
      <c r="E147" s="193">
        <v>37.910649159999998</v>
      </c>
      <c r="F147" s="194">
        <v>5.3002674446875755</v>
      </c>
      <c r="H147" s="195">
        <f t="shared" si="13"/>
        <v>0.5</v>
      </c>
      <c r="I147" s="196">
        <f t="shared" si="14"/>
        <v>0.5</v>
      </c>
      <c r="J147" s="197">
        <f t="shared" si="15"/>
        <v>0.5</v>
      </c>
      <c r="K147" s="186">
        <f t="shared" si="18"/>
        <v>1.5</v>
      </c>
      <c r="L147" s="198">
        <f t="shared" si="16"/>
        <v>0.5</v>
      </c>
      <c r="M147" s="199">
        <f t="shared" si="17"/>
        <v>0.5</v>
      </c>
    </row>
    <row r="148" spans="1:13" x14ac:dyDescent="0.35">
      <c r="A148" s="189" t="s">
        <v>379</v>
      </c>
      <c r="B148" s="190" t="s">
        <v>425</v>
      </c>
      <c r="C148" s="191">
        <v>538884</v>
      </c>
      <c r="D148" s="192">
        <v>1.5509999999999999</v>
      </c>
      <c r="E148" s="193">
        <v>37.059963930000002</v>
      </c>
      <c r="F148" s="194">
        <v>13.615870153291253</v>
      </c>
      <c r="H148" s="195">
        <f t="shared" si="13"/>
        <v>0.5</v>
      </c>
      <c r="I148" s="196">
        <f t="shared" si="14"/>
        <v>0.5</v>
      </c>
      <c r="J148" s="197">
        <f t="shared" si="15"/>
        <v>0.5</v>
      </c>
      <c r="K148" s="186">
        <f t="shared" si="18"/>
        <v>1.5</v>
      </c>
      <c r="L148" s="198">
        <f t="shared" si="16"/>
        <v>0.5</v>
      </c>
      <c r="M148" s="199">
        <f t="shared" si="17"/>
        <v>0.5</v>
      </c>
    </row>
    <row r="149" spans="1:13" x14ac:dyDescent="0.35">
      <c r="A149" s="189" t="s">
        <v>379</v>
      </c>
      <c r="B149" s="190" t="s">
        <v>426</v>
      </c>
      <c r="C149" s="191">
        <v>538957</v>
      </c>
      <c r="D149" s="192">
        <v>1.3460000000000001</v>
      </c>
      <c r="E149" s="193">
        <v>39.023720679999997</v>
      </c>
      <c r="F149" s="194">
        <v>6.2366737739872065</v>
      </c>
      <c r="H149" s="195">
        <f t="shared" si="13"/>
        <v>0.5</v>
      </c>
      <c r="I149" s="196">
        <f t="shared" si="14"/>
        <v>0.5</v>
      </c>
      <c r="J149" s="197">
        <f t="shared" si="15"/>
        <v>0.5</v>
      </c>
      <c r="K149" s="186">
        <f t="shared" si="18"/>
        <v>1.5</v>
      </c>
      <c r="L149" s="198">
        <f t="shared" si="16"/>
        <v>0.5</v>
      </c>
      <c r="M149" s="199">
        <f t="shared" si="17"/>
        <v>0.5</v>
      </c>
    </row>
    <row r="150" spans="1:13" x14ac:dyDescent="0.35">
      <c r="A150" s="189" t="s">
        <v>379</v>
      </c>
      <c r="B150" s="190" t="s">
        <v>427</v>
      </c>
      <c r="C150" s="191">
        <v>538965</v>
      </c>
      <c r="D150" s="192">
        <v>1.7629999999999999</v>
      </c>
      <c r="E150" s="193">
        <v>35.17136387</v>
      </c>
      <c r="F150" s="194">
        <v>7.3477604428787116</v>
      </c>
      <c r="H150" s="195">
        <f t="shared" si="13"/>
        <v>0.5</v>
      </c>
      <c r="I150" s="196">
        <f t="shared" si="14"/>
        <v>0.5</v>
      </c>
      <c r="J150" s="197">
        <f t="shared" si="15"/>
        <v>0.5</v>
      </c>
      <c r="K150" s="186">
        <f t="shared" si="18"/>
        <v>1.5</v>
      </c>
      <c r="L150" s="198">
        <f t="shared" si="16"/>
        <v>0.5</v>
      </c>
      <c r="M150" s="199">
        <f t="shared" si="17"/>
        <v>0.5</v>
      </c>
    </row>
    <row r="151" spans="1:13" x14ac:dyDescent="0.35">
      <c r="A151" s="189" t="s">
        <v>379</v>
      </c>
      <c r="B151" s="190" t="s">
        <v>428</v>
      </c>
      <c r="C151" s="191">
        <v>538973</v>
      </c>
      <c r="D151" s="192">
        <v>1.1279999999999999</v>
      </c>
      <c r="E151" s="193">
        <v>38.680203050000003</v>
      </c>
      <c r="F151" s="194">
        <v>5.5837563451776653</v>
      </c>
      <c r="H151" s="195">
        <f t="shared" si="13"/>
        <v>0.5</v>
      </c>
      <c r="I151" s="196">
        <f t="shared" si="14"/>
        <v>0.5</v>
      </c>
      <c r="J151" s="197">
        <f t="shared" si="15"/>
        <v>0.5</v>
      </c>
      <c r="K151" s="186">
        <f t="shared" si="18"/>
        <v>1.5</v>
      </c>
      <c r="L151" s="198">
        <f t="shared" si="16"/>
        <v>0.5</v>
      </c>
      <c r="M151" s="199">
        <f t="shared" si="17"/>
        <v>0.5</v>
      </c>
    </row>
    <row r="152" spans="1:13" x14ac:dyDescent="0.35">
      <c r="A152" s="189" t="s">
        <v>379</v>
      </c>
      <c r="B152" s="190" t="s">
        <v>429</v>
      </c>
      <c r="C152" s="191">
        <v>538990</v>
      </c>
      <c r="D152" s="192">
        <v>1.282</v>
      </c>
      <c r="E152" s="193">
        <v>38.739038190000002</v>
      </c>
      <c r="F152" s="194">
        <v>6.5063649222065063</v>
      </c>
      <c r="H152" s="195">
        <f t="shared" si="13"/>
        <v>0.5</v>
      </c>
      <c r="I152" s="196">
        <f t="shared" si="14"/>
        <v>0.5</v>
      </c>
      <c r="J152" s="197">
        <f t="shared" si="15"/>
        <v>0.5</v>
      </c>
      <c r="K152" s="186">
        <f t="shared" si="18"/>
        <v>1.5</v>
      </c>
      <c r="L152" s="198">
        <f t="shared" si="16"/>
        <v>0.5</v>
      </c>
      <c r="M152" s="199">
        <f t="shared" si="17"/>
        <v>0.5</v>
      </c>
    </row>
    <row r="153" spans="1:13" x14ac:dyDescent="0.35">
      <c r="A153" s="189" t="s">
        <v>379</v>
      </c>
      <c r="B153" s="190" t="s">
        <v>430</v>
      </c>
      <c r="C153" s="191">
        <v>539015</v>
      </c>
      <c r="D153" s="192">
        <v>0.60499999999999998</v>
      </c>
      <c r="E153" s="193">
        <v>38.149746190000002</v>
      </c>
      <c r="F153" s="194">
        <v>7.8680203045685282</v>
      </c>
      <c r="H153" s="195">
        <f t="shared" si="13"/>
        <v>0.5</v>
      </c>
      <c r="I153" s="196">
        <f t="shared" si="14"/>
        <v>0.5</v>
      </c>
      <c r="J153" s="197">
        <f t="shared" si="15"/>
        <v>0.5</v>
      </c>
      <c r="K153" s="186">
        <f t="shared" si="18"/>
        <v>1.5</v>
      </c>
      <c r="L153" s="198">
        <f t="shared" si="16"/>
        <v>0.5</v>
      </c>
      <c r="M153" s="199">
        <f t="shared" si="17"/>
        <v>0.5</v>
      </c>
    </row>
    <row r="154" spans="1:13" x14ac:dyDescent="0.35">
      <c r="A154" s="189" t="s">
        <v>379</v>
      </c>
      <c r="B154" s="190" t="s">
        <v>431</v>
      </c>
      <c r="C154" s="191">
        <v>539040</v>
      </c>
      <c r="D154" s="192">
        <v>1.361</v>
      </c>
      <c r="E154" s="193">
        <v>41.746734400000001</v>
      </c>
      <c r="F154" s="194">
        <v>4.0638606676342528</v>
      </c>
      <c r="H154" s="195">
        <f t="shared" si="13"/>
        <v>0.5</v>
      </c>
      <c r="I154" s="196">
        <f t="shared" si="14"/>
        <v>1.5</v>
      </c>
      <c r="J154" s="197">
        <f t="shared" si="15"/>
        <v>1.5</v>
      </c>
      <c r="K154" s="186">
        <f t="shared" si="18"/>
        <v>3.5</v>
      </c>
      <c r="L154" s="198">
        <f t="shared" si="16"/>
        <v>1.1666666666666667</v>
      </c>
      <c r="M154" s="199">
        <f t="shared" si="17"/>
        <v>1.1599999999999999</v>
      </c>
    </row>
    <row r="155" spans="1:13" x14ac:dyDescent="0.35">
      <c r="A155" s="189" t="s">
        <v>379</v>
      </c>
      <c r="B155" s="190" t="s">
        <v>432</v>
      </c>
      <c r="C155" s="191">
        <v>505781</v>
      </c>
      <c r="D155" s="192">
        <v>0.96</v>
      </c>
      <c r="E155" s="193">
        <v>40.162337659999999</v>
      </c>
      <c r="F155" s="194">
        <v>10.38961038961039</v>
      </c>
      <c r="H155" s="195">
        <f t="shared" si="13"/>
        <v>0.5</v>
      </c>
      <c r="I155" s="196">
        <f t="shared" si="14"/>
        <v>0.5</v>
      </c>
      <c r="J155" s="197">
        <f t="shared" si="15"/>
        <v>0.5</v>
      </c>
      <c r="K155" s="186">
        <f t="shared" si="18"/>
        <v>1.5</v>
      </c>
      <c r="L155" s="198">
        <f t="shared" si="16"/>
        <v>0.5</v>
      </c>
      <c r="M155" s="199">
        <f t="shared" si="17"/>
        <v>0.5</v>
      </c>
    </row>
    <row r="156" spans="1:13" x14ac:dyDescent="0.35">
      <c r="A156" s="189" t="s">
        <v>379</v>
      </c>
      <c r="B156" s="190" t="s">
        <v>433</v>
      </c>
      <c r="C156" s="191">
        <v>535362</v>
      </c>
      <c r="D156" s="192">
        <v>1.103</v>
      </c>
      <c r="E156" s="193">
        <v>39.909649119999997</v>
      </c>
      <c r="F156" s="194">
        <v>4.9122807017543852</v>
      </c>
      <c r="H156" s="195">
        <f t="shared" si="13"/>
        <v>0.5</v>
      </c>
      <c r="I156" s="196">
        <f t="shared" si="14"/>
        <v>0.5</v>
      </c>
      <c r="J156" s="197">
        <f t="shared" si="15"/>
        <v>0.5</v>
      </c>
      <c r="K156" s="186">
        <f t="shared" si="18"/>
        <v>1.5</v>
      </c>
      <c r="L156" s="198">
        <f t="shared" si="16"/>
        <v>0.5</v>
      </c>
      <c r="M156" s="199">
        <f t="shared" si="17"/>
        <v>0.5</v>
      </c>
    </row>
    <row r="157" spans="1:13" x14ac:dyDescent="0.35">
      <c r="A157" s="189" t="s">
        <v>379</v>
      </c>
      <c r="B157" s="190" t="s">
        <v>434</v>
      </c>
      <c r="C157" s="191">
        <v>539058</v>
      </c>
      <c r="D157" s="192">
        <v>1.9319999999999999</v>
      </c>
      <c r="E157" s="193">
        <v>37.760035340000002</v>
      </c>
      <c r="F157" s="194">
        <v>2.9790456955314317</v>
      </c>
      <c r="H157" s="195">
        <f t="shared" si="13"/>
        <v>0.5</v>
      </c>
      <c r="I157" s="196">
        <f t="shared" si="14"/>
        <v>0.5</v>
      </c>
      <c r="J157" s="197">
        <f t="shared" si="15"/>
        <v>3</v>
      </c>
      <c r="K157" s="186">
        <f t="shared" si="18"/>
        <v>4</v>
      </c>
      <c r="L157" s="198">
        <f t="shared" si="16"/>
        <v>1.3333333333333333</v>
      </c>
      <c r="M157" s="199">
        <f t="shared" si="17"/>
        <v>1.33</v>
      </c>
    </row>
    <row r="158" spans="1:13" x14ac:dyDescent="0.35">
      <c r="A158" s="189" t="s">
        <v>379</v>
      </c>
      <c r="B158" s="190" t="s">
        <v>435</v>
      </c>
      <c r="C158" s="191">
        <v>539066</v>
      </c>
      <c r="D158" s="192">
        <v>1.86</v>
      </c>
      <c r="E158" s="193">
        <v>38.228691849999997</v>
      </c>
      <c r="F158" s="194">
        <v>1.5610365282547611</v>
      </c>
      <c r="H158" s="195">
        <f t="shared" si="13"/>
        <v>0.5</v>
      </c>
      <c r="I158" s="196">
        <f t="shared" si="14"/>
        <v>0.5</v>
      </c>
      <c r="J158" s="197">
        <f t="shared" si="15"/>
        <v>5</v>
      </c>
      <c r="K158" s="186">
        <f t="shared" si="18"/>
        <v>6</v>
      </c>
      <c r="L158" s="198">
        <f t="shared" si="16"/>
        <v>2</v>
      </c>
      <c r="M158" s="199">
        <f t="shared" si="17"/>
        <v>2</v>
      </c>
    </row>
    <row r="159" spans="1:13" x14ac:dyDescent="0.35">
      <c r="A159" s="189" t="s">
        <v>379</v>
      </c>
      <c r="B159" s="190" t="s">
        <v>436</v>
      </c>
      <c r="C159" s="191">
        <v>513644</v>
      </c>
      <c r="D159" s="192">
        <v>0.379</v>
      </c>
      <c r="E159" s="193">
        <v>35.535046729999998</v>
      </c>
      <c r="F159" s="194">
        <v>7.94392523364486</v>
      </c>
      <c r="H159" s="195">
        <f t="shared" si="13"/>
        <v>0.5</v>
      </c>
      <c r="I159" s="196">
        <f t="shared" si="14"/>
        <v>0.5</v>
      </c>
      <c r="J159" s="197">
        <f t="shared" si="15"/>
        <v>0.5</v>
      </c>
      <c r="K159" s="186">
        <f t="shared" si="18"/>
        <v>1.5</v>
      </c>
      <c r="L159" s="198">
        <f t="shared" si="16"/>
        <v>0.5</v>
      </c>
      <c r="M159" s="199">
        <f t="shared" si="17"/>
        <v>0.5</v>
      </c>
    </row>
    <row r="160" spans="1:13" x14ac:dyDescent="0.35">
      <c r="A160" s="189" t="s">
        <v>379</v>
      </c>
      <c r="B160" s="190" t="s">
        <v>437</v>
      </c>
      <c r="C160" s="191">
        <v>539082</v>
      </c>
      <c r="D160" s="192">
        <v>1.6950000000000001</v>
      </c>
      <c r="E160" s="193">
        <v>30.947783619999999</v>
      </c>
      <c r="F160" s="194">
        <v>27.047332832456799</v>
      </c>
      <c r="H160" s="195">
        <f t="shared" si="13"/>
        <v>0.5</v>
      </c>
      <c r="I160" s="196">
        <f t="shared" si="14"/>
        <v>0.5</v>
      </c>
      <c r="J160" s="197">
        <f t="shared" si="15"/>
        <v>0.5</v>
      </c>
      <c r="K160" s="186">
        <f t="shared" si="18"/>
        <v>1.5</v>
      </c>
      <c r="L160" s="198">
        <f t="shared" si="16"/>
        <v>0.5</v>
      </c>
      <c r="M160" s="199">
        <f t="shared" si="17"/>
        <v>0.5</v>
      </c>
    </row>
    <row r="161" spans="1:13" x14ac:dyDescent="0.35">
      <c r="A161" s="189" t="s">
        <v>438</v>
      </c>
      <c r="B161" s="190" t="s">
        <v>439</v>
      </c>
      <c r="C161" s="191">
        <v>531367</v>
      </c>
      <c r="D161" s="192">
        <v>2.532</v>
      </c>
      <c r="E161" s="193">
        <v>46.933823529999998</v>
      </c>
      <c r="F161" s="194">
        <v>4.4117647058823533</v>
      </c>
      <c r="H161" s="195">
        <f t="shared" si="13"/>
        <v>1.5</v>
      </c>
      <c r="I161" s="196">
        <f t="shared" si="14"/>
        <v>5</v>
      </c>
      <c r="J161" s="197">
        <f t="shared" si="15"/>
        <v>1</v>
      </c>
      <c r="K161" s="186">
        <f t="shared" si="18"/>
        <v>7.5</v>
      </c>
      <c r="L161" s="198">
        <f t="shared" si="16"/>
        <v>2.5</v>
      </c>
      <c r="M161" s="199">
        <f t="shared" si="17"/>
        <v>2.5</v>
      </c>
    </row>
    <row r="162" spans="1:13" x14ac:dyDescent="0.35">
      <c r="A162" s="189" t="s">
        <v>438</v>
      </c>
      <c r="B162" s="190" t="s">
        <v>440</v>
      </c>
      <c r="C162" s="191">
        <v>533971</v>
      </c>
      <c r="D162" s="192">
        <v>3.927</v>
      </c>
      <c r="E162" s="193">
        <v>43.682274249999999</v>
      </c>
      <c r="F162" s="194">
        <v>4.0133779264214047</v>
      </c>
      <c r="H162" s="195">
        <f t="shared" si="13"/>
        <v>4.5</v>
      </c>
      <c r="I162" s="196">
        <f t="shared" si="14"/>
        <v>5</v>
      </c>
      <c r="J162" s="197">
        <f t="shared" si="15"/>
        <v>1.5</v>
      </c>
      <c r="K162" s="186">
        <f t="shared" si="18"/>
        <v>11</v>
      </c>
      <c r="L162" s="198">
        <f t="shared" si="16"/>
        <v>3.6666666666666665</v>
      </c>
      <c r="M162" s="199">
        <f t="shared" si="17"/>
        <v>3.66</v>
      </c>
    </row>
    <row r="163" spans="1:13" x14ac:dyDescent="0.35">
      <c r="A163" s="189" t="s">
        <v>438</v>
      </c>
      <c r="B163" s="190" t="s">
        <v>441</v>
      </c>
      <c r="C163" s="191">
        <v>530832</v>
      </c>
      <c r="D163" s="192">
        <v>2.8570000000000002</v>
      </c>
      <c r="E163" s="193">
        <v>45.949541279999998</v>
      </c>
      <c r="F163" s="194">
        <v>3.669724770642202</v>
      </c>
      <c r="H163" s="195">
        <f t="shared" si="13"/>
        <v>2</v>
      </c>
      <c r="I163" s="196">
        <f t="shared" si="14"/>
        <v>5</v>
      </c>
      <c r="J163" s="197">
        <f t="shared" si="15"/>
        <v>2</v>
      </c>
      <c r="K163" s="186">
        <f t="shared" si="18"/>
        <v>9</v>
      </c>
      <c r="L163" s="198">
        <f t="shared" si="16"/>
        <v>3</v>
      </c>
      <c r="M163" s="199">
        <f t="shared" si="17"/>
        <v>3</v>
      </c>
    </row>
    <row r="164" spans="1:13" x14ac:dyDescent="0.35">
      <c r="A164" s="189" t="s">
        <v>438</v>
      </c>
      <c r="B164" s="190" t="s">
        <v>442</v>
      </c>
      <c r="C164" s="191">
        <v>531286</v>
      </c>
      <c r="D164" s="192">
        <v>2.4289999999999998</v>
      </c>
      <c r="E164" s="193">
        <v>43.700992560000003</v>
      </c>
      <c r="F164" s="194">
        <v>2.9776674937965262</v>
      </c>
      <c r="H164" s="195">
        <f t="shared" si="13"/>
        <v>1</v>
      </c>
      <c r="I164" s="196">
        <f t="shared" si="14"/>
        <v>5</v>
      </c>
      <c r="J164" s="197">
        <f t="shared" si="15"/>
        <v>3</v>
      </c>
      <c r="K164" s="186">
        <f t="shared" si="18"/>
        <v>9</v>
      </c>
      <c r="L164" s="198">
        <f t="shared" si="16"/>
        <v>3</v>
      </c>
      <c r="M164" s="199">
        <f t="shared" si="17"/>
        <v>3</v>
      </c>
    </row>
    <row r="165" spans="1:13" x14ac:dyDescent="0.35">
      <c r="A165" s="189" t="s">
        <v>438</v>
      </c>
      <c r="B165" s="190" t="s">
        <v>438</v>
      </c>
      <c r="C165" s="191">
        <v>534005</v>
      </c>
      <c r="D165" s="192">
        <v>3.9009999999999998</v>
      </c>
      <c r="E165" s="193">
        <v>42.913337140000003</v>
      </c>
      <c r="F165" s="194">
        <v>2.3401826484018269</v>
      </c>
      <c r="H165" s="195">
        <f t="shared" si="13"/>
        <v>4.5</v>
      </c>
      <c r="I165" s="196">
        <f t="shared" si="14"/>
        <v>3.5</v>
      </c>
      <c r="J165" s="197">
        <f t="shared" si="15"/>
        <v>4</v>
      </c>
      <c r="K165" s="186">
        <f t="shared" si="18"/>
        <v>12</v>
      </c>
      <c r="L165" s="198">
        <f t="shared" si="16"/>
        <v>4</v>
      </c>
      <c r="M165" s="199">
        <f t="shared" si="17"/>
        <v>4</v>
      </c>
    </row>
    <row r="166" spans="1:13" x14ac:dyDescent="0.35">
      <c r="A166" s="189" t="s">
        <v>438</v>
      </c>
      <c r="B166" s="190" t="s">
        <v>443</v>
      </c>
      <c r="C166" s="191">
        <v>529524</v>
      </c>
      <c r="D166" s="192">
        <v>11.111000000000001</v>
      </c>
      <c r="E166" s="193">
        <v>55.913793099999999</v>
      </c>
      <c r="F166" s="194">
        <v>0</v>
      </c>
      <c r="H166" s="195">
        <f t="shared" si="13"/>
        <v>5</v>
      </c>
      <c r="I166" s="196">
        <f t="shared" si="14"/>
        <v>5</v>
      </c>
      <c r="J166" s="197">
        <f t="shared" si="15"/>
        <v>5</v>
      </c>
      <c r="K166" s="186">
        <f t="shared" si="18"/>
        <v>15</v>
      </c>
      <c r="L166" s="198">
        <f t="shared" si="16"/>
        <v>5</v>
      </c>
      <c r="M166" s="199">
        <f t="shared" si="17"/>
        <v>5</v>
      </c>
    </row>
    <row r="167" spans="1:13" x14ac:dyDescent="0.35">
      <c r="A167" s="189" t="s">
        <v>438</v>
      </c>
      <c r="B167" s="190" t="s">
        <v>444</v>
      </c>
      <c r="C167" s="191">
        <v>529559</v>
      </c>
      <c r="D167" s="192">
        <v>2.5</v>
      </c>
      <c r="E167" s="193">
        <v>42.5390625</v>
      </c>
      <c r="F167" s="194">
        <v>4.6875</v>
      </c>
      <c r="H167" s="195">
        <f t="shared" si="13"/>
        <v>1.5</v>
      </c>
      <c r="I167" s="196">
        <f t="shared" si="14"/>
        <v>3</v>
      </c>
      <c r="J167" s="197">
        <f t="shared" si="15"/>
        <v>0.5</v>
      </c>
      <c r="K167" s="186">
        <f t="shared" si="18"/>
        <v>5</v>
      </c>
      <c r="L167" s="198">
        <f t="shared" si="16"/>
        <v>1.6666666666666667</v>
      </c>
      <c r="M167" s="199">
        <f t="shared" si="17"/>
        <v>1.66</v>
      </c>
    </row>
    <row r="168" spans="1:13" x14ac:dyDescent="0.35">
      <c r="A168" s="189" t="s">
        <v>438</v>
      </c>
      <c r="B168" s="190" t="s">
        <v>445</v>
      </c>
      <c r="C168" s="191">
        <v>531341</v>
      </c>
      <c r="D168" s="192">
        <v>2.4689999999999999</v>
      </c>
      <c r="E168" s="193">
        <v>45.708020050000002</v>
      </c>
      <c r="F168" s="194">
        <v>2.0050125313283207</v>
      </c>
      <c r="H168" s="195">
        <f t="shared" si="13"/>
        <v>1.5</v>
      </c>
      <c r="I168" s="196">
        <f t="shared" si="14"/>
        <v>5</v>
      </c>
      <c r="J168" s="197">
        <f t="shared" si="15"/>
        <v>4.5</v>
      </c>
      <c r="K168" s="186">
        <f t="shared" si="18"/>
        <v>11</v>
      </c>
      <c r="L168" s="198">
        <f t="shared" si="16"/>
        <v>3.6666666666666665</v>
      </c>
      <c r="M168" s="199">
        <f t="shared" si="17"/>
        <v>3.66</v>
      </c>
    </row>
    <row r="169" spans="1:13" x14ac:dyDescent="0.35">
      <c r="A169" s="189" t="s">
        <v>438</v>
      </c>
      <c r="B169" s="190" t="s">
        <v>446</v>
      </c>
      <c r="C169" s="191">
        <v>531430</v>
      </c>
      <c r="D169" s="192">
        <v>1.653</v>
      </c>
      <c r="E169" s="193">
        <v>46.274999999999999</v>
      </c>
      <c r="F169" s="194">
        <v>3.4999999999999996</v>
      </c>
      <c r="H169" s="195">
        <f t="shared" si="13"/>
        <v>0.5</v>
      </c>
      <c r="I169" s="196">
        <f t="shared" si="14"/>
        <v>5</v>
      </c>
      <c r="J169" s="197">
        <f t="shared" si="15"/>
        <v>2.5</v>
      </c>
      <c r="K169" s="186">
        <f t="shared" si="18"/>
        <v>8</v>
      </c>
      <c r="L169" s="198">
        <f t="shared" si="16"/>
        <v>2.6666666666666665</v>
      </c>
      <c r="M169" s="199">
        <f t="shared" si="17"/>
        <v>2.66</v>
      </c>
    </row>
    <row r="170" spans="1:13" x14ac:dyDescent="0.35">
      <c r="A170" s="189" t="s">
        <v>438</v>
      </c>
      <c r="B170" s="190" t="s">
        <v>447</v>
      </c>
      <c r="C170" s="191">
        <v>531359</v>
      </c>
      <c r="D170" s="192">
        <v>5.0209999999999999</v>
      </c>
      <c r="E170" s="193">
        <v>40.410447759999997</v>
      </c>
      <c r="F170" s="194">
        <v>0.49751243781094534</v>
      </c>
      <c r="H170" s="195">
        <f t="shared" si="13"/>
        <v>5</v>
      </c>
      <c r="I170" s="196">
        <f t="shared" si="14"/>
        <v>0.5</v>
      </c>
      <c r="J170" s="197">
        <f t="shared" si="15"/>
        <v>5</v>
      </c>
      <c r="K170" s="186">
        <f t="shared" si="18"/>
        <v>10.5</v>
      </c>
      <c r="L170" s="198">
        <f t="shared" si="16"/>
        <v>3.5</v>
      </c>
      <c r="M170" s="199">
        <f t="shared" si="17"/>
        <v>3.5</v>
      </c>
    </row>
    <row r="171" spans="1:13" x14ac:dyDescent="0.35">
      <c r="A171" s="189" t="s">
        <v>438</v>
      </c>
      <c r="B171" s="190" t="s">
        <v>448</v>
      </c>
      <c r="C171" s="191">
        <v>531481</v>
      </c>
      <c r="D171" s="192">
        <v>3.1579999999999999</v>
      </c>
      <c r="E171" s="193">
        <v>50.5</v>
      </c>
      <c r="F171" s="194">
        <v>0</v>
      </c>
      <c r="H171" s="195">
        <f t="shared" si="13"/>
        <v>3</v>
      </c>
      <c r="I171" s="196">
        <f t="shared" si="14"/>
        <v>5</v>
      </c>
      <c r="J171" s="197">
        <f t="shared" si="15"/>
        <v>5</v>
      </c>
      <c r="K171" s="186">
        <f t="shared" si="18"/>
        <v>13</v>
      </c>
      <c r="L171" s="198">
        <f t="shared" si="16"/>
        <v>4.333333333333333</v>
      </c>
      <c r="M171" s="199">
        <f t="shared" si="17"/>
        <v>4.33</v>
      </c>
    </row>
    <row r="172" spans="1:13" x14ac:dyDescent="0.35">
      <c r="A172" s="189" t="s">
        <v>438</v>
      </c>
      <c r="B172" s="190" t="s">
        <v>449</v>
      </c>
      <c r="C172" s="191">
        <v>534064</v>
      </c>
      <c r="D172" s="192">
        <v>4.3719999999999999</v>
      </c>
      <c r="E172" s="193">
        <v>45.032258059999997</v>
      </c>
      <c r="F172" s="194">
        <v>0</v>
      </c>
      <c r="H172" s="195">
        <f t="shared" si="13"/>
        <v>5</v>
      </c>
      <c r="I172" s="196">
        <f t="shared" si="14"/>
        <v>5</v>
      </c>
      <c r="J172" s="197">
        <f t="shared" si="15"/>
        <v>5</v>
      </c>
      <c r="K172" s="186">
        <f t="shared" si="18"/>
        <v>15</v>
      </c>
      <c r="L172" s="198">
        <f t="shared" si="16"/>
        <v>5</v>
      </c>
      <c r="M172" s="199">
        <f t="shared" si="17"/>
        <v>5</v>
      </c>
    </row>
    <row r="173" spans="1:13" x14ac:dyDescent="0.35">
      <c r="A173" s="189" t="s">
        <v>438</v>
      </c>
      <c r="B173" s="190" t="s">
        <v>450</v>
      </c>
      <c r="C173" s="191">
        <v>531413</v>
      </c>
      <c r="D173" s="192">
        <v>6.6669999999999998</v>
      </c>
      <c r="E173" s="193">
        <v>47.296460179999997</v>
      </c>
      <c r="F173" s="194">
        <v>3.5398230088495577</v>
      </c>
      <c r="H173" s="195">
        <f t="shared" si="13"/>
        <v>5</v>
      </c>
      <c r="I173" s="196">
        <f t="shared" si="14"/>
        <v>5</v>
      </c>
      <c r="J173" s="197">
        <f t="shared" si="15"/>
        <v>2</v>
      </c>
      <c r="K173" s="186">
        <f t="shared" si="18"/>
        <v>12</v>
      </c>
      <c r="L173" s="198">
        <f t="shared" si="16"/>
        <v>4</v>
      </c>
      <c r="M173" s="199">
        <f t="shared" si="17"/>
        <v>4</v>
      </c>
    </row>
    <row r="174" spans="1:13" x14ac:dyDescent="0.35">
      <c r="A174" s="189" t="s">
        <v>438</v>
      </c>
      <c r="B174" s="190" t="s">
        <v>451</v>
      </c>
      <c r="C174" s="191">
        <v>534102</v>
      </c>
      <c r="D174" s="192">
        <v>2.516</v>
      </c>
      <c r="E174" s="193">
        <v>41.57204969</v>
      </c>
      <c r="F174" s="194">
        <v>4.7204968944099379</v>
      </c>
      <c r="H174" s="195">
        <f t="shared" si="13"/>
        <v>1.5</v>
      </c>
      <c r="I174" s="196">
        <f t="shared" si="14"/>
        <v>1.5</v>
      </c>
      <c r="J174" s="197">
        <f t="shared" si="15"/>
        <v>0.5</v>
      </c>
      <c r="K174" s="186">
        <f t="shared" si="18"/>
        <v>3.5</v>
      </c>
      <c r="L174" s="198">
        <f t="shared" si="16"/>
        <v>1.1666666666666667</v>
      </c>
      <c r="M174" s="199">
        <f t="shared" si="17"/>
        <v>1.1599999999999999</v>
      </c>
    </row>
    <row r="175" spans="1:13" x14ac:dyDescent="0.35">
      <c r="A175" s="189" t="s">
        <v>438</v>
      </c>
      <c r="B175" s="190" t="s">
        <v>452</v>
      </c>
      <c r="C175" s="191">
        <v>534137</v>
      </c>
      <c r="D175" s="192">
        <v>2.875</v>
      </c>
      <c r="E175" s="193">
        <v>42.558490569999996</v>
      </c>
      <c r="F175" s="194">
        <v>1.8867924528301887</v>
      </c>
      <c r="H175" s="195">
        <f t="shared" si="13"/>
        <v>2</v>
      </c>
      <c r="I175" s="196">
        <f t="shared" si="14"/>
        <v>3</v>
      </c>
      <c r="J175" s="197">
        <f t="shared" si="15"/>
        <v>4.5</v>
      </c>
      <c r="K175" s="186">
        <f t="shared" si="18"/>
        <v>9.5</v>
      </c>
      <c r="L175" s="198">
        <f t="shared" si="16"/>
        <v>3.1666666666666665</v>
      </c>
      <c r="M175" s="199">
        <f t="shared" si="17"/>
        <v>3.16</v>
      </c>
    </row>
    <row r="176" spans="1:13" x14ac:dyDescent="0.35">
      <c r="A176" s="189" t="s">
        <v>438</v>
      </c>
      <c r="B176" s="190" t="s">
        <v>453</v>
      </c>
      <c r="C176" s="191">
        <v>534153</v>
      </c>
      <c r="D176" s="192">
        <v>2.5099999999999998</v>
      </c>
      <c r="E176" s="193">
        <v>43.536231880000003</v>
      </c>
      <c r="F176" s="194">
        <v>2.4154589371980677</v>
      </c>
      <c r="H176" s="195">
        <f t="shared" si="13"/>
        <v>1.5</v>
      </c>
      <c r="I176" s="196">
        <f t="shared" si="14"/>
        <v>4.5</v>
      </c>
      <c r="J176" s="197">
        <f t="shared" si="15"/>
        <v>4</v>
      </c>
      <c r="K176" s="186">
        <f t="shared" si="18"/>
        <v>10</v>
      </c>
      <c r="L176" s="198">
        <f t="shared" si="16"/>
        <v>3.3333333333333335</v>
      </c>
      <c r="M176" s="199">
        <f t="shared" si="17"/>
        <v>3.33</v>
      </c>
    </row>
    <row r="177" spans="1:13" x14ac:dyDescent="0.35">
      <c r="A177" s="189" t="s">
        <v>438</v>
      </c>
      <c r="B177" s="190" t="s">
        <v>454</v>
      </c>
      <c r="C177" s="191">
        <v>530999</v>
      </c>
      <c r="D177" s="192">
        <v>2.0329999999999999</v>
      </c>
      <c r="E177" s="193">
        <v>40.514778329999999</v>
      </c>
      <c r="F177" s="194">
        <v>1.9704433497536948</v>
      </c>
      <c r="H177" s="195">
        <f t="shared" si="13"/>
        <v>0.5</v>
      </c>
      <c r="I177" s="196">
        <f t="shared" si="14"/>
        <v>0.5</v>
      </c>
      <c r="J177" s="197">
        <f t="shared" si="15"/>
        <v>4.5</v>
      </c>
      <c r="K177" s="186">
        <f t="shared" si="18"/>
        <v>5.5</v>
      </c>
      <c r="L177" s="198">
        <f t="shared" si="16"/>
        <v>1.8333333333333333</v>
      </c>
      <c r="M177" s="199">
        <f t="shared" si="17"/>
        <v>1.83</v>
      </c>
    </row>
    <row r="178" spans="1:13" x14ac:dyDescent="0.35">
      <c r="A178" s="189" t="s">
        <v>438</v>
      </c>
      <c r="B178" s="190" t="s">
        <v>455</v>
      </c>
      <c r="C178" s="191">
        <v>534251</v>
      </c>
      <c r="D178" s="192">
        <v>4</v>
      </c>
      <c r="E178" s="193">
        <v>41.40654206</v>
      </c>
      <c r="F178" s="194">
        <v>0</v>
      </c>
      <c r="H178" s="195">
        <f t="shared" si="13"/>
        <v>4.5</v>
      </c>
      <c r="I178" s="196">
        <f t="shared" si="14"/>
        <v>1</v>
      </c>
      <c r="J178" s="197">
        <f t="shared" si="15"/>
        <v>5</v>
      </c>
      <c r="K178" s="186">
        <f t="shared" si="18"/>
        <v>10.5</v>
      </c>
      <c r="L178" s="198">
        <f t="shared" si="16"/>
        <v>3.5</v>
      </c>
      <c r="M178" s="199">
        <f t="shared" si="17"/>
        <v>3.5</v>
      </c>
    </row>
    <row r="179" spans="1:13" x14ac:dyDescent="0.35">
      <c r="A179" s="189" t="s">
        <v>438</v>
      </c>
      <c r="B179" s="190" t="s">
        <v>456</v>
      </c>
      <c r="C179" s="191">
        <v>534331</v>
      </c>
      <c r="D179" s="192">
        <v>5.4859999999999998</v>
      </c>
      <c r="E179" s="193">
        <v>42.70858896</v>
      </c>
      <c r="F179" s="194">
        <v>0.92024539877300615</v>
      </c>
      <c r="H179" s="195">
        <f t="shared" si="13"/>
        <v>5</v>
      </c>
      <c r="I179" s="196">
        <f t="shared" si="14"/>
        <v>3.5</v>
      </c>
      <c r="J179" s="197">
        <f t="shared" si="15"/>
        <v>5</v>
      </c>
      <c r="K179" s="186">
        <f t="shared" si="18"/>
        <v>13.5</v>
      </c>
      <c r="L179" s="198">
        <f t="shared" si="16"/>
        <v>4.5</v>
      </c>
      <c r="M179" s="199">
        <f t="shared" si="17"/>
        <v>4.5</v>
      </c>
    </row>
    <row r="180" spans="1:13" x14ac:dyDescent="0.35">
      <c r="A180" s="189" t="s">
        <v>438</v>
      </c>
      <c r="B180" s="190" t="s">
        <v>457</v>
      </c>
      <c r="C180" s="191">
        <v>526622</v>
      </c>
      <c r="D180" s="192">
        <v>3.0609999999999999</v>
      </c>
      <c r="E180" s="193">
        <v>45.046875</v>
      </c>
      <c r="F180" s="194">
        <v>3.75</v>
      </c>
      <c r="H180" s="195">
        <f t="shared" si="13"/>
        <v>2.5</v>
      </c>
      <c r="I180" s="196">
        <f t="shared" si="14"/>
        <v>5</v>
      </c>
      <c r="J180" s="197">
        <f t="shared" si="15"/>
        <v>2</v>
      </c>
      <c r="K180" s="186">
        <f t="shared" si="18"/>
        <v>9.5</v>
      </c>
      <c r="L180" s="198">
        <f t="shared" si="16"/>
        <v>3.1666666666666665</v>
      </c>
      <c r="M180" s="199">
        <f t="shared" si="17"/>
        <v>3.16</v>
      </c>
    </row>
    <row r="181" spans="1:13" x14ac:dyDescent="0.35">
      <c r="A181" s="189" t="s">
        <v>438</v>
      </c>
      <c r="B181" s="190" t="s">
        <v>458</v>
      </c>
      <c r="C181" s="191">
        <v>530859</v>
      </c>
      <c r="D181" s="192">
        <v>3.8959999999999999</v>
      </c>
      <c r="E181" s="193">
        <v>45.015384619999999</v>
      </c>
      <c r="F181" s="194">
        <v>2.3076923076923075</v>
      </c>
      <c r="H181" s="195">
        <f t="shared" si="13"/>
        <v>4.5</v>
      </c>
      <c r="I181" s="196">
        <f t="shared" si="14"/>
        <v>5</v>
      </c>
      <c r="J181" s="197">
        <f t="shared" si="15"/>
        <v>4</v>
      </c>
      <c r="K181" s="186">
        <f t="shared" si="18"/>
        <v>13.5</v>
      </c>
      <c r="L181" s="198">
        <f t="shared" si="16"/>
        <v>4.5</v>
      </c>
      <c r="M181" s="199">
        <f t="shared" si="17"/>
        <v>4.5</v>
      </c>
    </row>
    <row r="182" spans="1:13" x14ac:dyDescent="0.35">
      <c r="A182" s="189" t="s">
        <v>438</v>
      </c>
      <c r="B182" s="190" t="s">
        <v>459</v>
      </c>
      <c r="C182" s="191">
        <v>531383</v>
      </c>
      <c r="D182" s="192">
        <v>1.887</v>
      </c>
      <c r="E182" s="193">
        <v>46.452941180000003</v>
      </c>
      <c r="F182" s="194">
        <v>7.0588235294117645</v>
      </c>
      <c r="H182" s="195">
        <f t="shared" si="13"/>
        <v>0.5</v>
      </c>
      <c r="I182" s="196">
        <f t="shared" si="14"/>
        <v>5</v>
      </c>
      <c r="J182" s="197">
        <f t="shared" si="15"/>
        <v>0.5</v>
      </c>
      <c r="K182" s="186">
        <f t="shared" si="18"/>
        <v>6</v>
      </c>
      <c r="L182" s="198">
        <f t="shared" si="16"/>
        <v>2</v>
      </c>
      <c r="M182" s="199">
        <f t="shared" si="17"/>
        <v>2</v>
      </c>
    </row>
    <row r="183" spans="1:13" x14ac:dyDescent="0.35">
      <c r="A183" s="189" t="s">
        <v>438</v>
      </c>
      <c r="B183" s="190" t="s">
        <v>460</v>
      </c>
      <c r="C183" s="191">
        <v>531065</v>
      </c>
      <c r="D183" s="192">
        <v>3</v>
      </c>
      <c r="E183" s="193">
        <v>42.1038961</v>
      </c>
      <c r="F183" s="194">
        <v>5.1948051948051948</v>
      </c>
      <c r="H183" s="195">
        <f t="shared" si="13"/>
        <v>2.5</v>
      </c>
      <c r="I183" s="196">
        <f t="shared" si="14"/>
        <v>2.5</v>
      </c>
      <c r="J183" s="197">
        <f t="shared" si="15"/>
        <v>0.5</v>
      </c>
      <c r="K183" s="186">
        <f t="shared" si="18"/>
        <v>5.5</v>
      </c>
      <c r="L183" s="198">
        <f t="shared" si="16"/>
        <v>1.8333333333333333</v>
      </c>
      <c r="M183" s="199">
        <f t="shared" si="17"/>
        <v>1.83</v>
      </c>
    </row>
    <row r="184" spans="1:13" x14ac:dyDescent="0.35">
      <c r="A184" s="189" t="s">
        <v>438</v>
      </c>
      <c r="B184" s="190" t="s">
        <v>461</v>
      </c>
      <c r="C184" s="191">
        <v>530875</v>
      </c>
      <c r="D184" s="192">
        <v>4.8079999999999998</v>
      </c>
      <c r="E184" s="193">
        <v>47.337662340000001</v>
      </c>
      <c r="F184" s="194">
        <v>9.0909090909090899</v>
      </c>
      <c r="H184" s="195">
        <f t="shared" si="13"/>
        <v>5</v>
      </c>
      <c r="I184" s="196">
        <f t="shared" si="14"/>
        <v>5</v>
      </c>
      <c r="J184" s="197">
        <f t="shared" si="15"/>
        <v>0.5</v>
      </c>
      <c r="K184" s="186">
        <f t="shared" si="18"/>
        <v>10.5</v>
      </c>
      <c r="L184" s="198">
        <f t="shared" si="16"/>
        <v>3.5</v>
      </c>
      <c r="M184" s="199">
        <f t="shared" si="17"/>
        <v>3.5</v>
      </c>
    </row>
    <row r="185" spans="1:13" x14ac:dyDescent="0.35">
      <c r="A185" s="189" t="s">
        <v>438</v>
      </c>
      <c r="B185" s="190" t="s">
        <v>462</v>
      </c>
      <c r="C185" s="191">
        <v>531421</v>
      </c>
      <c r="D185" s="192">
        <v>2.0409999999999999</v>
      </c>
      <c r="E185" s="193">
        <v>48.4</v>
      </c>
      <c r="F185" s="194">
        <v>0</v>
      </c>
      <c r="H185" s="195">
        <f t="shared" si="13"/>
        <v>0.5</v>
      </c>
      <c r="I185" s="196">
        <f t="shared" si="14"/>
        <v>5</v>
      </c>
      <c r="J185" s="197">
        <f t="shared" si="15"/>
        <v>5</v>
      </c>
      <c r="K185" s="186">
        <f t="shared" si="18"/>
        <v>10.5</v>
      </c>
      <c r="L185" s="198">
        <f t="shared" si="16"/>
        <v>3.5</v>
      </c>
      <c r="M185" s="199">
        <f t="shared" si="17"/>
        <v>3.5</v>
      </c>
    </row>
    <row r="186" spans="1:13" x14ac:dyDescent="0.35">
      <c r="A186" s="189" t="s">
        <v>438</v>
      </c>
      <c r="B186" s="190" t="s">
        <v>325</v>
      </c>
      <c r="C186" s="191">
        <v>530981</v>
      </c>
      <c r="D186" s="192">
        <v>5.7590000000000003</v>
      </c>
      <c r="E186" s="193">
        <v>39.94230769</v>
      </c>
      <c r="F186" s="194">
        <v>10.256410256410257</v>
      </c>
      <c r="H186" s="195">
        <f t="shared" si="13"/>
        <v>5</v>
      </c>
      <c r="I186" s="196">
        <f t="shared" si="14"/>
        <v>0.5</v>
      </c>
      <c r="J186" s="197">
        <f t="shared" si="15"/>
        <v>0.5</v>
      </c>
      <c r="K186" s="186">
        <f t="shared" si="18"/>
        <v>6</v>
      </c>
      <c r="L186" s="198">
        <f t="shared" si="16"/>
        <v>2</v>
      </c>
      <c r="M186" s="199">
        <f t="shared" si="17"/>
        <v>2</v>
      </c>
    </row>
    <row r="187" spans="1:13" x14ac:dyDescent="0.35">
      <c r="A187" s="189" t="s">
        <v>438</v>
      </c>
      <c r="B187" s="190" t="s">
        <v>463</v>
      </c>
      <c r="C187" s="191">
        <v>571741</v>
      </c>
      <c r="D187" s="192">
        <v>4.4939999999999998</v>
      </c>
      <c r="E187" s="193">
        <v>46.043478260000001</v>
      </c>
      <c r="F187" s="194">
        <v>1.4492753623188406</v>
      </c>
      <c r="H187" s="195">
        <f t="shared" si="13"/>
        <v>5</v>
      </c>
      <c r="I187" s="196">
        <f t="shared" si="14"/>
        <v>5</v>
      </c>
      <c r="J187" s="197">
        <f t="shared" si="15"/>
        <v>5</v>
      </c>
      <c r="K187" s="186">
        <f t="shared" si="18"/>
        <v>15</v>
      </c>
      <c r="L187" s="198">
        <f t="shared" si="16"/>
        <v>5</v>
      </c>
      <c r="M187" s="199">
        <f t="shared" si="17"/>
        <v>5</v>
      </c>
    </row>
    <row r="188" spans="1:13" x14ac:dyDescent="0.35">
      <c r="A188" s="189" t="s">
        <v>438</v>
      </c>
      <c r="B188" s="190" t="s">
        <v>464</v>
      </c>
      <c r="C188" s="191">
        <v>534480</v>
      </c>
      <c r="D188" s="192">
        <v>1.655</v>
      </c>
      <c r="E188" s="193">
        <v>41.128447020000003</v>
      </c>
      <c r="F188" s="194">
        <v>2.0319303338171264</v>
      </c>
      <c r="H188" s="195">
        <f t="shared" si="13"/>
        <v>0.5</v>
      </c>
      <c r="I188" s="196">
        <f t="shared" si="14"/>
        <v>0.5</v>
      </c>
      <c r="J188" s="197">
        <f t="shared" si="15"/>
        <v>4.5</v>
      </c>
      <c r="K188" s="186">
        <f t="shared" si="18"/>
        <v>5.5</v>
      </c>
      <c r="L188" s="198">
        <f t="shared" si="16"/>
        <v>1.8333333333333333</v>
      </c>
      <c r="M188" s="199">
        <f t="shared" si="17"/>
        <v>1.83</v>
      </c>
    </row>
    <row r="189" spans="1:13" x14ac:dyDescent="0.35">
      <c r="A189" s="189" t="s">
        <v>438</v>
      </c>
      <c r="B189" s="190" t="s">
        <v>465</v>
      </c>
      <c r="C189" s="191">
        <v>534544</v>
      </c>
      <c r="D189" s="192">
        <v>4.8780000000000001</v>
      </c>
      <c r="E189" s="193">
        <v>42.565384620000003</v>
      </c>
      <c r="F189" s="194">
        <v>2.3076923076923075</v>
      </c>
      <c r="H189" s="195">
        <f t="shared" si="13"/>
        <v>5</v>
      </c>
      <c r="I189" s="196">
        <f t="shared" si="14"/>
        <v>3</v>
      </c>
      <c r="J189" s="197">
        <f t="shared" si="15"/>
        <v>4</v>
      </c>
      <c r="K189" s="186">
        <f t="shared" si="18"/>
        <v>12</v>
      </c>
      <c r="L189" s="198">
        <f t="shared" si="16"/>
        <v>4</v>
      </c>
      <c r="M189" s="199">
        <f t="shared" si="17"/>
        <v>4</v>
      </c>
    </row>
    <row r="190" spans="1:13" x14ac:dyDescent="0.35">
      <c r="A190" s="189" t="s">
        <v>438</v>
      </c>
      <c r="B190" s="190" t="s">
        <v>466</v>
      </c>
      <c r="C190" s="191">
        <v>534552</v>
      </c>
      <c r="D190" s="192">
        <v>6.6669999999999998</v>
      </c>
      <c r="E190" s="193">
        <v>41.966135459999997</v>
      </c>
      <c r="F190" s="194">
        <v>1.5936254980079683</v>
      </c>
      <c r="H190" s="195">
        <f t="shared" si="13"/>
        <v>5</v>
      </c>
      <c r="I190" s="196">
        <f t="shared" si="14"/>
        <v>2</v>
      </c>
      <c r="J190" s="197">
        <f t="shared" si="15"/>
        <v>5</v>
      </c>
      <c r="K190" s="186">
        <f t="shared" si="18"/>
        <v>12</v>
      </c>
      <c r="L190" s="198">
        <f t="shared" si="16"/>
        <v>4</v>
      </c>
      <c r="M190" s="199">
        <f t="shared" si="17"/>
        <v>4</v>
      </c>
    </row>
    <row r="191" spans="1:13" x14ac:dyDescent="0.35">
      <c r="A191" s="189" t="s">
        <v>438</v>
      </c>
      <c r="B191" s="190" t="s">
        <v>467</v>
      </c>
      <c r="C191" s="191">
        <v>534579</v>
      </c>
      <c r="D191" s="192">
        <v>2.3260000000000001</v>
      </c>
      <c r="E191" s="193">
        <v>43.479233229999998</v>
      </c>
      <c r="F191" s="194">
        <v>5.4313099041533546</v>
      </c>
      <c r="H191" s="195">
        <f t="shared" si="13"/>
        <v>1</v>
      </c>
      <c r="I191" s="196">
        <f t="shared" si="14"/>
        <v>4.5</v>
      </c>
      <c r="J191" s="197">
        <f t="shared" si="15"/>
        <v>0.5</v>
      </c>
      <c r="K191" s="186">
        <f t="shared" si="18"/>
        <v>6</v>
      </c>
      <c r="L191" s="198">
        <f t="shared" si="16"/>
        <v>2</v>
      </c>
      <c r="M191" s="199">
        <f t="shared" si="17"/>
        <v>2</v>
      </c>
    </row>
    <row r="192" spans="1:13" x14ac:dyDescent="0.35">
      <c r="A192" s="189" t="s">
        <v>438</v>
      </c>
      <c r="B192" s="190" t="s">
        <v>468</v>
      </c>
      <c r="C192" s="191">
        <v>531014</v>
      </c>
      <c r="D192" s="192">
        <v>2.778</v>
      </c>
      <c r="E192" s="193">
        <v>49.7</v>
      </c>
      <c r="F192" s="194">
        <v>0</v>
      </c>
      <c r="H192" s="195">
        <f t="shared" si="13"/>
        <v>2</v>
      </c>
      <c r="I192" s="196">
        <f t="shared" si="14"/>
        <v>5</v>
      </c>
      <c r="J192" s="197">
        <f t="shared" si="15"/>
        <v>5</v>
      </c>
      <c r="K192" s="186">
        <f t="shared" si="18"/>
        <v>12</v>
      </c>
      <c r="L192" s="198">
        <f t="shared" si="16"/>
        <v>4</v>
      </c>
      <c r="M192" s="199">
        <f t="shared" si="17"/>
        <v>4</v>
      </c>
    </row>
    <row r="193" spans="1:13" x14ac:dyDescent="0.35">
      <c r="A193" s="189" t="s">
        <v>438</v>
      </c>
      <c r="B193" s="190" t="s">
        <v>469</v>
      </c>
      <c r="C193" s="191">
        <v>534587</v>
      </c>
      <c r="D193" s="192">
        <v>3.2839999999999998</v>
      </c>
      <c r="E193" s="193">
        <v>42.128140700000003</v>
      </c>
      <c r="F193" s="194">
        <v>1.8216080402010051</v>
      </c>
      <c r="H193" s="195">
        <f t="shared" si="13"/>
        <v>3</v>
      </c>
      <c r="I193" s="196">
        <f t="shared" si="14"/>
        <v>2.5</v>
      </c>
      <c r="J193" s="197">
        <f t="shared" si="15"/>
        <v>4.5</v>
      </c>
      <c r="K193" s="186">
        <f t="shared" si="18"/>
        <v>10</v>
      </c>
      <c r="L193" s="198">
        <f t="shared" si="16"/>
        <v>3.3333333333333335</v>
      </c>
      <c r="M193" s="199">
        <f t="shared" si="17"/>
        <v>3.33</v>
      </c>
    </row>
    <row r="194" spans="1:13" x14ac:dyDescent="0.35">
      <c r="A194" s="189" t="s">
        <v>438</v>
      </c>
      <c r="B194" s="190" t="s">
        <v>470</v>
      </c>
      <c r="C194" s="191">
        <v>534625</v>
      </c>
      <c r="D194" s="192">
        <v>5.149</v>
      </c>
      <c r="E194" s="193">
        <v>47.125</v>
      </c>
      <c r="F194" s="194">
        <v>2.2727272727272725</v>
      </c>
      <c r="H194" s="195">
        <f t="shared" si="13"/>
        <v>5</v>
      </c>
      <c r="I194" s="196">
        <f t="shared" si="14"/>
        <v>5</v>
      </c>
      <c r="J194" s="197">
        <f t="shared" si="15"/>
        <v>4</v>
      </c>
      <c r="K194" s="186">
        <f t="shared" si="18"/>
        <v>14</v>
      </c>
      <c r="L194" s="198">
        <f t="shared" si="16"/>
        <v>4.666666666666667</v>
      </c>
      <c r="M194" s="199">
        <f t="shared" si="17"/>
        <v>4.66</v>
      </c>
    </row>
    <row r="195" spans="1:13" x14ac:dyDescent="0.35">
      <c r="A195" s="189" t="s">
        <v>438</v>
      </c>
      <c r="B195" s="190" t="s">
        <v>471</v>
      </c>
      <c r="C195" s="191">
        <v>534641</v>
      </c>
      <c r="D195" s="192">
        <v>2.101</v>
      </c>
      <c r="E195" s="193">
        <v>41.242574259999998</v>
      </c>
      <c r="F195" s="194">
        <v>5.4455445544554459</v>
      </c>
      <c r="H195" s="195">
        <f t="shared" si="13"/>
        <v>0.5</v>
      </c>
      <c r="I195" s="196">
        <f t="shared" si="14"/>
        <v>1</v>
      </c>
      <c r="J195" s="197">
        <f t="shared" si="15"/>
        <v>0.5</v>
      </c>
      <c r="K195" s="186">
        <f t="shared" si="18"/>
        <v>2</v>
      </c>
      <c r="L195" s="198">
        <f t="shared" si="16"/>
        <v>0.66666666666666663</v>
      </c>
      <c r="M195" s="199">
        <f t="shared" si="17"/>
        <v>0.66</v>
      </c>
    </row>
    <row r="196" spans="1:13" x14ac:dyDescent="0.35">
      <c r="A196" s="189" t="s">
        <v>438</v>
      </c>
      <c r="B196" s="190" t="s">
        <v>472</v>
      </c>
      <c r="C196" s="191">
        <v>534650</v>
      </c>
      <c r="D196" s="192">
        <v>3.1970000000000001</v>
      </c>
      <c r="E196" s="193">
        <v>39.63461538</v>
      </c>
      <c r="F196" s="194">
        <v>2.7149321266968323</v>
      </c>
      <c r="H196" s="195">
        <f t="shared" ref="H196:H259" si="19">VALUE(_xlfn.IFS(D196&gt;4.05,"5",D196&gt;=3.83,"4,5",D196&gt;=3.6,"4",D196&gt;=3.37,"3,5",D196&gt;=3.14,"3",D196&gt;=2.91,"2,5",D196&gt;=2.68,"2",D196&gt;=2.45,"1,5",D196&gt;=2.22,"1",D196&lt;2.22,"0,5"))</f>
        <v>3</v>
      </c>
      <c r="I196" s="196">
        <f t="shared" ref="I196:I259" si="20">VALUE(_xlfn.IFS(E196&gt;43.62,"5",E196&gt;=43.32,"4,5",E196&gt;=43.1,"4",E196&gt;=42.7,"3,5",E196&gt;=42.39,"3",E196&gt;=42.08,"2,5",E196&gt;=41.77,"2",E196&gt;=41.46,"1,5",E196&gt;=41.15,"1",E196&lt;41.15,"0,5"))</f>
        <v>0.5</v>
      </c>
      <c r="J196" s="197">
        <f t="shared" ref="J196:J259" si="21">VALUE(_xlfn.IFS(F196&gt;4.53,"0,5",F196&gt;=4.2,"1",F196&gt;=3.86,"1,5",F196&gt;=3.52,"2",F196&gt;=3.18,"2,5",F196&gt;=2.84,"3",F196&gt;=2.5,"3,5",F196&gt;=2.16,"4",F196&gt;=1.82,"4,5",F196&lt;1.82,"5"))</f>
        <v>3.5</v>
      </c>
      <c r="K196" s="186">
        <f t="shared" si="18"/>
        <v>7</v>
      </c>
      <c r="L196" s="198">
        <f t="shared" ref="L196:L259" si="22">(H196+I196+J196)/3</f>
        <v>2.3333333333333335</v>
      </c>
      <c r="M196" s="199">
        <f t="shared" ref="M196:M259" si="23">ROUNDDOWN(L196,2)</f>
        <v>2.33</v>
      </c>
    </row>
    <row r="197" spans="1:13" x14ac:dyDescent="0.35">
      <c r="A197" s="189" t="s">
        <v>438</v>
      </c>
      <c r="B197" s="190" t="s">
        <v>473</v>
      </c>
      <c r="C197" s="191">
        <v>534668</v>
      </c>
      <c r="D197" s="192">
        <v>3.218</v>
      </c>
      <c r="E197" s="193">
        <v>42.687857139999998</v>
      </c>
      <c r="F197" s="194">
        <v>4.1428571428571423</v>
      </c>
      <c r="H197" s="195">
        <f t="shared" si="19"/>
        <v>3</v>
      </c>
      <c r="I197" s="196">
        <f t="shared" si="20"/>
        <v>3</v>
      </c>
      <c r="J197" s="197">
        <f t="shared" si="21"/>
        <v>1.5</v>
      </c>
      <c r="K197" s="186">
        <f t="shared" si="18"/>
        <v>7.5</v>
      </c>
      <c r="L197" s="198">
        <f t="shared" si="22"/>
        <v>2.5</v>
      </c>
      <c r="M197" s="199">
        <f t="shared" si="23"/>
        <v>2.5</v>
      </c>
    </row>
    <row r="198" spans="1:13" x14ac:dyDescent="0.35">
      <c r="A198" s="189" t="s">
        <v>474</v>
      </c>
      <c r="B198" s="190" t="s">
        <v>475</v>
      </c>
      <c r="C198" s="191">
        <v>539104</v>
      </c>
      <c r="D198" s="192">
        <v>0.98399999999999999</v>
      </c>
      <c r="E198" s="193">
        <v>44.518329940000001</v>
      </c>
      <c r="F198" s="194">
        <v>2.0366598778004072</v>
      </c>
      <c r="H198" s="195">
        <f t="shared" si="19"/>
        <v>0.5</v>
      </c>
      <c r="I198" s="196">
        <f t="shared" si="20"/>
        <v>5</v>
      </c>
      <c r="J198" s="197">
        <f t="shared" si="21"/>
        <v>4.5</v>
      </c>
      <c r="K198" s="186">
        <f t="shared" si="18"/>
        <v>10</v>
      </c>
      <c r="L198" s="198">
        <f t="shared" si="22"/>
        <v>3.3333333333333335</v>
      </c>
      <c r="M198" s="199">
        <f t="shared" si="23"/>
        <v>3.33</v>
      </c>
    </row>
    <row r="199" spans="1:13" x14ac:dyDescent="0.35">
      <c r="A199" s="189" t="s">
        <v>474</v>
      </c>
      <c r="B199" s="190" t="s">
        <v>476</v>
      </c>
      <c r="C199" s="191">
        <v>571199</v>
      </c>
      <c r="D199" s="192">
        <v>1.504</v>
      </c>
      <c r="E199" s="193">
        <v>40.997536949999997</v>
      </c>
      <c r="F199" s="194">
        <v>2.9556650246305418</v>
      </c>
      <c r="H199" s="195">
        <f t="shared" si="19"/>
        <v>0.5</v>
      </c>
      <c r="I199" s="196">
        <f t="shared" si="20"/>
        <v>0.5</v>
      </c>
      <c r="J199" s="197">
        <f t="shared" si="21"/>
        <v>3</v>
      </c>
      <c r="K199" s="186">
        <f t="shared" si="18"/>
        <v>4</v>
      </c>
      <c r="L199" s="198">
        <f t="shared" si="22"/>
        <v>1.3333333333333333</v>
      </c>
      <c r="M199" s="199">
        <f t="shared" si="23"/>
        <v>1.33</v>
      </c>
    </row>
    <row r="200" spans="1:13" x14ac:dyDescent="0.35">
      <c r="A200" s="189" t="s">
        <v>474</v>
      </c>
      <c r="B200" s="190" t="s">
        <v>477</v>
      </c>
      <c r="C200" s="191">
        <v>599735</v>
      </c>
      <c r="D200" s="192">
        <v>2.0670000000000002</v>
      </c>
      <c r="E200" s="193">
        <v>41.404329609999998</v>
      </c>
      <c r="F200" s="194">
        <v>7.9608938547486039</v>
      </c>
      <c r="H200" s="195">
        <f t="shared" si="19"/>
        <v>0.5</v>
      </c>
      <c r="I200" s="196">
        <f t="shared" si="20"/>
        <v>1</v>
      </c>
      <c r="J200" s="197">
        <f t="shared" si="21"/>
        <v>0.5</v>
      </c>
      <c r="K200" s="186">
        <f t="shared" si="18"/>
        <v>2</v>
      </c>
      <c r="L200" s="198">
        <f t="shared" si="22"/>
        <v>0.66666666666666663</v>
      </c>
      <c r="M200" s="199">
        <f t="shared" si="23"/>
        <v>0.66</v>
      </c>
    </row>
    <row r="201" spans="1:13" x14ac:dyDescent="0.35">
      <c r="A201" s="189" t="s">
        <v>474</v>
      </c>
      <c r="B201" s="190" t="s">
        <v>478</v>
      </c>
      <c r="C201" s="191">
        <v>540048</v>
      </c>
      <c r="D201" s="192">
        <v>0</v>
      </c>
      <c r="E201" s="193">
        <v>45.004504500000003</v>
      </c>
      <c r="F201" s="194">
        <v>4.2042042042042045</v>
      </c>
      <c r="H201" s="195">
        <f t="shared" si="19"/>
        <v>0.5</v>
      </c>
      <c r="I201" s="196">
        <f t="shared" si="20"/>
        <v>5</v>
      </c>
      <c r="J201" s="197">
        <f t="shared" si="21"/>
        <v>1</v>
      </c>
      <c r="K201" s="186">
        <f t="shared" si="18"/>
        <v>6.5</v>
      </c>
      <c r="L201" s="198">
        <f t="shared" si="22"/>
        <v>2.1666666666666665</v>
      </c>
      <c r="M201" s="199">
        <f t="shared" si="23"/>
        <v>2.16</v>
      </c>
    </row>
    <row r="202" spans="1:13" x14ac:dyDescent="0.35">
      <c r="A202" s="189" t="s">
        <v>474</v>
      </c>
      <c r="B202" s="190" t="s">
        <v>479</v>
      </c>
      <c r="C202" s="191">
        <v>539121</v>
      </c>
      <c r="D202" s="192">
        <v>2.3460000000000001</v>
      </c>
      <c r="E202" s="193">
        <v>38.661564630000001</v>
      </c>
      <c r="F202" s="194">
        <v>5.7823129251700678</v>
      </c>
      <c r="H202" s="195">
        <f t="shared" si="19"/>
        <v>1</v>
      </c>
      <c r="I202" s="196">
        <f t="shared" si="20"/>
        <v>0.5</v>
      </c>
      <c r="J202" s="197">
        <f t="shared" si="21"/>
        <v>0.5</v>
      </c>
      <c r="K202" s="186">
        <f t="shared" si="18"/>
        <v>2</v>
      </c>
      <c r="L202" s="198">
        <f t="shared" si="22"/>
        <v>0.66666666666666663</v>
      </c>
      <c r="M202" s="199">
        <f t="shared" si="23"/>
        <v>0.66</v>
      </c>
    </row>
    <row r="203" spans="1:13" x14ac:dyDescent="0.35">
      <c r="A203" s="189" t="s">
        <v>474</v>
      </c>
      <c r="B203" s="190" t="s">
        <v>474</v>
      </c>
      <c r="C203" s="191">
        <v>539139</v>
      </c>
      <c r="D203" s="192">
        <v>1.56</v>
      </c>
      <c r="E203" s="193">
        <v>40.704560260000001</v>
      </c>
      <c r="F203" s="194">
        <v>3.7524429967426709</v>
      </c>
      <c r="H203" s="195">
        <f t="shared" si="19"/>
        <v>0.5</v>
      </c>
      <c r="I203" s="196">
        <f t="shared" si="20"/>
        <v>0.5</v>
      </c>
      <c r="J203" s="197">
        <f t="shared" si="21"/>
        <v>2</v>
      </c>
      <c r="K203" s="186">
        <f t="shared" si="18"/>
        <v>3</v>
      </c>
      <c r="L203" s="198">
        <f t="shared" si="22"/>
        <v>1</v>
      </c>
      <c r="M203" s="199">
        <f t="shared" si="23"/>
        <v>1</v>
      </c>
    </row>
    <row r="204" spans="1:13" x14ac:dyDescent="0.35">
      <c r="A204" s="189" t="s">
        <v>474</v>
      </c>
      <c r="B204" s="190" t="s">
        <v>480</v>
      </c>
      <c r="C204" s="191">
        <v>532215</v>
      </c>
      <c r="D204" s="192">
        <v>0.28899999999999998</v>
      </c>
      <c r="E204" s="193">
        <v>37.627261760000003</v>
      </c>
      <c r="F204" s="194">
        <v>12.062726176115802</v>
      </c>
      <c r="H204" s="195">
        <f t="shared" si="19"/>
        <v>0.5</v>
      </c>
      <c r="I204" s="196">
        <f t="shared" si="20"/>
        <v>0.5</v>
      </c>
      <c r="J204" s="197">
        <f t="shared" si="21"/>
        <v>0.5</v>
      </c>
      <c r="K204" s="186">
        <f t="shared" si="18"/>
        <v>1.5</v>
      </c>
      <c r="L204" s="198">
        <f t="shared" si="22"/>
        <v>0.5</v>
      </c>
      <c r="M204" s="199">
        <f t="shared" si="23"/>
        <v>0.5</v>
      </c>
    </row>
    <row r="205" spans="1:13" x14ac:dyDescent="0.35">
      <c r="A205" s="189" t="s">
        <v>474</v>
      </c>
      <c r="B205" s="190" t="s">
        <v>481</v>
      </c>
      <c r="C205" s="191">
        <v>539147</v>
      </c>
      <c r="D205" s="192">
        <v>1.4490000000000001</v>
      </c>
      <c r="E205" s="193">
        <v>43.003124999999997</v>
      </c>
      <c r="F205" s="194">
        <v>14.374999999999998</v>
      </c>
      <c r="H205" s="195">
        <f t="shared" si="19"/>
        <v>0.5</v>
      </c>
      <c r="I205" s="196">
        <f t="shared" si="20"/>
        <v>3.5</v>
      </c>
      <c r="J205" s="197">
        <f t="shared" si="21"/>
        <v>0.5</v>
      </c>
      <c r="K205" s="186">
        <f t="shared" ref="K205:K268" si="24">SUM(H205:J205)</f>
        <v>4.5</v>
      </c>
      <c r="L205" s="198">
        <f t="shared" si="22"/>
        <v>1.5</v>
      </c>
      <c r="M205" s="199">
        <f t="shared" si="23"/>
        <v>1.5</v>
      </c>
    </row>
    <row r="206" spans="1:13" x14ac:dyDescent="0.35">
      <c r="A206" s="189" t="s">
        <v>474</v>
      </c>
      <c r="B206" s="190" t="s">
        <v>482</v>
      </c>
      <c r="C206" s="191">
        <v>539155</v>
      </c>
      <c r="D206" s="192">
        <v>1.1559999999999999</v>
      </c>
      <c r="E206" s="193">
        <v>41.577834180000004</v>
      </c>
      <c r="F206" s="194">
        <v>6.5989847715736039</v>
      </c>
      <c r="H206" s="195">
        <f t="shared" si="19"/>
        <v>0.5</v>
      </c>
      <c r="I206" s="196">
        <f t="shared" si="20"/>
        <v>1.5</v>
      </c>
      <c r="J206" s="197">
        <f t="shared" si="21"/>
        <v>0.5</v>
      </c>
      <c r="K206" s="186">
        <f t="shared" si="24"/>
        <v>2.5</v>
      </c>
      <c r="L206" s="198">
        <f t="shared" si="22"/>
        <v>0.83333333333333337</v>
      </c>
      <c r="M206" s="199">
        <f t="shared" si="23"/>
        <v>0.83</v>
      </c>
    </row>
    <row r="207" spans="1:13" x14ac:dyDescent="0.35">
      <c r="A207" s="189" t="s">
        <v>474</v>
      </c>
      <c r="B207" s="190" t="s">
        <v>483</v>
      </c>
      <c r="C207" s="191">
        <v>539163</v>
      </c>
      <c r="D207" s="192">
        <v>1.9430000000000001</v>
      </c>
      <c r="E207" s="193">
        <v>41.15248227</v>
      </c>
      <c r="F207" s="194">
        <v>4.8008728859792695</v>
      </c>
      <c r="H207" s="195">
        <f t="shared" si="19"/>
        <v>0.5</v>
      </c>
      <c r="I207" s="196">
        <f t="shared" si="20"/>
        <v>1</v>
      </c>
      <c r="J207" s="197">
        <f t="shared" si="21"/>
        <v>0.5</v>
      </c>
      <c r="K207" s="186">
        <f t="shared" si="24"/>
        <v>2</v>
      </c>
      <c r="L207" s="198">
        <f t="shared" si="22"/>
        <v>0.66666666666666663</v>
      </c>
      <c r="M207" s="199">
        <f t="shared" si="23"/>
        <v>0.66</v>
      </c>
    </row>
    <row r="208" spans="1:13" x14ac:dyDescent="0.35">
      <c r="A208" s="189" t="s">
        <v>474</v>
      </c>
      <c r="B208" s="190" t="s">
        <v>484</v>
      </c>
      <c r="C208" s="191">
        <v>539171</v>
      </c>
      <c r="D208" s="192">
        <v>1.6759999999999999</v>
      </c>
      <c r="E208" s="193">
        <v>41.243409489999998</v>
      </c>
      <c r="F208" s="194">
        <v>1.7574692442882249</v>
      </c>
      <c r="H208" s="195">
        <f t="shared" si="19"/>
        <v>0.5</v>
      </c>
      <c r="I208" s="196">
        <f t="shared" si="20"/>
        <v>1</v>
      </c>
      <c r="J208" s="197">
        <f t="shared" si="21"/>
        <v>5</v>
      </c>
      <c r="K208" s="186">
        <f t="shared" si="24"/>
        <v>6.5</v>
      </c>
      <c r="L208" s="198">
        <f t="shared" si="22"/>
        <v>2.1666666666666665</v>
      </c>
      <c r="M208" s="199">
        <f t="shared" si="23"/>
        <v>2.16</v>
      </c>
    </row>
    <row r="209" spans="1:13" x14ac:dyDescent="0.35">
      <c r="A209" s="189" t="s">
        <v>474</v>
      </c>
      <c r="B209" s="190" t="s">
        <v>485</v>
      </c>
      <c r="C209" s="191">
        <v>539180</v>
      </c>
      <c r="D209" s="192">
        <v>0.84599999999999997</v>
      </c>
      <c r="E209" s="193">
        <v>40.098326360000002</v>
      </c>
      <c r="F209" s="194">
        <v>5.439330543933055</v>
      </c>
      <c r="H209" s="195">
        <f t="shared" si="19"/>
        <v>0.5</v>
      </c>
      <c r="I209" s="196">
        <f t="shared" si="20"/>
        <v>0.5</v>
      </c>
      <c r="J209" s="197">
        <f t="shared" si="21"/>
        <v>0.5</v>
      </c>
      <c r="K209" s="186">
        <f t="shared" si="24"/>
        <v>1.5</v>
      </c>
      <c r="L209" s="198">
        <f t="shared" si="22"/>
        <v>0.5</v>
      </c>
      <c r="M209" s="199">
        <f t="shared" si="23"/>
        <v>0.5</v>
      </c>
    </row>
    <row r="210" spans="1:13" x14ac:dyDescent="0.35">
      <c r="A210" s="189" t="s">
        <v>474</v>
      </c>
      <c r="B210" s="190" t="s">
        <v>486</v>
      </c>
      <c r="C210" s="191">
        <v>539198</v>
      </c>
      <c r="D210" s="192">
        <v>1.9930000000000001</v>
      </c>
      <c r="E210" s="193">
        <v>40.53125</v>
      </c>
      <c r="F210" s="194">
        <v>3.4427966101694913</v>
      </c>
      <c r="H210" s="195">
        <f t="shared" si="19"/>
        <v>0.5</v>
      </c>
      <c r="I210" s="196">
        <f t="shared" si="20"/>
        <v>0.5</v>
      </c>
      <c r="J210" s="197">
        <f t="shared" si="21"/>
        <v>2.5</v>
      </c>
      <c r="K210" s="186">
        <f t="shared" si="24"/>
        <v>3.5</v>
      </c>
      <c r="L210" s="198">
        <f t="shared" si="22"/>
        <v>1.1666666666666667</v>
      </c>
      <c r="M210" s="199">
        <f t="shared" si="23"/>
        <v>1.1599999999999999</v>
      </c>
    </row>
    <row r="211" spans="1:13" x14ac:dyDescent="0.35">
      <c r="A211" s="189" t="s">
        <v>474</v>
      </c>
      <c r="B211" s="190" t="s">
        <v>487</v>
      </c>
      <c r="C211" s="191">
        <v>539210</v>
      </c>
      <c r="D211" s="192">
        <v>1.593</v>
      </c>
      <c r="E211" s="193">
        <v>37.570515550000003</v>
      </c>
      <c r="F211" s="194">
        <v>3.4512143161482745</v>
      </c>
      <c r="H211" s="195">
        <f t="shared" si="19"/>
        <v>0.5</v>
      </c>
      <c r="I211" s="196">
        <f t="shared" si="20"/>
        <v>0.5</v>
      </c>
      <c r="J211" s="197">
        <f t="shared" si="21"/>
        <v>2.5</v>
      </c>
      <c r="K211" s="186">
        <f t="shared" si="24"/>
        <v>3.5</v>
      </c>
      <c r="L211" s="198">
        <f t="shared" si="22"/>
        <v>1.1666666666666667</v>
      </c>
      <c r="M211" s="199">
        <f t="shared" si="23"/>
        <v>1.1599999999999999</v>
      </c>
    </row>
    <row r="212" spans="1:13" x14ac:dyDescent="0.35">
      <c r="A212" s="189" t="s">
        <v>474</v>
      </c>
      <c r="B212" s="190" t="s">
        <v>488</v>
      </c>
      <c r="C212" s="191">
        <v>531146</v>
      </c>
      <c r="D212" s="192">
        <v>1.4490000000000001</v>
      </c>
      <c r="E212" s="193">
        <v>33.526819920000001</v>
      </c>
      <c r="F212" s="194">
        <v>27.586206896551726</v>
      </c>
      <c r="H212" s="195">
        <f t="shared" si="19"/>
        <v>0.5</v>
      </c>
      <c r="I212" s="196">
        <f t="shared" si="20"/>
        <v>0.5</v>
      </c>
      <c r="J212" s="197">
        <f t="shared" si="21"/>
        <v>0.5</v>
      </c>
      <c r="K212" s="186">
        <f t="shared" si="24"/>
        <v>1.5</v>
      </c>
      <c r="L212" s="198">
        <f t="shared" si="22"/>
        <v>0.5</v>
      </c>
      <c r="M212" s="199">
        <f t="shared" si="23"/>
        <v>0.5</v>
      </c>
    </row>
    <row r="213" spans="1:13" x14ac:dyDescent="0.35">
      <c r="A213" s="189" t="s">
        <v>474</v>
      </c>
      <c r="B213" s="190" t="s">
        <v>489</v>
      </c>
      <c r="C213" s="191">
        <v>539228</v>
      </c>
      <c r="D213" s="192">
        <v>1.8560000000000001</v>
      </c>
      <c r="E213" s="193">
        <v>35.385344430000004</v>
      </c>
      <c r="F213" s="194">
        <v>4.8081368469717987</v>
      </c>
      <c r="H213" s="195">
        <f t="shared" si="19"/>
        <v>0.5</v>
      </c>
      <c r="I213" s="196">
        <f t="shared" si="20"/>
        <v>0.5</v>
      </c>
      <c r="J213" s="197">
        <f t="shared" si="21"/>
        <v>0.5</v>
      </c>
      <c r="K213" s="186">
        <f t="shared" si="24"/>
        <v>1.5</v>
      </c>
      <c r="L213" s="198">
        <f t="shared" si="22"/>
        <v>0.5</v>
      </c>
      <c r="M213" s="199">
        <f t="shared" si="23"/>
        <v>0.5</v>
      </c>
    </row>
    <row r="214" spans="1:13" x14ac:dyDescent="0.35">
      <c r="A214" s="189" t="s">
        <v>474</v>
      </c>
      <c r="B214" s="190" t="s">
        <v>490</v>
      </c>
      <c r="C214" s="191">
        <v>539236</v>
      </c>
      <c r="D214" s="192">
        <v>1.7989999999999999</v>
      </c>
      <c r="E214" s="193">
        <v>37.253931540000004</v>
      </c>
      <c r="F214" s="194">
        <v>15.023126734505087</v>
      </c>
      <c r="H214" s="195">
        <f t="shared" si="19"/>
        <v>0.5</v>
      </c>
      <c r="I214" s="196">
        <f t="shared" si="20"/>
        <v>0.5</v>
      </c>
      <c r="J214" s="197">
        <f t="shared" si="21"/>
        <v>0.5</v>
      </c>
      <c r="K214" s="186">
        <f t="shared" si="24"/>
        <v>1.5</v>
      </c>
      <c r="L214" s="198">
        <f t="shared" si="22"/>
        <v>0.5</v>
      </c>
      <c r="M214" s="199">
        <f t="shared" si="23"/>
        <v>0.5</v>
      </c>
    </row>
    <row r="215" spans="1:13" x14ac:dyDescent="0.35">
      <c r="A215" s="189" t="s">
        <v>474</v>
      </c>
      <c r="B215" s="190" t="s">
        <v>491</v>
      </c>
      <c r="C215" s="191">
        <v>539244</v>
      </c>
      <c r="D215" s="192">
        <v>2.0289999999999999</v>
      </c>
      <c r="E215" s="193">
        <v>39.992080829999999</v>
      </c>
      <c r="F215" s="194">
        <v>8.1703986892408533</v>
      </c>
      <c r="H215" s="195">
        <f t="shared" si="19"/>
        <v>0.5</v>
      </c>
      <c r="I215" s="196">
        <f t="shared" si="20"/>
        <v>0.5</v>
      </c>
      <c r="J215" s="197">
        <f t="shared" si="21"/>
        <v>0.5</v>
      </c>
      <c r="K215" s="186">
        <f t="shared" si="24"/>
        <v>1.5</v>
      </c>
      <c r="L215" s="198">
        <f t="shared" si="22"/>
        <v>0.5</v>
      </c>
      <c r="M215" s="199">
        <f t="shared" si="23"/>
        <v>0.5</v>
      </c>
    </row>
    <row r="216" spans="1:13" x14ac:dyDescent="0.35">
      <c r="A216" s="189" t="s">
        <v>474</v>
      </c>
      <c r="B216" s="190" t="s">
        <v>492</v>
      </c>
      <c r="C216" s="191">
        <v>539252</v>
      </c>
      <c r="D216" s="192">
        <v>1.528</v>
      </c>
      <c r="E216" s="193">
        <v>41.619076550000003</v>
      </c>
      <c r="F216" s="194">
        <v>6.2373430538679635</v>
      </c>
      <c r="H216" s="195">
        <f t="shared" si="19"/>
        <v>0.5</v>
      </c>
      <c r="I216" s="196">
        <f t="shared" si="20"/>
        <v>1.5</v>
      </c>
      <c r="J216" s="197">
        <f t="shared" si="21"/>
        <v>0.5</v>
      </c>
      <c r="K216" s="186">
        <f t="shared" si="24"/>
        <v>2.5</v>
      </c>
      <c r="L216" s="198">
        <f t="shared" si="22"/>
        <v>0.83333333333333337</v>
      </c>
      <c r="M216" s="199">
        <f t="shared" si="23"/>
        <v>0.83</v>
      </c>
    </row>
    <row r="217" spans="1:13" x14ac:dyDescent="0.35">
      <c r="A217" s="189" t="s">
        <v>474</v>
      </c>
      <c r="B217" s="190" t="s">
        <v>493</v>
      </c>
      <c r="C217" s="191">
        <v>539261</v>
      </c>
      <c r="D217" s="192">
        <v>1.4410000000000001</v>
      </c>
      <c r="E217" s="193">
        <v>42.135750420000001</v>
      </c>
      <c r="F217" s="194">
        <v>4.3844856661045535</v>
      </c>
      <c r="H217" s="195">
        <f t="shared" si="19"/>
        <v>0.5</v>
      </c>
      <c r="I217" s="196">
        <f t="shared" si="20"/>
        <v>2.5</v>
      </c>
      <c r="J217" s="197">
        <f t="shared" si="21"/>
        <v>1</v>
      </c>
      <c r="K217" s="186">
        <f t="shared" si="24"/>
        <v>4</v>
      </c>
      <c r="L217" s="198">
        <f t="shared" si="22"/>
        <v>1.3333333333333333</v>
      </c>
      <c r="M217" s="199">
        <f t="shared" si="23"/>
        <v>1.33</v>
      </c>
    </row>
    <row r="218" spans="1:13" x14ac:dyDescent="0.35">
      <c r="A218" s="189" t="s">
        <v>474</v>
      </c>
      <c r="B218" s="190" t="s">
        <v>494</v>
      </c>
      <c r="C218" s="191">
        <v>539287</v>
      </c>
      <c r="D218" s="192">
        <v>0.39800000000000002</v>
      </c>
      <c r="E218" s="193">
        <v>39.476253300000003</v>
      </c>
      <c r="F218" s="194">
        <v>1.0554089709762533</v>
      </c>
      <c r="H218" s="195">
        <f t="shared" si="19"/>
        <v>0.5</v>
      </c>
      <c r="I218" s="196">
        <f t="shared" si="20"/>
        <v>0.5</v>
      </c>
      <c r="J218" s="197">
        <f t="shared" si="21"/>
        <v>5</v>
      </c>
      <c r="K218" s="186">
        <f t="shared" si="24"/>
        <v>6</v>
      </c>
      <c r="L218" s="198">
        <f t="shared" si="22"/>
        <v>2</v>
      </c>
      <c r="M218" s="199">
        <f t="shared" si="23"/>
        <v>2</v>
      </c>
    </row>
    <row r="219" spans="1:13" x14ac:dyDescent="0.35">
      <c r="A219" s="189" t="s">
        <v>474</v>
      </c>
      <c r="B219" s="190" t="s">
        <v>297</v>
      </c>
      <c r="C219" s="191">
        <v>539295</v>
      </c>
      <c r="D219" s="192">
        <v>1.175</v>
      </c>
      <c r="E219" s="193">
        <v>38.601200689999999</v>
      </c>
      <c r="F219" s="194">
        <v>8.2332761578044593</v>
      </c>
      <c r="H219" s="195">
        <f t="shared" si="19"/>
        <v>0.5</v>
      </c>
      <c r="I219" s="196">
        <f t="shared" si="20"/>
        <v>0.5</v>
      </c>
      <c r="J219" s="197">
        <f t="shared" si="21"/>
        <v>0.5</v>
      </c>
      <c r="K219" s="186">
        <f t="shared" si="24"/>
        <v>1.5</v>
      </c>
      <c r="L219" s="198">
        <f t="shared" si="22"/>
        <v>0.5</v>
      </c>
      <c r="M219" s="199">
        <f t="shared" si="23"/>
        <v>0.5</v>
      </c>
    </row>
    <row r="220" spans="1:13" x14ac:dyDescent="0.35">
      <c r="A220" s="189" t="s">
        <v>474</v>
      </c>
      <c r="B220" s="190" t="s">
        <v>495</v>
      </c>
      <c r="C220" s="191">
        <v>539309</v>
      </c>
      <c r="D220" s="192">
        <v>1.236</v>
      </c>
      <c r="E220" s="193">
        <v>32.423603900000003</v>
      </c>
      <c r="F220" s="194">
        <v>24.95329042972805</v>
      </c>
      <c r="H220" s="195">
        <f t="shared" si="19"/>
        <v>0.5</v>
      </c>
      <c r="I220" s="196">
        <f t="shared" si="20"/>
        <v>0.5</v>
      </c>
      <c r="J220" s="197">
        <f t="shared" si="21"/>
        <v>0.5</v>
      </c>
      <c r="K220" s="186">
        <f t="shared" si="24"/>
        <v>1.5</v>
      </c>
      <c r="L220" s="198">
        <f t="shared" si="22"/>
        <v>0.5</v>
      </c>
      <c r="M220" s="199">
        <f t="shared" si="23"/>
        <v>0.5</v>
      </c>
    </row>
    <row r="221" spans="1:13" x14ac:dyDescent="0.35">
      <c r="A221" s="189" t="s">
        <v>474</v>
      </c>
      <c r="B221" s="190" t="s">
        <v>496</v>
      </c>
      <c r="C221" s="191">
        <v>513431</v>
      </c>
      <c r="D221" s="192">
        <v>0.34799999999999998</v>
      </c>
      <c r="E221" s="193">
        <v>41.829519449999999</v>
      </c>
      <c r="F221" s="194">
        <v>8.695652173913043</v>
      </c>
      <c r="H221" s="195">
        <f t="shared" si="19"/>
        <v>0.5</v>
      </c>
      <c r="I221" s="196">
        <f t="shared" si="20"/>
        <v>2</v>
      </c>
      <c r="J221" s="197">
        <f t="shared" si="21"/>
        <v>0.5</v>
      </c>
      <c r="K221" s="186">
        <f t="shared" si="24"/>
        <v>3</v>
      </c>
      <c r="L221" s="198">
        <f t="shared" si="22"/>
        <v>1</v>
      </c>
      <c r="M221" s="199">
        <f t="shared" si="23"/>
        <v>1</v>
      </c>
    </row>
    <row r="222" spans="1:13" x14ac:dyDescent="0.35">
      <c r="A222" s="189" t="s">
        <v>474</v>
      </c>
      <c r="B222" s="190" t="s">
        <v>497</v>
      </c>
      <c r="C222" s="191">
        <v>539317</v>
      </c>
      <c r="D222" s="192">
        <v>1.97</v>
      </c>
      <c r="E222" s="193">
        <v>42.776738969999997</v>
      </c>
      <c r="F222" s="194">
        <v>1.9446522064323113</v>
      </c>
      <c r="H222" s="195">
        <f t="shared" si="19"/>
        <v>0.5</v>
      </c>
      <c r="I222" s="196">
        <f t="shared" si="20"/>
        <v>3.5</v>
      </c>
      <c r="J222" s="197">
        <f t="shared" si="21"/>
        <v>4.5</v>
      </c>
      <c r="K222" s="186">
        <f t="shared" si="24"/>
        <v>8.5</v>
      </c>
      <c r="L222" s="198">
        <f t="shared" si="22"/>
        <v>2.8333333333333335</v>
      </c>
      <c r="M222" s="199">
        <f t="shared" si="23"/>
        <v>2.83</v>
      </c>
    </row>
    <row r="223" spans="1:13" x14ac:dyDescent="0.35">
      <c r="A223" s="189" t="s">
        <v>474</v>
      </c>
      <c r="B223" s="190" t="s">
        <v>498</v>
      </c>
      <c r="C223" s="191">
        <v>539325</v>
      </c>
      <c r="D223" s="192">
        <v>1.589</v>
      </c>
      <c r="E223" s="193">
        <v>36.830916719999998</v>
      </c>
      <c r="F223" s="194">
        <v>4.6742344748640656</v>
      </c>
      <c r="H223" s="195">
        <f t="shared" si="19"/>
        <v>0.5</v>
      </c>
      <c r="I223" s="196">
        <f t="shared" si="20"/>
        <v>0.5</v>
      </c>
      <c r="J223" s="197">
        <f t="shared" si="21"/>
        <v>0.5</v>
      </c>
      <c r="K223" s="186">
        <f t="shared" si="24"/>
        <v>1.5</v>
      </c>
      <c r="L223" s="198">
        <f t="shared" si="22"/>
        <v>0.5</v>
      </c>
      <c r="M223" s="199">
        <f t="shared" si="23"/>
        <v>0.5</v>
      </c>
    </row>
    <row r="224" spans="1:13" x14ac:dyDescent="0.35">
      <c r="A224" s="189" t="s">
        <v>474</v>
      </c>
      <c r="B224" s="190" t="s">
        <v>499</v>
      </c>
      <c r="C224" s="191">
        <v>539333</v>
      </c>
      <c r="D224" s="192">
        <v>1.9339999999999999</v>
      </c>
      <c r="E224" s="193">
        <v>40.301224410000003</v>
      </c>
      <c r="F224" s="194">
        <v>4.2854409795293664</v>
      </c>
      <c r="H224" s="195">
        <f t="shared" si="19"/>
        <v>0.5</v>
      </c>
      <c r="I224" s="196">
        <f t="shared" si="20"/>
        <v>0.5</v>
      </c>
      <c r="J224" s="197">
        <f t="shared" si="21"/>
        <v>1</v>
      </c>
      <c r="K224" s="186">
        <f t="shared" si="24"/>
        <v>2</v>
      </c>
      <c r="L224" s="198">
        <f t="shared" si="22"/>
        <v>0.66666666666666663</v>
      </c>
      <c r="M224" s="199">
        <f t="shared" si="23"/>
        <v>0.66</v>
      </c>
    </row>
    <row r="225" spans="1:13" x14ac:dyDescent="0.35">
      <c r="A225" s="189" t="s">
        <v>474</v>
      </c>
      <c r="B225" s="190" t="s">
        <v>500</v>
      </c>
      <c r="C225" s="191">
        <v>539341</v>
      </c>
      <c r="D225" s="192">
        <v>2.169</v>
      </c>
      <c r="E225" s="193">
        <v>44.258815230000003</v>
      </c>
      <c r="F225" s="194">
        <v>2.2566995768688298</v>
      </c>
      <c r="H225" s="195">
        <f t="shared" si="19"/>
        <v>0.5</v>
      </c>
      <c r="I225" s="196">
        <f t="shared" si="20"/>
        <v>5</v>
      </c>
      <c r="J225" s="197">
        <f t="shared" si="21"/>
        <v>4</v>
      </c>
      <c r="K225" s="186">
        <f t="shared" si="24"/>
        <v>9.5</v>
      </c>
      <c r="L225" s="198">
        <f t="shared" si="22"/>
        <v>3.1666666666666665</v>
      </c>
      <c r="M225" s="199">
        <f t="shared" si="23"/>
        <v>3.16</v>
      </c>
    </row>
    <row r="226" spans="1:13" x14ac:dyDescent="0.35">
      <c r="A226" s="189" t="s">
        <v>474</v>
      </c>
      <c r="B226" s="190" t="s">
        <v>501</v>
      </c>
      <c r="C226" s="191">
        <v>539350</v>
      </c>
      <c r="D226" s="192">
        <v>1.2529999999999999</v>
      </c>
      <c r="E226" s="193">
        <v>35.637690630000002</v>
      </c>
      <c r="F226" s="194">
        <v>12.897603485838781</v>
      </c>
      <c r="H226" s="195">
        <f t="shared" si="19"/>
        <v>0.5</v>
      </c>
      <c r="I226" s="196">
        <f t="shared" si="20"/>
        <v>0.5</v>
      </c>
      <c r="J226" s="197">
        <f t="shared" si="21"/>
        <v>0.5</v>
      </c>
      <c r="K226" s="186">
        <f t="shared" si="24"/>
        <v>1.5</v>
      </c>
      <c r="L226" s="198">
        <f t="shared" si="22"/>
        <v>0.5</v>
      </c>
      <c r="M226" s="199">
        <f t="shared" si="23"/>
        <v>0.5</v>
      </c>
    </row>
    <row r="227" spans="1:13" x14ac:dyDescent="0.35">
      <c r="A227" s="189" t="s">
        <v>474</v>
      </c>
      <c r="B227" s="190" t="s">
        <v>502</v>
      </c>
      <c r="C227" s="191">
        <v>539368</v>
      </c>
      <c r="D227" s="192">
        <v>1.0529999999999999</v>
      </c>
      <c r="E227" s="193">
        <v>43.491766939999998</v>
      </c>
      <c r="F227" s="194">
        <v>6.4597846738442053</v>
      </c>
      <c r="H227" s="195">
        <f t="shared" si="19"/>
        <v>0.5</v>
      </c>
      <c r="I227" s="196">
        <f t="shared" si="20"/>
        <v>4.5</v>
      </c>
      <c r="J227" s="197">
        <f t="shared" si="21"/>
        <v>0.5</v>
      </c>
      <c r="K227" s="186">
        <f t="shared" si="24"/>
        <v>5.5</v>
      </c>
      <c r="L227" s="198">
        <f t="shared" si="22"/>
        <v>1.8333333333333333</v>
      </c>
      <c r="M227" s="199">
        <f t="shared" si="23"/>
        <v>1.83</v>
      </c>
    </row>
    <row r="228" spans="1:13" x14ac:dyDescent="0.35">
      <c r="A228" s="189" t="s">
        <v>474</v>
      </c>
      <c r="B228" s="190" t="s">
        <v>503</v>
      </c>
      <c r="C228" s="191">
        <v>599727</v>
      </c>
      <c r="D228" s="192">
        <v>0.32200000000000001</v>
      </c>
      <c r="E228" s="193">
        <v>40.294661189999999</v>
      </c>
      <c r="F228" s="194">
        <v>3.2854209445585218</v>
      </c>
      <c r="H228" s="195">
        <f t="shared" si="19"/>
        <v>0.5</v>
      </c>
      <c r="I228" s="196">
        <f t="shared" si="20"/>
        <v>0.5</v>
      </c>
      <c r="J228" s="197">
        <f t="shared" si="21"/>
        <v>2.5</v>
      </c>
      <c r="K228" s="186">
        <f t="shared" si="24"/>
        <v>3.5</v>
      </c>
      <c r="L228" s="198">
        <f t="shared" si="22"/>
        <v>1.1666666666666667</v>
      </c>
      <c r="M228" s="199">
        <f t="shared" si="23"/>
        <v>1.1599999999999999</v>
      </c>
    </row>
    <row r="229" spans="1:13" x14ac:dyDescent="0.35">
      <c r="A229" s="189" t="s">
        <v>474</v>
      </c>
      <c r="B229" s="190" t="s">
        <v>504</v>
      </c>
      <c r="C229" s="191">
        <v>571211</v>
      </c>
      <c r="D229" s="192">
        <v>0.79800000000000004</v>
      </c>
      <c r="E229" s="193">
        <v>40.085784310000001</v>
      </c>
      <c r="F229" s="194">
        <v>8.5784313725490211</v>
      </c>
      <c r="H229" s="195">
        <f t="shared" si="19"/>
        <v>0.5</v>
      </c>
      <c r="I229" s="196">
        <f t="shared" si="20"/>
        <v>0.5</v>
      </c>
      <c r="J229" s="197">
        <f t="shared" si="21"/>
        <v>0.5</v>
      </c>
      <c r="K229" s="186">
        <f t="shared" si="24"/>
        <v>1.5</v>
      </c>
      <c r="L229" s="198">
        <f t="shared" si="22"/>
        <v>0.5</v>
      </c>
      <c r="M229" s="199">
        <f t="shared" si="23"/>
        <v>0.5</v>
      </c>
    </row>
    <row r="230" spans="1:13" x14ac:dyDescent="0.35">
      <c r="A230" s="189" t="s">
        <v>474</v>
      </c>
      <c r="B230" s="190" t="s">
        <v>505</v>
      </c>
      <c r="C230" s="191">
        <v>539384</v>
      </c>
      <c r="D230" s="192">
        <v>1.772</v>
      </c>
      <c r="E230" s="193">
        <v>41.919601839999999</v>
      </c>
      <c r="F230" s="194">
        <v>0.30627871362940273</v>
      </c>
      <c r="H230" s="195">
        <f t="shared" si="19"/>
        <v>0.5</v>
      </c>
      <c r="I230" s="196">
        <f t="shared" si="20"/>
        <v>2</v>
      </c>
      <c r="J230" s="197">
        <f t="shared" si="21"/>
        <v>5</v>
      </c>
      <c r="K230" s="186">
        <f t="shared" si="24"/>
        <v>7.5</v>
      </c>
      <c r="L230" s="198">
        <f t="shared" si="22"/>
        <v>2.5</v>
      </c>
      <c r="M230" s="199">
        <f t="shared" si="23"/>
        <v>2.5</v>
      </c>
    </row>
    <row r="231" spans="1:13" x14ac:dyDescent="0.35">
      <c r="A231" s="189" t="s">
        <v>474</v>
      </c>
      <c r="B231" s="190" t="s">
        <v>506</v>
      </c>
      <c r="C231" s="191">
        <v>539392</v>
      </c>
      <c r="D231" s="192">
        <v>1.7669999999999999</v>
      </c>
      <c r="E231" s="193">
        <v>42.839794750000003</v>
      </c>
      <c r="F231" s="194">
        <v>1.8244013683010265</v>
      </c>
      <c r="H231" s="195">
        <f t="shared" si="19"/>
        <v>0.5</v>
      </c>
      <c r="I231" s="196">
        <f t="shared" si="20"/>
        <v>3.5</v>
      </c>
      <c r="J231" s="197">
        <f t="shared" si="21"/>
        <v>4.5</v>
      </c>
      <c r="K231" s="186">
        <f t="shared" si="24"/>
        <v>8.5</v>
      </c>
      <c r="L231" s="198">
        <f t="shared" si="22"/>
        <v>2.8333333333333335</v>
      </c>
      <c r="M231" s="199">
        <f t="shared" si="23"/>
        <v>2.83</v>
      </c>
    </row>
    <row r="232" spans="1:13" x14ac:dyDescent="0.35">
      <c r="A232" s="189" t="s">
        <v>474</v>
      </c>
      <c r="B232" s="190" t="s">
        <v>507</v>
      </c>
      <c r="C232" s="191">
        <v>571261</v>
      </c>
      <c r="D232" s="192">
        <v>0.30199999999999999</v>
      </c>
      <c r="E232" s="193">
        <v>42.544481050000002</v>
      </c>
      <c r="F232" s="194">
        <v>2.3064250411861611</v>
      </c>
      <c r="H232" s="195">
        <f t="shared" si="19"/>
        <v>0.5</v>
      </c>
      <c r="I232" s="196">
        <f t="shared" si="20"/>
        <v>3</v>
      </c>
      <c r="J232" s="197">
        <f t="shared" si="21"/>
        <v>4</v>
      </c>
      <c r="K232" s="186">
        <f t="shared" si="24"/>
        <v>7.5</v>
      </c>
      <c r="L232" s="198">
        <f t="shared" si="22"/>
        <v>2.5</v>
      </c>
      <c r="M232" s="199">
        <f t="shared" si="23"/>
        <v>2.5</v>
      </c>
    </row>
    <row r="233" spans="1:13" x14ac:dyDescent="0.35">
      <c r="A233" s="189" t="s">
        <v>474</v>
      </c>
      <c r="B233" s="190" t="s">
        <v>508</v>
      </c>
      <c r="C233" s="191">
        <v>539406</v>
      </c>
      <c r="D233" s="192">
        <v>1.4890000000000001</v>
      </c>
      <c r="E233" s="193">
        <v>39.128063730000001</v>
      </c>
      <c r="F233" s="194">
        <v>6.1274509803921564</v>
      </c>
      <c r="H233" s="195">
        <f t="shared" si="19"/>
        <v>0.5</v>
      </c>
      <c r="I233" s="196">
        <f t="shared" si="20"/>
        <v>0.5</v>
      </c>
      <c r="J233" s="197">
        <f t="shared" si="21"/>
        <v>0.5</v>
      </c>
      <c r="K233" s="186">
        <f t="shared" si="24"/>
        <v>1.5</v>
      </c>
      <c r="L233" s="198">
        <f t="shared" si="22"/>
        <v>0.5</v>
      </c>
      <c r="M233" s="199">
        <f t="shared" si="23"/>
        <v>0.5</v>
      </c>
    </row>
    <row r="234" spans="1:13" x14ac:dyDescent="0.35">
      <c r="A234" s="189" t="s">
        <v>474</v>
      </c>
      <c r="B234" s="190" t="s">
        <v>509</v>
      </c>
      <c r="C234" s="191">
        <v>539414</v>
      </c>
      <c r="D234" s="192">
        <v>1.556</v>
      </c>
      <c r="E234" s="193">
        <v>41.347637689999999</v>
      </c>
      <c r="F234" s="194">
        <v>6.094492591557171</v>
      </c>
      <c r="H234" s="195">
        <f t="shared" si="19"/>
        <v>0.5</v>
      </c>
      <c r="I234" s="196">
        <f t="shared" si="20"/>
        <v>1</v>
      </c>
      <c r="J234" s="197">
        <f t="shared" si="21"/>
        <v>0.5</v>
      </c>
      <c r="K234" s="186">
        <f t="shared" si="24"/>
        <v>2</v>
      </c>
      <c r="L234" s="198">
        <f t="shared" si="22"/>
        <v>0.66666666666666663</v>
      </c>
      <c r="M234" s="199">
        <f t="shared" si="23"/>
        <v>0.66</v>
      </c>
    </row>
    <row r="235" spans="1:13" x14ac:dyDescent="0.35">
      <c r="A235" s="189" t="s">
        <v>474</v>
      </c>
      <c r="B235" s="190" t="s">
        <v>510</v>
      </c>
      <c r="C235" s="191">
        <v>539422</v>
      </c>
      <c r="D235" s="192">
        <v>2.028</v>
      </c>
      <c r="E235" s="193">
        <v>39.649722740000001</v>
      </c>
      <c r="F235" s="194">
        <v>5.6685150955021566</v>
      </c>
      <c r="H235" s="195">
        <f t="shared" si="19"/>
        <v>0.5</v>
      </c>
      <c r="I235" s="196">
        <f t="shared" si="20"/>
        <v>0.5</v>
      </c>
      <c r="J235" s="197">
        <f t="shared" si="21"/>
        <v>0.5</v>
      </c>
      <c r="K235" s="186">
        <f t="shared" si="24"/>
        <v>1.5</v>
      </c>
      <c r="L235" s="198">
        <f t="shared" si="22"/>
        <v>0.5</v>
      </c>
      <c r="M235" s="199">
        <f t="shared" si="23"/>
        <v>0.5</v>
      </c>
    </row>
    <row r="236" spans="1:13" x14ac:dyDescent="0.35">
      <c r="A236" s="189" t="s">
        <v>474</v>
      </c>
      <c r="B236" s="190" t="s">
        <v>511</v>
      </c>
      <c r="C236" s="191">
        <v>571326</v>
      </c>
      <c r="D236" s="192">
        <v>1.8180000000000001</v>
      </c>
      <c r="E236" s="193">
        <v>39.872881360000001</v>
      </c>
      <c r="F236" s="194">
        <v>2.4213075060532687</v>
      </c>
      <c r="H236" s="195">
        <f t="shared" si="19"/>
        <v>0.5</v>
      </c>
      <c r="I236" s="196">
        <f t="shared" si="20"/>
        <v>0.5</v>
      </c>
      <c r="J236" s="197">
        <f t="shared" si="21"/>
        <v>4</v>
      </c>
      <c r="K236" s="186">
        <f t="shared" si="24"/>
        <v>5</v>
      </c>
      <c r="L236" s="198">
        <f t="shared" si="22"/>
        <v>1.6666666666666667</v>
      </c>
      <c r="M236" s="199">
        <f t="shared" si="23"/>
        <v>1.66</v>
      </c>
    </row>
    <row r="237" spans="1:13" x14ac:dyDescent="0.35">
      <c r="A237" s="189" t="s">
        <v>474</v>
      </c>
      <c r="B237" s="190" t="s">
        <v>512</v>
      </c>
      <c r="C237" s="191">
        <v>539457</v>
      </c>
      <c r="D237" s="192">
        <v>0.629</v>
      </c>
      <c r="E237" s="193">
        <v>39.487452949999998</v>
      </c>
      <c r="F237" s="194">
        <v>6.0225846925972393</v>
      </c>
      <c r="H237" s="195">
        <f t="shared" si="19"/>
        <v>0.5</v>
      </c>
      <c r="I237" s="196">
        <f t="shared" si="20"/>
        <v>0.5</v>
      </c>
      <c r="J237" s="197">
        <f t="shared" si="21"/>
        <v>0.5</v>
      </c>
      <c r="K237" s="186">
        <f t="shared" si="24"/>
        <v>1.5</v>
      </c>
      <c r="L237" s="198">
        <f t="shared" si="22"/>
        <v>0.5</v>
      </c>
      <c r="M237" s="199">
        <f t="shared" si="23"/>
        <v>0.5</v>
      </c>
    </row>
    <row r="238" spans="1:13" x14ac:dyDescent="0.35">
      <c r="A238" s="189" t="s">
        <v>474</v>
      </c>
      <c r="B238" s="190" t="s">
        <v>513</v>
      </c>
      <c r="C238" s="191">
        <v>539490</v>
      </c>
      <c r="D238" s="192">
        <v>0.79200000000000004</v>
      </c>
      <c r="E238" s="193">
        <v>44.355477860000001</v>
      </c>
      <c r="F238" s="194">
        <v>2.5641025641025643</v>
      </c>
      <c r="H238" s="195">
        <f t="shared" si="19"/>
        <v>0.5</v>
      </c>
      <c r="I238" s="196">
        <f t="shared" si="20"/>
        <v>5</v>
      </c>
      <c r="J238" s="197">
        <f t="shared" si="21"/>
        <v>3.5</v>
      </c>
      <c r="K238" s="186">
        <f t="shared" si="24"/>
        <v>9</v>
      </c>
      <c r="L238" s="198">
        <f t="shared" si="22"/>
        <v>3</v>
      </c>
      <c r="M238" s="199">
        <f t="shared" si="23"/>
        <v>3</v>
      </c>
    </row>
    <row r="239" spans="1:13" x14ac:dyDescent="0.35">
      <c r="A239" s="189" t="s">
        <v>474</v>
      </c>
      <c r="B239" s="190" t="s">
        <v>514</v>
      </c>
      <c r="C239" s="191">
        <v>540765</v>
      </c>
      <c r="D239" s="192">
        <v>1.1120000000000001</v>
      </c>
      <c r="E239" s="193">
        <v>39.99715819</v>
      </c>
      <c r="F239" s="194">
        <v>3.315440479949479</v>
      </c>
      <c r="H239" s="195">
        <f t="shared" si="19"/>
        <v>0.5</v>
      </c>
      <c r="I239" s="196">
        <f t="shared" si="20"/>
        <v>0.5</v>
      </c>
      <c r="J239" s="197">
        <f t="shared" si="21"/>
        <v>2.5</v>
      </c>
      <c r="K239" s="186">
        <f t="shared" si="24"/>
        <v>3.5</v>
      </c>
      <c r="L239" s="198">
        <f t="shared" si="22"/>
        <v>1.1666666666666667</v>
      </c>
      <c r="M239" s="199">
        <f t="shared" si="23"/>
        <v>1.1599999999999999</v>
      </c>
    </row>
    <row r="240" spans="1:13" x14ac:dyDescent="0.35">
      <c r="A240" s="189" t="s">
        <v>474</v>
      </c>
      <c r="B240" s="190" t="s">
        <v>515</v>
      </c>
      <c r="C240" s="191">
        <v>531618</v>
      </c>
      <c r="D240" s="192">
        <v>0.94699999999999995</v>
      </c>
      <c r="E240" s="193">
        <v>37.499584890000001</v>
      </c>
      <c r="F240" s="194">
        <v>3.40390203403902</v>
      </c>
      <c r="H240" s="195">
        <f t="shared" si="19"/>
        <v>0.5</v>
      </c>
      <c r="I240" s="196">
        <f t="shared" si="20"/>
        <v>0.5</v>
      </c>
      <c r="J240" s="197">
        <f t="shared" si="21"/>
        <v>2.5</v>
      </c>
      <c r="K240" s="186">
        <f t="shared" si="24"/>
        <v>3.5</v>
      </c>
      <c r="L240" s="198">
        <f t="shared" si="22"/>
        <v>1.1666666666666667</v>
      </c>
      <c r="M240" s="199">
        <f t="shared" si="23"/>
        <v>1.1599999999999999</v>
      </c>
    </row>
    <row r="241" spans="1:13" x14ac:dyDescent="0.35">
      <c r="A241" s="189" t="s">
        <v>474</v>
      </c>
      <c r="B241" s="190" t="s">
        <v>516</v>
      </c>
      <c r="C241" s="191">
        <v>539503</v>
      </c>
      <c r="D241" s="192">
        <v>1.589</v>
      </c>
      <c r="E241" s="193">
        <v>41.021824100000003</v>
      </c>
      <c r="F241" s="194">
        <v>8.0781758957654723</v>
      </c>
      <c r="H241" s="195">
        <f t="shared" si="19"/>
        <v>0.5</v>
      </c>
      <c r="I241" s="196">
        <f t="shared" si="20"/>
        <v>0.5</v>
      </c>
      <c r="J241" s="197">
        <f t="shared" si="21"/>
        <v>0.5</v>
      </c>
      <c r="K241" s="186">
        <f t="shared" si="24"/>
        <v>1.5</v>
      </c>
      <c r="L241" s="198">
        <f t="shared" si="22"/>
        <v>0.5</v>
      </c>
      <c r="M241" s="199">
        <f t="shared" si="23"/>
        <v>0.5</v>
      </c>
    </row>
    <row r="242" spans="1:13" x14ac:dyDescent="0.35">
      <c r="A242" s="189" t="s">
        <v>474</v>
      </c>
      <c r="B242" s="190" t="s">
        <v>517</v>
      </c>
      <c r="C242" s="191">
        <v>571334</v>
      </c>
      <c r="D242" s="192">
        <v>0</v>
      </c>
      <c r="E242" s="193">
        <v>42.319819819999999</v>
      </c>
      <c r="F242" s="194">
        <v>0</v>
      </c>
      <c r="H242" s="195">
        <f t="shared" si="19"/>
        <v>0.5</v>
      </c>
      <c r="I242" s="196">
        <f t="shared" si="20"/>
        <v>2.5</v>
      </c>
      <c r="J242" s="197">
        <f t="shared" si="21"/>
        <v>5</v>
      </c>
      <c r="K242" s="186">
        <f t="shared" si="24"/>
        <v>8</v>
      </c>
      <c r="L242" s="198">
        <f t="shared" si="22"/>
        <v>2.6666666666666665</v>
      </c>
      <c r="M242" s="199">
        <f t="shared" si="23"/>
        <v>2.66</v>
      </c>
    </row>
    <row r="243" spans="1:13" x14ac:dyDescent="0.35">
      <c r="A243" s="189" t="s">
        <v>474</v>
      </c>
      <c r="B243" s="190" t="s">
        <v>518</v>
      </c>
      <c r="C243" s="191">
        <v>539511</v>
      </c>
      <c r="D243" s="192">
        <v>1.1759999999999999</v>
      </c>
      <c r="E243" s="193">
        <v>41.965346529999998</v>
      </c>
      <c r="F243" s="194">
        <v>5.1980198019801982</v>
      </c>
      <c r="H243" s="195">
        <f t="shared" si="19"/>
        <v>0.5</v>
      </c>
      <c r="I243" s="196">
        <f t="shared" si="20"/>
        <v>2</v>
      </c>
      <c r="J243" s="197">
        <f t="shared" si="21"/>
        <v>0.5</v>
      </c>
      <c r="K243" s="186">
        <f t="shared" si="24"/>
        <v>3</v>
      </c>
      <c r="L243" s="198">
        <f t="shared" si="22"/>
        <v>1</v>
      </c>
      <c r="M243" s="199">
        <f t="shared" si="23"/>
        <v>1</v>
      </c>
    </row>
    <row r="244" spans="1:13" x14ac:dyDescent="0.35">
      <c r="A244" s="189" t="s">
        <v>474</v>
      </c>
      <c r="B244" s="190" t="s">
        <v>519</v>
      </c>
      <c r="C244" s="191">
        <v>539520</v>
      </c>
      <c r="D244" s="192">
        <v>1.0029999999999999</v>
      </c>
      <c r="E244" s="193">
        <v>43.871807969999999</v>
      </c>
      <c r="F244" s="194">
        <v>4.4943820224719104</v>
      </c>
      <c r="H244" s="195">
        <f t="shared" si="19"/>
        <v>0.5</v>
      </c>
      <c r="I244" s="196">
        <f t="shared" si="20"/>
        <v>5</v>
      </c>
      <c r="J244" s="197">
        <f t="shared" si="21"/>
        <v>1</v>
      </c>
      <c r="K244" s="186">
        <f t="shared" si="24"/>
        <v>6.5</v>
      </c>
      <c r="L244" s="198">
        <f t="shared" si="22"/>
        <v>2.1666666666666665</v>
      </c>
      <c r="M244" s="199">
        <f t="shared" si="23"/>
        <v>2.16</v>
      </c>
    </row>
    <row r="245" spans="1:13" x14ac:dyDescent="0.35">
      <c r="A245" s="189" t="s">
        <v>474</v>
      </c>
      <c r="B245" s="190" t="s">
        <v>520</v>
      </c>
      <c r="C245" s="191">
        <v>539546</v>
      </c>
      <c r="D245" s="192">
        <v>2.0790000000000002</v>
      </c>
      <c r="E245" s="193">
        <v>43.281707320000002</v>
      </c>
      <c r="F245" s="194">
        <v>3.4146341463414633</v>
      </c>
      <c r="H245" s="195">
        <f t="shared" si="19"/>
        <v>0.5</v>
      </c>
      <c r="I245" s="196">
        <f t="shared" si="20"/>
        <v>4</v>
      </c>
      <c r="J245" s="197">
        <f t="shared" si="21"/>
        <v>2.5</v>
      </c>
      <c r="K245" s="186">
        <f t="shared" si="24"/>
        <v>7</v>
      </c>
      <c r="L245" s="198">
        <f t="shared" si="22"/>
        <v>2.3333333333333335</v>
      </c>
      <c r="M245" s="199">
        <f t="shared" si="23"/>
        <v>2.33</v>
      </c>
    </row>
    <row r="246" spans="1:13" x14ac:dyDescent="0.35">
      <c r="A246" s="189" t="s">
        <v>474</v>
      </c>
      <c r="B246" s="190" t="s">
        <v>521</v>
      </c>
      <c r="C246" s="191">
        <v>539562</v>
      </c>
      <c r="D246" s="192">
        <v>2.3079999999999998</v>
      </c>
      <c r="E246" s="193">
        <v>40.951612900000001</v>
      </c>
      <c r="F246" s="194">
        <v>5.9907834101382491</v>
      </c>
      <c r="H246" s="195">
        <f t="shared" si="19"/>
        <v>1</v>
      </c>
      <c r="I246" s="196">
        <f t="shared" si="20"/>
        <v>0.5</v>
      </c>
      <c r="J246" s="197">
        <f t="shared" si="21"/>
        <v>0.5</v>
      </c>
      <c r="K246" s="186">
        <f t="shared" si="24"/>
        <v>2</v>
      </c>
      <c r="L246" s="198">
        <f t="shared" si="22"/>
        <v>0.66666666666666663</v>
      </c>
      <c r="M246" s="199">
        <f t="shared" si="23"/>
        <v>0.66</v>
      </c>
    </row>
    <row r="247" spans="1:13" x14ac:dyDescent="0.35">
      <c r="A247" s="189" t="s">
        <v>474</v>
      </c>
      <c r="B247" s="190" t="s">
        <v>522</v>
      </c>
      <c r="C247" s="191">
        <v>539571</v>
      </c>
      <c r="D247" s="192">
        <v>1.242</v>
      </c>
      <c r="E247" s="193">
        <v>41.954287739999998</v>
      </c>
      <c r="F247" s="194">
        <v>5.4571226080793771</v>
      </c>
      <c r="H247" s="195">
        <f t="shared" si="19"/>
        <v>0.5</v>
      </c>
      <c r="I247" s="196">
        <f t="shared" si="20"/>
        <v>2</v>
      </c>
      <c r="J247" s="197">
        <f t="shared" si="21"/>
        <v>0.5</v>
      </c>
      <c r="K247" s="186">
        <f t="shared" si="24"/>
        <v>3</v>
      </c>
      <c r="L247" s="198">
        <f t="shared" si="22"/>
        <v>1</v>
      </c>
      <c r="M247" s="199">
        <f t="shared" si="23"/>
        <v>1</v>
      </c>
    </row>
    <row r="248" spans="1:13" x14ac:dyDescent="0.35">
      <c r="A248" s="189" t="s">
        <v>474</v>
      </c>
      <c r="B248" s="190" t="s">
        <v>523</v>
      </c>
      <c r="C248" s="191">
        <v>539597</v>
      </c>
      <c r="D248" s="192">
        <v>1.4730000000000001</v>
      </c>
      <c r="E248" s="193">
        <v>40.151206809999998</v>
      </c>
      <c r="F248" s="194">
        <v>3.1708471367723616</v>
      </c>
      <c r="H248" s="195">
        <f t="shared" si="19"/>
        <v>0.5</v>
      </c>
      <c r="I248" s="196">
        <f t="shared" si="20"/>
        <v>0.5</v>
      </c>
      <c r="J248" s="197">
        <f t="shared" si="21"/>
        <v>3</v>
      </c>
      <c r="K248" s="186">
        <f t="shared" si="24"/>
        <v>4</v>
      </c>
      <c r="L248" s="198">
        <f t="shared" si="22"/>
        <v>1.3333333333333333</v>
      </c>
      <c r="M248" s="199">
        <f t="shared" si="23"/>
        <v>1.33</v>
      </c>
    </row>
    <row r="249" spans="1:13" x14ac:dyDescent="0.35">
      <c r="A249" s="189" t="s">
        <v>474</v>
      </c>
      <c r="B249" s="190" t="s">
        <v>524</v>
      </c>
      <c r="C249" s="191">
        <v>532789</v>
      </c>
      <c r="D249" s="192">
        <v>0.92</v>
      </c>
      <c r="E249" s="193">
        <v>38.496127780000002</v>
      </c>
      <c r="F249" s="194">
        <v>10.067763794772507</v>
      </c>
      <c r="H249" s="195">
        <f t="shared" si="19"/>
        <v>0.5</v>
      </c>
      <c r="I249" s="196">
        <f t="shared" si="20"/>
        <v>0.5</v>
      </c>
      <c r="J249" s="197">
        <f t="shared" si="21"/>
        <v>0.5</v>
      </c>
      <c r="K249" s="186">
        <f t="shared" si="24"/>
        <v>1.5</v>
      </c>
      <c r="L249" s="198">
        <f t="shared" si="22"/>
        <v>0.5</v>
      </c>
      <c r="M249" s="199">
        <f t="shared" si="23"/>
        <v>0.5</v>
      </c>
    </row>
    <row r="250" spans="1:13" x14ac:dyDescent="0.35">
      <c r="A250" s="189" t="s">
        <v>474</v>
      </c>
      <c r="B250" s="190" t="s">
        <v>525</v>
      </c>
      <c r="C250" s="191">
        <v>571318</v>
      </c>
      <c r="D250" s="192">
        <v>4.6239999999999997</v>
      </c>
      <c r="E250" s="193">
        <v>42.653543310000003</v>
      </c>
      <c r="F250" s="194">
        <v>5.5118110236220472</v>
      </c>
      <c r="H250" s="195">
        <f t="shared" si="19"/>
        <v>5</v>
      </c>
      <c r="I250" s="196">
        <f t="shared" si="20"/>
        <v>3</v>
      </c>
      <c r="J250" s="197">
        <f t="shared" si="21"/>
        <v>0.5</v>
      </c>
      <c r="K250" s="186">
        <f t="shared" si="24"/>
        <v>8.5</v>
      </c>
      <c r="L250" s="198">
        <f t="shared" si="22"/>
        <v>2.8333333333333335</v>
      </c>
      <c r="M250" s="199">
        <f t="shared" si="23"/>
        <v>2.83</v>
      </c>
    </row>
    <row r="251" spans="1:13" x14ac:dyDescent="0.35">
      <c r="A251" s="189" t="s">
        <v>474</v>
      </c>
      <c r="B251" s="190" t="s">
        <v>526</v>
      </c>
      <c r="C251" s="191">
        <v>539627</v>
      </c>
      <c r="D251" s="192">
        <v>1.7210000000000001</v>
      </c>
      <c r="E251" s="193">
        <v>39.682864729999999</v>
      </c>
      <c r="F251" s="194">
        <v>4.4941332742970994</v>
      </c>
      <c r="H251" s="195">
        <f t="shared" si="19"/>
        <v>0.5</v>
      </c>
      <c r="I251" s="196">
        <f t="shared" si="20"/>
        <v>0.5</v>
      </c>
      <c r="J251" s="197">
        <f t="shared" si="21"/>
        <v>1</v>
      </c>
      <c r="K251" s="186">
        <f t="shared" si="24"/>
        <v>2</v>
      </c>
      <c r="L251" s="198">
        <f t="shared" si="22"/>
        <v>0.66666666666666663</v>
      </c>
      <c r="M251" s="199">
        <f t="shared" si="23"/>
        <v>0.66</v>
      </c>
    </row>
    <row r="252" spans="1:13" x14ac:dyDescent="0.35">
      <c r="A252" s="189" t="s">
        <v>474</v>
      </c>
      <c r="B252" s="190" t="s">
        <v>527</v>
      </c>
      <c r="C252" s="191">
        <v>531723</v>
      </c>
      <c r="D252" s="192">
        <v>1.2150000000000001</v>
      </c>
      <c r="E252" s="193">
        <v>40.015106580000001</v>
      </c>
      <c r="F252" s="194">
        <v>3.1139944392956442</v>
      </c>
      <c r="H252" s="195">
        <f t="shared" si="19"/>
        <v>0.5</v>
      </c>
      <c r="I252" s="196">
        <f t="shared" si="20"/>
        <v>0.5</v>
      </c>
      <c r="J252" s="197">
        <f t="shared" si="21"/>
        <v>3</v>
      </c>
      <c r="K252" s="186">
        <f t="shared" si="24"/>
        <v>4</v>
      </c>
      <c r="L252" s="198">
        <f t="shared" si="22"/>
        <v>1.3333333333333333</v>
      </c>
      <c r="M252" s="199">
        <f t="shared" si="23"/>
        <v>1.33</v>
      </c>
    </row>
    <row r="253" spans="1:13" x14ac:dyDescent="0.35">
      <c r="A253" s="189" t="s">
        <v>474</v>
      </c>
      <c r="B253" s="190" t="s">
        <v>528</v>
      </c>
      <c r="C253" s="191">
        <v>539643</v>
      </c>
      <c r="D253" s="192">
        <v>1.522</v>
      </c>
      <c r="E253" s="193">
        <v>41.492570970000003</v>
      </c>
      <c r="F253" s="194">
        <v>2.0695144600689841</v>
      </c>
      <c r="H253" s="195">
        <f t="shared" si="19"/>
        <v>0.5</v>
      </c>
      <c r="I253" s="196">
        <f t="shared" si="20"/>
        <v>1.5</v>
      </c>
      <c r="J253" s="197">
        <f t="shared" si="21"/>
        <v>4.5</v>
      </c>
      <c r="K253" s="186">
        <f t="shared" si="24"/>
        <v>6.5</v>
      </c>
      <c r="L253" s="198">
        <f t="shared" si="22"/>
        <v>2.1666666666666665</v>
      </c>
      <c r="M253" s="199">
        <f t="shared" si="23"/>
        <v>2.16</v>
      </c>
    </row>
    <row r="254" spans="1:13" x14ac:dyDescent="0.35">
      <c r="A254" s="189" t="s">
        <v>474</v>
      </c>
      <c r="B254" s="190" t="s">
        <v>529</v>
      </c>
      <c r="C254" s="191">
        <v>539651</v>
      </c>
      <c r="D254" s="192">
        <v>1.401</v>
      </c>
      <c r="E254" s="193">
        <v>39.490620489999998</v>
      </c>
      <c r="F254" s="194">
        <v>5.7720057720057723</v>
      </c>
      <c r="H254" s="195">
        <f t="shared" si="19"/>
        <v>0.5</v>
      </c>
      <c r="I254" s="196">
        <f t="shared" si="20"/>
        <v>0.5</v>
      </c>
      <c r="J254" s="197">
        <f t="shared" si="21"/>
        <v>0.5</v>
      </c>
      <c r="K254" s="186">
        <f t="shared" si="24"/>
        <v>1.5</v>
      </c>
      <c r="L254" s="198">
        <f t="shared" si="22"/>
        <v>0.5</v>
      </c>
      <c r="M254" s="199">
        <f t="shared" si="23"/>
        <v>0.5</v>
      </c>
    </row>
    <row r="255" spans="1:13" x14ac:dyDescent="0.35">
      <c r="A255" s="189" t="s">
        <v>474</v>
      </c>
      <c r="B255" s="190" t="s">
        <v>530</v>
      </c>
      <c r="C255" s="191">
        <v>539660</v>
      </c>
      <c r="D255" s="192">
        <v>2.5910000000000002</v>
      </c>
      <c r="E255" s="193">
        <v>44.541322309999998</v>
      </c>
      <c r="F255" s="194">
        <v>1.446280991735537</v>
      </c>
      <c r="H255" s="195">
        <f t="shared" si="19"/>
        <v>1.5</v>
      </c>
      <c r="I255" s="196">
        <f t="shared" si="20"/>
        <v>5</v>
      </c>
      <c r="J255" s="197">
        <f t="shared" si="21"/>
        <v>5</v>
      </c>
      <c r="K255" s="186">
        <f t="shared" si="24"/>
        <v>11.5</v>
      </c>
      <c r="L255" s="198">
        <f t="shared" si="22"/>
        <v>3.8333333333333335</v>
      </c>
      <c r="M255" s="199">
        <f t="shared" si="23"/>
        <v>3.83</v>
      </c>
    </row>
    <row r="256" spans="1:13" x14ac:dyDescent="0.35">
      <c r="A256" s="189" t="s">
        <v>474</v>
      </c>
      <c r="B256" s="190" t="s">
        <v>531</v>
      </c>
      <c r="C256" s="191">
        <v>539686</v>
      </c>
      <c r="D256" s="192">
        <v>1.4770000000000001</v>
      </c>
      <c r="E256" s="193">
        <v>41.322663249999998</v>
      </c>
      <c r="F256" s="194">
        <v>8.3226632522407176</v>
      </c>
      <c r="H256" s="195">
        <f t="shared" si="19"/>
        <v>0.5</v>
      </c>
      <c r="I256" s="196">
        <f t="shared" si="20"/>
        <v>1</v>
      </c>
      <c r="J256" s="197">
        <f t="shared" si="21"/>
        <v>0.5</v>
      </c>
      <c r="K256" s="186">
        <f t="shared" si="24"/>
        <v>2</v>
      </c>
      <c r="L256" s="198">
        <f t="shared" si="22"/>
        <v>0.66666666666666663</v>
      </c>
      <c r="M256" s="199">
        <f t="shared" si="23"/>
        <v>0.66</v>
      </c>
    </row>
    <row r="257" spans="1:13" x14ac:dyDescent="0.35">
      <c r="A257" s="189" t="s">
        <v>474</v>
      </c>
      <c r="B257" s="190" t="s">
        <v>532</v>
      </c>
      <c r="C257" s="191">
        <v>539708</v>
      </c>
      <c r="D257" s="192">
        <v>2.145</v>
      </c>
      <c r="E257" s="193">
        <v>40.271647510000001</v>
      </c>
      <c r="F257" s="194">
        <v>2.4521072796934869</v>
      </c>
      <c r="H257" s="195">
        <f t="shared" si="19"/>
        <v>0.5</v>
      </c>
      <c r="I257" s="196">
        <f t="shared" si="20"/>
        <v>0.5</v>
      </c>
      <c r="J257" s="197">
        <f t="shared" si="21"/>
        <v>4</v>
      </c>
      <c r="K257" s="186">
        <f t="shared" si="24"/>
        <v>5</v>
      </c>
      <c r="L257" s="198">
        <f t="shared" si="22"/>
        <v>1.6666666666666667</v>
      </c>
      <c r="M257" s="199">
        <f t="shared" si="23"/>
        <v>1.66</v>
      </c>
    </row>
    <row r="258" spans="1:13" x14ac:dyDescent="0.35">
      <c r="A258" s="189" t="s">
        <v>474</v>
      </c>
      <c r="B258" s="190" t="s">
        <v>533</v>
      </c>
      <c r="C258" s="191">
        <v>571342</v>
      </c>
      <c r="D258" s="192">
        <v>1.4350000000000001</v>
      </c>
      <c r="E258" s="193">
        <v>42.532894740000003</v>
      </c>
      <c r="F258" s="194">
        <v>3.2894736842105261</v>
      </c>
      <c r="H258" s="195">
        <f t="shared" si="19"/>
        <v>0.5</v>
      </c>
      <c r="I258" s="196">
        <f t="shared" si="20"/>
        <v>3</v>
      </c>
      <c r="J258" s="197">
        <f t="shared" si="21"/>
        <v>2.5</v>
      </c>
      <c r="K258" s="186">
        <f t="shared" si="24"/>
        <v>6</v>
      </c>
      <c r="L258" s="198">
        <f t="shared" si="22"/>
        <v>2</v>
      </c>
      <c r="M258" s="199">
        <f t="shared" si="23"/>
        <v>2</v>
      </c>
    </row>
    <row r="259" spans="1:13" x14ac:dyDescent="0.35">
      <c r="A259" s="189" t="s">
        <v>474</v>
      </c>
      <c r="B259" s="190" t="s">
        <v>534</v>
      </c>
      <c r="C259" s="191">
        <v>539732</v>
      </c>
      <c r="D259" s="192">
        <v>1.5449999999999999</v>
      </c>
      <c r="E259" s="193">
        <v>41.736061149999998</v>
      </c>
      <c r="F259" s="194">
        <v>4.586330935251798</v>
      </c>
      <c r="H259" s="195">
        <f t="shared" si="19"/>
        <v>0.5</v>
      </c>
      <c r="I259" s="196">
        <f t="shared" si="20"/>
        <v>1.5</v>
      </c>
      <c r="J259" s="197">
        <f t="shared" si="21"/>
        <v>0.5</v>
      </c>
      <c r="K259" s="186">
        <f t="shared" si="24"/>
        <v>2.5</v>
      </c>
      <c r="L259" s="198">
        <f t="shared" si="22"/>
        <v>0.83333333333333337</v>
      </c>
      <c r="M259" s="199">
        <f t="shared" si="23"/>
        <v>0.83</v>
      </c>
    </row>
    <row r="260" spans="1:13" x14ac:dyDescent="0.35">
      <c r="A260" s="189" t="s">
        <v>474</v>
      </c>
      <c r="B260" s="190" t="s">
        <v>535</v>
      </c>
      <c r="C260" s="191">
        <v>531821</v>
      </c>
      <c r="D260" s="192">
        <v>1.827</v>
      </c>
      <c r="E260" s="193">
        <v>40.350368809999999</v>
      </c>
      <c r="F260" s="194">
        <v>3.5827186512118017</v>
      </c>
      <c r="H260" s="195">
        <f t="shared" ref="H260:H323" si="25">VALUE(_xlfn.IFS(D260&gt;4.05,"5",D260&gt;=3.83,"4,5",D260&gt;=3.6,"4",D260&gt;=3.37,"3,5",D260&gt;=3.14,"3",D260&gt;=2.91,"2,5",D260&gt;=2.68,"2",D260&gt;=2.45,"1,5",D260&gt;=2.22,"1",D260&lt;2.22,"0,5"))</f>
        <v>0.5</v>
      </c>
      <c r="I260" s="196">
        <f t="shared" ref="I260:I323" si="26">VALUE(_xlfn.IFS(E260&gt;43.62,"5",E260&gt;=43.32,"4,5",E260&gt;=43.1,"4",E260&gt;=42.7,"3,5",E260&gt;=42.39,"3",E260&gt;=42.08,"2,5",E260&gt;=41.77,"2",E260&gt;=41.46,"1,5",E260&gt;=41.15,"1",E260&lt;41.15,"0,5"))</f>
        <v>0.5</v>
      </c>
      <c r="J260" s="197">
        <f t="shared" ref="J260:J323" si="27">VALUE(_xlfn.IFS(F260&gt;4.53,"0,5",F260&gt;=4.2,"1",F260&gt;=3.86,"1,5",F260&gt;=3.52,"2",F260&gt;=3.18,"2,5",F260&gt;=2.84,"3",F260&gt;=2.5,"3,5",F260&gt;=2.16,"4",F260&gt;=1.82,"4,5",F260&lt;1.82,"5"))</f>
        <v>2</v>
      </c>
      <c r="K260" s="186">
        <f t="shared" si="24"/>
        <v>3</v>
      </c>
      <c r="L260" s="198">
        <f t="shared" ref="L260:L323" si="28">(H260+I260+J260)/3</f>
        <v>1</v>
      </c>
      <c r="M260" s="199">
        <f t="shared" ref="M260:M323" si="29">ROUNDDOWN(L260,2)</f>
        <v>1</v>
      </c>
    </row>
    <row r="261" spans="1:13" x14ac:dyDescent="0.35">
      <c r="A261" s="189" t="s">
        <v>474</v>
      </c>
      <c r="B261" s="190" t="s">
        <v>536</v>
      </c>
      <c r="C261" s="191">
        <v>598313</v>
      </c>
      <c r="D261" s="192">
        <v>2.7229999999999999</v>
      </c>
      <c r="E261" s="193">
        <v>37.06177924</v>
      </c>
      <c r="F261" s="194">
        <v>16.144975288303129</v>
      </c>
      <c r="H261" s="195">
        <f t="shared" si="25"/>
        <v>2</v>
      </c>
      <c r="I261" s="196">
        <f t="shared" si="26"/>
        <v>0.5</v>
      </c>
      <c r="J261" s="197">
        <f t="shared" si="27"/>
        <v>0.5</v>
      </c>
      <c r="K261" s="186">
        <f t="shared" si="24"/>
        <v>3</v>
      </c>
      <c r="L261" s="198">
        <f t="shared" si="28"/>
        <v>1</v>
      </c>
      <c r="M261" s="199">
        <f t="shared" si="29"/>
        <v>1</v>
      </c>
    </row>
    <row r="262" spans="1:13" x14ac:dyDescent="0.35">
      <c r="A262" s="189" t="s">
        <v>474</v>
      </c>
      <c r="B262" s="190" t="s">
        <v>537</v>
      </c>
      <c r="C262" s="191">
        <v>539759</v>
      </c>
      <c r="D262" s="192">
        <v>1.2669999999999999</v>
      </c>
      <c r="E262" s="193">
        <v>40.47144754</v>
      </c>
      <c r="F262" s="194">
        <v>2.2576361221779546</v>
      </c>
      <c r="H262" s="195">
        <f t="shared" si="25"/>
        <v>0.5</v>
      </c>
      <c r="I262" s="196">
        <f t="shared" si="26"/>
        <v>0.5</v>
      </c>
      <c r="J262" s="197">
        <f t="shared" si="27"/>
        <v>4</v>
      </c>
      <c r="K262" s="186">
        <f t="shared" si="24"/>
        <v>5</v>
      </c>
      <c r="L262" s="198">
        <f t="shared" si="28"/>
        <v>1.6666666666666667</v>
      </c>
      <c r="M262" s="199">
        <f t="shared" si="29"/>
        <v>1.66</v>
      </c>
    </row>
    <row r="263" spans="1:13" x14ac:dyDescent="0.35">
      <c r="A263" s="189" t="s">
        <v>474</v>
      </c>
      <c r="B263" s="190" t="s">
        <v>538</v>
      </c>
      <c r="C263" s="191">
        <v>539767</v>
      </c>
      <c r="D263" s="192">
        <v>0.745</v>
      </c>
      <c r="E263" s="193">
        <v>39.929890360000002</v>
      </c>
      <c r="F263" s="194">
        <v>13.040969417195615</v>
      </c>
      <c r="H263" s="195">
        <f t="shared" si="25"/>
        <v>0.5</v>
      </c>
      <c r="I263" s="196">
        <f t="shared" si="26"/>
        <v>0.5</v>
      </c>
      <c r="J263" s="197">
        <f t="shared" si="27"/>
        <v>0.5</v>
      </c>
      <c r="K263" s="186">
        <f t="shared" si="24"/>
        <v>1.5</v>
      </c>
      <c r="L263" s="198">
        <f t="shared" si="28"/>
        <v>0.5</v>
      </c>
      <c r="M263" s="199">
        <f t="shared" si="29"/>
        <v>0.5</v>
      </c>
    </row>
    <row r="264" spans="1:13" x14ac:dyDescent="0.35">
      <c r="A264" s="189" t="s">
        <v>474</v>
      </c>
      <c r="B264" s="190" t="s">
        <v>539</v>
      </c>
      <c r="C264" s="191">
        <v>539775</v>
      </c>
      <c r="D264" s="192">
        <v>1.165</v>
      </c>
      <c r="E264" s="193">
        <v>39.526881719999999</v>
      </c>
      <c r="F264" s="194">
        <v>16.559139784946236</v>
      </c>
      <c r="H264" s="195">
        <f t="shared" si="25"/>
        <v>0.5</v>
      </c>
      <c r="I264" s="196">
        <f t="shared" si="26"/>
        <v>0.5</v>
      </c>
      <c r="J264" s="197">
        <f t="shared" si="27"/>
        <v>0.5</v>
      </c>
      <c r="K264" s="186">
        <f t="shared" si="24"/>
        <v>1.5</v>
      </c>
      <c r="L264" s="198">
        <f t="shared" si="28"/>
        <v>0.5</v>
      </c>
      <c r="M264" s="199">
        <f t="shared" si="29"/>
        <v>0.5</v>
      </c>
    </row>
    <row r="265" spans="1:13" x14ac:dyDescent="0.35">
      <c r="A265" s="189" t="s">
        <v>474</v>
      </c>
      <c r="B265" s="190" t="s">
        <v>540</v>
      </c>
      <c r="C265" s="191">
        <v>571351</v>
      </c>
      <c r="D265" s="192">
        <v>0.78900000000000003</v>
      </c>
      <c r="E265" s="193">
        <v>41.782716049999998</v>
      </c>
      <c r="F265" s="194">
        <v>1.728395061728395</v>
      </c>
      <c r="H265" s="195">
        <f t="shared" si="25"/>
        <v>0.5</v>
      </c>
      <c r="I265" s="196">
        <f t="shared" si="26"/>
        <v>2</v>
      </c>
      <c r="J265" s="197">
        <f t="shared" si="27"/>
        <v>5</v>
      </c>
      <c r="K265" s="186">
        <f t="shared" si="24"/>
        <v>7.5</v>
      </c>
      <c r="L265" s="198">
        <f t="shared" si="28"/>
        <v>2.5</v>
      </c>
      <c r="M265" s="199">
        <f t="shared" si="29"/>
        <v>2.5</v>
      </c>
    </row>
    <row r="266" spans="1:13" x14ac:dyDescent="0.35">
      <c r="A266" s="189" t="s">
        <v>474</v>
      </c>
      <c r="B266" s="190" t="s">
        <v>541</v>
      </c>
      <c r="C266" s="191">
        <v>532991</v>
      </c>
      <c r="D266" s="192">
        <v>1.637</v>
      </c>
      <c r="E266" s="193">
        <v>40.565428109999999</v>
      </c>
      <c r="F266" s="194">
        <v>6.4620355411954771</v>
      </c>
      <c r="H266" s="195">
        <f t="shared" si="25"/>
        <v>0.5</v>
      </c>
      <c r="I266" s="196">
        <f t="shared" si="26"/>
        <v>0.5</v>
      </c>
      <c r="J266" s="197">
        <f t="shared" si="27"/>
        <v>0.5</v>
      </c>
      <c r="K266" s="186">
        <f t="shared" si="24"/>
        <v>1.5</v>
      </c>
      <c r="L266" s="198">
        <f t="shared" si="28"/>
        <v>0.5</v>
      </c>
      <c r="M266" s="199">
        <f t="shared" si="29"/>
        <v>0.5</v>
      </c>
    </row>
    <row r="267" spans="1:13" x14ac:dyDescent="0.35">
      <c r="A267" s="189" t="s">
        <v>474</v>
      </c>
      <c r="B267" s="190" t="s">
        <v>542</v>
      </c>
      <c r="C267" s="191">
        <v>539805</v>
      </c>
      <c r="D267" s="192">
        <v>2.3940000000000001</v>
      </c>
      <c r="E267" s="193">
        <v>37.93783784</v>
      </c>
      <c r="F267" s="194">
        <v>8.2162162162162158</v>
      </c>
      <c r="H267" s="195">
        <f t="shared" si="25"/>
        <v>1</v>
      </c>
      <c r="I267" s="196">
        <f t="shared" si="26"/>
        <v>0.5</v>
      </c>
      <c r="J267" s="197">
        <f t="shared" si="27"/>
        <v>0.5</v>
      </c>
      <c r="K267" s="186">
        <f t="shared" si="24"/>
        <v>2</v>
      </c>
      <c r="L267" s="198">
        <f t="shared" si="28"/>
        <v>0.66666666666666663</v>
      </c>
      <c r="M267" s="199">
        <f t="shared" si="29"/>
        <v>0.66</v>
      </c>
    </row>
    <row r="268" spans="1:13" x14ac:dyDescent="0.35">
      <c r="A268" s="189" t="s">
        <v>474</v>
      </c>
      <c r="B268" s="190" t="s">
        <v>543</v>
      </c>
      <c r="C268" s="191">
        <v>539813</v>
      </c>
      <c r="D268" s="192">
        <v>1.25</v>
      </c>
      <c r="E268" s="193">
        <v>36.886899810000003</v>
      </c>
      <c r="F268" s="194">
        <v>1.8318068276436301</v>
      </c>
      <c r="H268" s="195">
        <f t="shared" si="25"/>
        <v>0.5</v>
      </c>
      <c r="I268" s="196">
        <f t="shared" si="26"/>
        <v>0.5</v>
      </c>
      <c r="J268" s="197">
        <f t="shared" si="27"/>
        <v>4.5</v>
      </c>
      <c r="K268" s="186">
        <f t="shared" si="24"/>
        <v>5.5</v>
      </c>
      <c r="L268" s="198">
        <f t="shared" si="28"/>
        <v>1.8333333333333333</v>
      </c>
      <c r="M268" s="199">
        <f t="shared" si="29"/>
        <v>1.83</v>
      </c>
    </row>
    <row r="269" spans="1:13" x14ac:dyDescent="0.35">
      <c r="A269" s="189" t="s">
        <v>474</v>
      </c>
      <c r="B269" s="190" t="s">
        <v>544</v>
      </c>
      <c r="C269" s="191">
        <v>513458</v>
      </c>
      <c r="D269" s="192">
        <v>1.1559999999999999</v>
      </c>
      <c r="E269" s="193">
        <v>36.436538460000001</v>
      </c>
      <c r="F269" s="194">
        <v>10.961538461538462</v>
      </c>
      <c r="H269" s="195">
        <f t="shared" si="25"/>
        <v>0.5</v>
      </c>
      <c r="I269" s="196">
        <f t="shared" si="26"/>
        <v>0.5</v>
      </c>
      <c r="J269" s="197">
        <f t="shared" si="27"/>
        <v>0.5</v>
      </c>
      <c r="K269" s="186">
        <f t="shared" ref="K269:K332" si="30">SUM(H269:J269)</f>
        <v>1.5</v>
      </c>
      <c r="L269" s="198">
        <f t="shared" si="28"/>
        <v>0.5</v>
      </c>
      <c r="M269" s="199">
        <f t="shared" si="29"/>
        <v>0.5</v>
      </c>
    </row>
    <row r="270" spans="1:13" x14ac:dyDescent="0.35">
      <c r="A270" s="189" t="s">
        <v>474</v>
      </c>
      <c r="B270" s="190" t="s">
        <v>545</v>
      </c>
      <c r="C270" s="191">
        <v>539830</v>
      </c>
      <c r="D270" s="192">
        <v>2.2730000000000001</v>
      </c>
      <c r="E270" s="193">
        <v>41.012237759999998</v>
      </c>
      <c r="F270" s="194">
        <v>0.69930069930069927</v>
      </c>
      <c r="H270" s="195">
        <f t="shared" si="25"/>
        <v>1</v>
      </c>
      <c r="I270" s="196">
        <f t="shared" si="26"/>
        <v>0.5</v>
      </c>
      <c r="J270" s="197">
        <f t="shared" si="27"/>
        <v>5</v>
      </c>
      <c r="K270" s="186">
        <f t="shared" si="30"/>
        <v>6.5</v>
      </c>
      <c r="L270" s="198">
        <f t="shared" si="28"/>
        <v>2.1666666666666665</v>
      </c>
      <c r="M270" s="199">
        <f t="shared" si="29"/>
        <v>2.16</v>
      </c>
    </row>
    <row r="271" spans="1:13" x14ac:dyDescent="0.35">
      <c r="A271" s="189" t="s">
        <v>474</v>
      </c>
      <c r="B271" s="190" t="s">
        <v>546</v>
      </c>
      <c r="C271" s="191">
        <v>539848</v>
      </c>
      <c r="D271" s="192">
        <v>2.2309999999999999</v>
      </c>
      <c r="E271" s="193">
        <v>41.8889511</v>
      </c>
      <c r="F271" s="194">
        <v>2.3889511011571485</v>
      </c>
      <c r="H271" s="195">
        <f t="shared" si="25"/>
        <v>1</v>
      </c>
      <c r="I271" s="196">
        <f t="shared" si="26"/>
        <v>2</v>
      </c>
      <c r="J271" s="197">
        <f t="shared" si="27"/>
        <v>4</v>
      </c>
      <c r="K271" s="186">
        <f t="shared" si="30"/>
        <v>7</v>
      </c>
      <c r="L271" s="198">
        <f t="shared" si="28"/>
        <v>2.3333333333333335</v>
      </c>
      <c r="M271" s="199">
        <f t="shared" si="29"/>
        <v>2.33</v>
      </c>
    </row>
    <row r="272" spans="1:13" x14ac:dyDescent="0.35">
      <c r="A272" s="189" t="s">
        <v>474</v>
      </c>
      <c r="B272" s="190" t="s">
        <v>547</v>
      </c>
      <c r="C272" s="191">
        <v>539856</v>
      </c>
      <c r="D272" s="192">
        <v>2.3410000000000002</v>
      </c>
      <c r="E272" s="193">
        <v>42.989373919999998</v>
      </c>
      <c r="F272" s="194">
        <v>4.9396898334290631</v>
      </c>
      <c r="H272" s="195">
        <f t="shared" si="25"/>
        <v>1</v>
      </c>
      <c r="I272" s="196">
        <f t="shared" si="26"/>
        <v>3.5</v>
      </c>
      <c r="J272" s="197">
        <f t="shared" si="27"/>
        <v>0.5</v>
      </c>
      <c r="K272" s="186">
        <f t="shared" si="30"/>
        <v>5</v>
      </c>
      <c r="L272" s="198">
        <f t="shared" si="28"/>
        <v>1.6666666666666667</v>
      </c>
      <c r="M272" s="199">
        <f t="shared" si="29"/>
        <v>1.66</v>
      </c>
    </row>
    <row r="273" spans="1:13" x14ac:dyDescent="0.35">
      <c r="A273" s="189" t="s">
        <v>474</v>
      </c>
      <c r="B273" s="190" t="s">
        <v>548</v>
      </c>
      <c r="C273" s="191">
        <v>571288</v>
      </c>
      <c r="D273" s="192">
        <v>0.45500000000000002</v>
      </c>
      <c r="E273" s="193">
        <v>42.745070419999998</v>
      </c>
      <c r="F273" s="194">
        <v>8.4507042253521121</v>
      </c>
      <c r="H273" s="195">
        <f t="shared" si="25"/>
        <v>0.5</v>
      </c>
      <c r="I273" s="196">
        <f t="shared" si="26"/>
        <v>3.5</v>
      </c>
      <c r="J273" s="197">
        <f t="shared" si="27"/>
        <v>0.5</v>
      </c>
      <c r="K273" s="186">
        <f t="shared" si="30"/>
        <v>4.5</v>
      </c>
      <c r="L273" s="198">
        <f t="shared" si="28"/>
        <v>1.5</v>
      </c>
      <c r="M273" s="199">
        <f t="shared" si="29"/>
        <v>1.5</v>
      </c>
    </row>
    <row r="274" spans="1:13" x14ac:dyDescent="0.35">
      <c r="A274" s="189" t="s">
        <v>474</v>
      </c>
      <c r="B274" s="190" t="s">
        <v>549</v>
      </c>
      <c r="C274" s="191">
        <v>539872</v>
      </c>
      <c r="D274" s="192">
        <v>1.607</v>
      </c>
      <c r="E274" s="193">
        <v>37.670242209999998</v>
      </c>
      <c r="F274" s="194">
        <v>6.2283737024221457</v>
      </c>
      <c r="H274" s="195">
        <f t="shared" si="25"/>
        <v>0.5</v>
      </c>
      <c r="I274" s="196">
        <f t="shared" si="26"/>
        <v>0.5</v>
      </c>
      <c r="J274" s="197">
        <f t="shared" si="27"/>
        <v>0.5</v>
      </c>
      <c r="K274" s="186">
        <f t="shared" si="30"/>
        <v>1.5</v>
      </c>
      <c r="L274" s="198">
        <f t="shared" si="28"/>
        <v>0.5</v>
      </c>
      <c r="M274" s="199">
        <f t="shared" si="29"/>
        <v>0.5</v>
      </c>
    </row>
    <row r="275" spans="1:13" x14ac:dyDescent="0.35">
      <c r="A275" s="189" t="s">
        <v>474</v>
      </c>
      <c r="B275" s="190" t="s">
        <v>550</v>
      </c>
      <c r="C275" s="191">
        <v>539881</v>
      </c>
      <c r="D275" s="192">
        <v>1.4990000000000001</v>
      </c>
      <c r="E275" s="193">
        <v>41.359510090000001</v>
      </c>
      <c r="F275" s="194">
        <v>5.3314121037463975</v>
      </c>
      <c r="H275" s="195">
        <f t="shared" si="25"/>
        <v>0.5</v>
      </c>
      <c r="I275" s="196">
        <f t="shared" si="26"/>
        <v>1</v>
      </c>
      <c r="J275" s="197">
        <f t="shared" si="27"/>
        <v>0.5</v>
      </c>
      <c r="K275" s="186">
        <f t="shared" si="30"/>
        <v>2</v>
      </c>
      <c r="L275" s="198">
        <f t="shared" si="28"/>
        <v>0.66666666666666663</v>
      </c>
      <c r="M275" s="199">
        <f t="shared" si="29"/>
        <v>0.66</v>
      </c>
    </row>
    <row r="276" spans="1:13" x14ac:dyDescent="0.35">
      <c r="A276" s="189" t="s">
        <v>474</v>
      </c>
      <c r="B276" s="190" t="s">
        <v>551</v>
      </c>
      <c r="C276" s="191">
        <v>539902</v>
      </c>
      <c r="D276" s="192">
        <v>1.9</v>
      </c>
      <c r="E276" s="193">
        <v>39.509178990000002</v>
      </c>
      <c r="F276" s="194">
        <v>3.8755736868944415</v>
      </c>
      <c r="H276" s="195">
        <f t="shared" si="25"/>
        <v>0.5</v>
      </c>
      <c r="I276" s="196">
        <f t="shared" si="26"/>
        <v>0.5</v>
      </c>
      <c r="J276" s="197">
        <f t="shared" si="27"/>
        <v>1.5</v>
      </c>
      <c r="K276" s="186">
        <f t="shared" si="30"/>
        <v>2.5</v>
      </c>
      <c r="L276" s="198">
        <f t="shared" si="28"/>
        <v>0.83333333333333337</v>
      </c>
      <c r="M276" s="199">
        <f t="shared" si="29"/>
        <v>0.83</v>
      </c>
    </row>
    <row r="277" spans="1:13" x14ac:dyDescent="0.35">
      <c r="A277" s="189" t="s">
        <v>552</v>
      </c>
      <c r="B277" s="190" t="s">
        <v>553</v>
      </c>
      <c r="C277" s="191">
        <v>533220</v>
      </c>
      <c r="D277" s="192">
        <v>3.387</v>
      </c>
      <c r="E277" s="193">
        <v>36.630712010000003</v>
      </c>
      <c r="F277" s="194">
        <v>4.2507970244420825</v>
      </c>
      <c r="H277" s="195">
        <f t="shared" si="25"/>
        <v>3.5</v>
      </c>
      <c r="I277" s="196">
        <f t="shared" si="26"/>
        <v>0.5</v>
      </c>
      <c r="J277" s="197">
        <f t="shared" si="27"/>
        <v>1</v>
      </c>
      <c r="K277" s="186">
        <f t="shared" si="30"/>
        <v>5</v>
      </c>
      <c r="L277" s="198">
        <f t="shared" si="28"/>
        <v>1.6666666666666667</v>
      </c>
      <c r="M277" s="199">
        <f t="shared" si="29"/>
        <v>1.66</v>
      </c>
    </row>
    <row r="278" spans="1:13" x14ac:dyDescent="0.35">
      <c r="A278" s="189" t="s">
        <v>552</v>
      </c>
      <c r="B278" s="190" t="s">
        <v>554</v>
      </c>
      <c r="C278" s="191">
        <v>599301</v>
      </c>
      <c r="D278" s="192">
        <v>3.03</v>
      </c>
      <c r="E278" s="193">
        <v>38.377906979999999</v>
      </c>
      <c r="F278" s="194">
        <v>2.3255813953488373</v>
      </c>
      <c r="H278" s="195">
        <f t="shared" si="25"/>
        <v>2.5</v>
      </c>
      <c r="I278" s="196">
        <f t="shared" si="26"/>
        <v>0.5</v>
      </c>
      <c r="J278" s="197">
        <f t="shared" si="27"/>
        <v>4</v>
      </c>
      <c r="K278" s="186">
        <f t="shared" si="30"/>
        <v>7</v>
      </c>
      <c r="L278" s="198">
        <f t="shared" si="28"/>
        <v>2.3333333333333335</v>
      </c>
      <c r="M278" s="199">
        <f t="shared" si="29"/>
        <v>2.33</v>
      </c>
    </row>
    <row r="279" spans="1:13" x14ac:dyDescent="0.35">
      <c r="A279" s="189" t="s">
        <v>552</v>
      </c>
      <c r="B279" s="190" t="s">
        <v>552</v>
      </c>
      <c r="C279" s="191">
        <v>533271</v>
      </c>
      <c r="D279" s="192">
        <v>3.32</v>
      </c>
      <c r="E279" s="193">
        <v>41.542570390000002</v>
      </c>
      <c r="F279" s="194">
        <v>4.6881314832278047</v>
      </c>
      <c r="H279" s="195">
        <f t="shared" si="25"/>
        <v>3</v>
      </c>
      <c r="I279" s="196">
        <f t="shared" si="26"/>
        <v>1.5</v>
      </c>
      <c r="J279" s="197">
        <f t="shared" si="27"/>
        <v>0.5</v>
      </c>
      <c r="K279" s="186">
        <f t="shared" si="30"/>
        <v>5</v>
      </c>
      <c r="L279" s="198">
        <f t="shared" si="28"/>
        <v>1.6666666666666667</v>
      </c>
      <c r="M279" s="199">
        <f t="shared" si="29"/>
        <v>1.66</v>
      </c>
    </row>
    <row r="280" spans="1:13" x14ac:dyDescent="0.35">
      <c r="A280" s="189" t="s">
        <v>552</v>
      </c>
      <c r="B280" s="190" t="s">
        <v>555</v>
      </c>
      <c r="C280" s="191">
        <v>533301</v>
      </c>
      <c r="D280" s="192">
        <v>2.819</v>
      </c>
      <c r="E280" s="193">
        <v>34.730598669999999</v>
      </c>
      <c r="F280" s="194">
        <v>30.303030303030305</v>
      </c>
      <c r="H280" s="195">
        <f t="shared" si="25"/>
        <v>2</v>
      </c>
      <c r="I280" s="196">
        <f t="shared" si="26"/>
        <v>0.5</v>
      </c>
      <c r="J280" s="197">
        <f t="shared" si="27"/>
        <v>0.5</v>
      </c>
      <c r="K280" s="186">
        <f t="shared" si="30"/>
        <v>3</v>
      </c>
      <c r="L280" s="198">
        <f t="shared" si="28"/>
        <v>1</v>
      </c>
      <c r="M280" s="199">
        <f t="shared" si="29"/>
        <v>1</v>
      </c>
    </row>
    <row r="281" spans="1:13" x14ac:dyDescent="0.35">
      <c r="A281" s="189" t="s">
        <v>552</v>
      </c>
      <c r="B281" s="190" t="s">
        <v>556</v>
      </c>
      <c r="C281" s="191">
        <v>564800</v>
      </c>
      <c r="D281" s="192">
        <v>4.5819999999999999</v>
      </c>
      <c r="E281" s="193">
        <v>35.979999999999997</v>
      </c>
      <c r="F281" s="194">
        <v>15.65217391304348</v>
      </c>
      <c r="H281" s="195">
        <f t="shared" si="25"/>
        <v>5</v>
      </c>
      <c r="I281" s="196">
        <f t="shared" si="26"/>
        <v>0.5</v>
      </c>
      <c r="J281" s="197">
        <f t="shared" si="27"/>
        <v>0.5</v>
      </c>
      <c r="K281" s="186">
        <f t="shared" si="30"/>
        <v>6</v>
      </c>
      <c r="L281" s="198">
        <f t="shared" si="28"/>
        <v>2</v>
      </c>
      <c r="M281" s="199">
        <f t="shared" si="29"/>
        <v>2</v>
      </c>
    </row>
    <row r="282" spans="1:13" x14ac:dyDescent="0.35">
      <c r="A282" s="189" t="s">
        <v>552</v>
      </c>
      <c r="B282" s="190" t="s">
        <v>297</v>
      </c>
      <c r="C282" s="191">
        <v>533351</v>
      </c>
      <c r="D282" s="192">
        <v>2.6749999999999998</v>
      </c>
      <c r="E282" s="193">
        <v>39.623552119999999</v>
      </c>
      <c r="F282" s="194">
        <v>7.9794079794079789</v>
      </c>
      <c r="H282" s="195">
        <f t="shared" si="25"/>
        <v>1.5</v>
      </c>
      <c r="I282" s="196">
        <f t="shared" si="26"/>
        <v>0.5</v>
      </c>
      <c r="J282" s="197">
        <f t="shared" si="27"/>
        <v>0.5</v>
      </c>
      <c r="K282" s="186">
        <f t="shared" si="30"/>
        <v>2.5</v>
      </c>
      <c r="L282" s="198">
        <f t="shared" si="28"/>
        <v>0.83333333333333337</v>
      </c>
      <c r="M282" s="199">
        <f t="shared" si="29"/>
        <v>0.83</v>
      </c>
    </row>
    <row r="283" spans="1:13" x14ac:dyDescent="0.35">
      <c r="A283" s="189" t="s">
        <v>552</v>
      </c>
      <c r="B283" s="190" t="s">
        <v>557</v>
      </c>
      <c r="C283" s="191">
        <v>533386</v>
      </c>
      <c r="D283" s="192">
        <v>3.6469999999999998</v>
      </c>
      <c r="E283" s="193">
        <v>40.011648749999999</v>
      </c>
      <c r="F283" s="194">
        <v>5.0179211469534053</v>
      </c>
      <c r="H283" s="195">
        <f t="shared" si="25"/>
        <v>4</v>
      </c>
      <c r="I283" s="196">
        <f t="shared" si="26"/>
        <v>0.5</v>
      </c>
      <c r="J283" s="197">
        <f t="shared" si="27"/>
        <v>0.5</v>
      </c>
      <c r="K283" s="186">
        <f t="shared" si="30"/>
        <v>5</v>
      </c>
      <c r="L283" s="198">
        <f t="shared" si="28"/>
        <v>1.6666666666666667</v>
      </c>
      <c r="M283" s="199">
        <f t="shared" si="29"/>
        <v>1.66</v>
      </c>
    </row>
    <row r="284" spans="1:13" x14ac:dyDescent="0.35">
      <c r="A284" s="189" t="s">
        <v>552</v>
      </c>
      <c r="B284" s="190" t="s">
        <v>558</v>
      </c>
      <c r="C284" s="191">
        <v>533459</v>
      </c>
      <c r="D284" s="192">
        <v>3.089</v>
      </c>
      <c r="E284" s="193">
        <v>44.556234719999999</v>
      </c>
      <c r="F284" s="194">
        <v>7.8239608801956004</v>
      </c>
      <c r="H284" s="195">
        <f t="shared" si="25"/>
        <v>2.5</v>
      </c>
      <c r="I284" s="196">
        <f t="shared" si="26"/>
        <v>5</v>
      </c>
      <c r="J284" s="197">
        <f t="shared" si="27"/>
        <v>0.5</v>
      </c>
      <c r="K284" s="186">
        <f t="shared" si="30"/>
        <v>8</v>
      </c>
      <c r="L284" s="198">
        <f t="shared" si="28"/>
        <v>2.6666666666666665</v>
      </c>
      <c r="M284" s="199">
        <f t="shared" si="29"/>
        <v>2.66</v>
      </c>
    </row>
    <row r="285" spans="1:13" x14ac:dyDescent="0.35">
      <c r="A285" s="189" t="s">
        <v>552</v>
      </c>
      <c r="B285" s="190" t="s">
        <v>559</v>
      </c>
      <c r="C285" s="191">
        <v>571717</v>
      </c>
      <c r="D285" s="192">
        <v>2.7589999999999999</v>
      </c>
      <c r="E285" s="193">
        <v>40.610638299999998</v>
      </c>
      <c r="F285" s="194">
        <v>1.7021276595744683</v>
      </c>
      <c r="H285" s="195">
        <f t="shared" si="25"/>
        <v>2</v>
      </c>
      <c r="I285" s="196">
        <f t="shared" si="26"/>
        <v>0.5</v>
      </c>
      <c r="J285" s="197">
        <f t="shared" si="27"/>
        <v>5</v>
      </c>
      <c r="K285" s="186">
        <f t="shared" si="30"/>
        <v>7.5</v>
      </c>
      <c r="L285" s="198">
        <f t="shared" si="28"/>
        <v>2.5</v>
      </c>
      <c r="M285" s="199">
        <f t="shared" si="29"/>
        <v>2.5</v>
      </c>
    </row>
    <row r="286" spans="1:13" x14ac:dyDescent="0.35">
      <c r="A286" s="189" t="s">
        <v>552</v>
      </c>
      <c r="B286" s="190" t="s">
        <v>560</v>
      </c>
      <c r="C286" s="191">
        <v>564702</v>
      </c>
      <c r="D286" s="192">
        <v>1.266</v>
      </c>
      <c r="E286" s="193">
        <v>41.252212389999997</v>
      </c>
      <c r="F286" s="194">
        <v>10.619469026548673</v>
      </c>
      <c r="H286" s="195">
        <f t="shared" si="25"/>
        <v>0.5</v>
      </c>
      <c r="I286" s="196">
        <f t="shared" si="26"/>
        <v>1</v>
      </c>
      <c r="J286" s="197">
        <f t="shared" si="27"/>
        <v>0.5</v>
      </c>
      <c r="K286" s="186">
        <f t="shared" si="30"/>
        <v>2</v>
      </c>
      <c r="L286" s="198">
        <f t="shared" si="28"/>
        <v>0.66666666666666663</v>
      </c>
      <c r="M286" s="199">
        <f t="shared" si="29"/>
        <v>0.66</v>
      </c>
    </row>
    <row r="287" spans="1:13" x14ac:dyDescent="0.35">
      <c r="A287" s="189" t="s">
        <v>552</v>
      </c>
      <c r="B287" s="190" t="s">
        <v>561</v>
      </c>
      <c r="C287" s="191">
        <v>513288</v>
      </c>
      <c r="D287" s="192">
        <v>3.5710000000000002</v>
      </c>
      <c r="E287" s="193">
        <v>44.428143710000001</v>
      </c>
      <c r="F287" s="194">
        <v>3.5928143712574849</v>
      </c>
      <c r="H287" s="195">
        <f t="shared" si="25"/>
        <v>3.5</v>
      </c>
      <c r="I287" s="196">
        <f t="shared" si="26"/>
        <v>5</v>
      </c>
      <c r="J287" s="197">
        <f t="shared" si="27"/>
        <v>2</v>
      </c>
      <c r="K287" s="186">
        <f t="shared" si="30"/>
        <v>10.5</v>
      </c>
      <c r="L287" s="198">
        <f t="shared" si="28"/>
        <v>3.5</v>
      </c>
      <c r="M287" s="199">
        <f t="shared" si="29"/>
        <v>3.5</v>
      </c>
    </row>
    <row r="288" spans="1:13" x14ac:dyDescent="0.35">
      <c r="A288" s="189" t="s">
        <v>552</v>
      </c>
      <c r="B288" s="190" t="s">
        <v>562</v>
      </c>
      <c r="C288" s="191">
        <v>537705</v>
      </c>
      <c r="D288" s="192">
        <v>3.008</v>
      </c>
      <c r="E288" s="193">
        <v>41.853243419999998</v>
      </c>
      <c r="F288" s="194">
        <v>2.8259473346178554</v>
      </c>
      <c r="H288" s="195">
        <f t="shared" si="25"/>
        <v>2.5</v>
      </c>
      <c r="I288" s="196">
        <f t="shared" si="26"/>
        <v>2</v>
      </c>
      <c r="J288" s="197">
        <f t="shared" si="27"/>
        <v>3.5</v>
      </c>
      <c r="K288" s="186">
        <f t="shared" si="30"/>
        <v>8</v>
      </c>
      <c r="L288" s="198">
        <f t="shared" si="28"/>
        <v>2.6666666666666665</v>
      </c>
      <c r="M288" s="199">
        <f t="shared" si="29"/>
        <v>2.66</v>
      </c>
    </row>
    <row r="289" spans="1:13" x14ac:dyDescent="0.35">
      <c r="A289" s="189" t="s">
        <v>552</v>
      </c>
      <c r="B289" s="190" t="s">
        <v>563</v>
      </c>
      <c r="C289" s="191">
        <v>513369</v>
      </c>
      <c r="D289" s="192">
        <v>2.2730000000000001</v>
      </c>
      <c r="E289" s="193">
        <v>40.242514970000002</v>
      </c>
      <c r="F289" s="194">
        <v>8.9820359281437128</v>
      </c>
      <c r="H289" s="195">
        <f t="shared" si="25"/>
        <v>1</v>
      </c>
      <c r="I289" s="196">
        <f t="shared" si="26"/>
        <v>0.5</v>
      </c>
      <c r="J289" s="197">
        <f t="shared" si="27"/>
        <v>0.5</v>
      </c>
      <c r="K289" s="186">
        <f t="shared" si="30"/>
        <v>2</v>
      </c>
      <c r="L289" s="198">
        <f t="shared" si="28"/>
        <v>0.66666666666666663</v>
      </c>
      <c r="M289" s="199">
        <f t="shared" si="29"/>
        <v>0.66</v>
      </c>
    </row>
    <row r="290" spans="1:13" x14ac:dyDescent="0.35">
      <c r="A290" s="189" t="s">
        <v>552</v>
      </c>
      <c r="B290" s="190" t="s">
        <v>564</v>
      </c>
      <c r="C290" s="191">
        <v>513393</v>
      </c>
      <c r="D290" s="192">
        <v>3.472</v>
      </c>
      <c r="E290" s="193">
        <v>41.990238609999999</v>
      </c>
      <c r="F290" s="194">
        <v>1.3015184381778742</v>
      </c>
      <c r="H290" s="195">
        <f t="shared" si="25"/>
        <v>3.5</v>
      </c>
      <c r="I290" s="196">
        <f t="shared" si="26"/>
        <v>2</v>
      </c>
      <c r="J290" s="197">
        <f t="shared" si="27"/>
        <v>5</v>
      </c>
      <c r="K290" s="186">
        <f t="shared" si="30"/>
        <v>10.5</v>
      </c>
      <c r="L290" s="198">
        <f t="shared" si="28"/>
        <v>3.5</v>
      </c>
      <c r="M290" s="199">
        <f t="shared" si="29"/>
        <v>3.5</v>
      </c>
    </row>
    <row r="291" spans="1:13" x14ac:dyDescent="0.35">
      <c r="A291" s="189" t="s">
        <v>552</v>
      </c>
      <c r="B291" s="190" t="s">
        <v>565</v>
      </c>
      <c r="C291" s="191">
        <v>533611</v>
      </c>
      <c r="D291" s="192">
        <v>2.1629999999999998</v>
      </c>
      <c r="E291" s="193">
        <v>36.525612469999999</v>
      </c>
      <c r="F291" s="194">
        <v>3.5634743875278398</v>
      </c>
      <c r="H291" s="195">
        <f t="shared" si="25"/>
        <v>0.5</v>
      </c>
      <c r="I291" s="196">
        <f t="shared" si="26"/>
        <v>0.5</v>
      </c>
      <c r="J291" s="197">
        <f t="shared" si="27"/>
        <v>2</v>
      </c>
      <c r="K291" s="186">
        <f t="shared" si="30"/>
        <v>3</v>
      </c>
      <c r="L291" s="198">
        <f t="shared" si="28"/>
        <v>1</v>
      </c>
      <c r="M291" s="199">
        <f t="shared" si="29"/>
        <v>1</v>
      </c>
    </row>
    <row r="292" spans="1:13" x14ac:dyDescent="0.35">
      <c r="A292" s="189" t="s">
        <v>552</v>
      </c>
      <c r="B292" s="190" t="s">
        <v>566</v>
      </c>
      <c r="C292" s="191">
        <v>533661</v>
      </c>
      <c r="D292" s="192">
        <v>3.665</v>
      </c>
      <c r="E292" s="193">
        <v>38.985225509999999</v>
      </c>
      <c r="F292" s="194">
        <v>9.6423017107309494</v>
      </c>
      <c r="H292" s="195">
        <f t="shared" si="25"/>
        <v>4</v>
      </c>
      <c r="I292" s="196">
        <f t="shared" si="26"/>
        <v>0.5</v>
      </c>
      <c r="J292" s="197">
        <f t="shared" si="27"/>
        <v>0.5</v>
      </c>
      <c r="K292" s="186">
        <f t="shared" si="30"/>
        <v>5</v>
      </c>
      <c r="L292" s="198">
        <f t="shared" si="28"/>
        <v>1.6666666666666667</v>
      </c>
      <c r="M292" s="199">
        <f t="shared" si="29"/>
        <v>1.66</v>
      </c>
    </row>
    <row r="293" spans="1:13" x14ac:dyDescent="0.35">
      <c r="A293" s="189" t="s">
        <v>552</v>
      </c>
      <c r="B293" s="190" t="s">
        <v>567</v>
      </c>
      <c r="C293" s="191">
        <v>533734</v>
      </c>
      <c r="D293" s="192">
        <v>5.0670000000000002</v>
      </c>
      <c r="E293" s="193">
        <v>40.029824560000002</v>
      </c>
      <c r="F293" s="194">
        <v>18.947368421052634</v>
      </c>
      <c r="H293" s="195">
        <f t="shared" si="25"/>
        <v>5</v>
      </c>
      <c r="I293" s="196">
        <f t="shared" si="26"/>
        <v>0.5</v>
      </c>
      <c r="J293" s="197">
        <f t="shared" si="27"/>
        <v>0.5</v>
      </c>
      <c r="K293" s="186">
        <f t="shared" si="30"/>
        <v>6</v>
      </c>
      <c r="L293" s="198">
        <f t="shared" si="28"/>
        <v>2</v>
      </c>
      <c r="M293" s="199">
        <f t="shared" si="29"/>
        <v>2</v>
      </c>
    </row>
    <row r="294" spans="1:13" x14ac:dyDescent="0.35">
      <c r="A294" s="189" t="s">
        <v>552</v>
      </c>
      <c r="B294" s="190" t="s">
        <v>568</v>
      </c>
      <c r="C294" s="191">
        <v>533777</v>
      </c>
      <c r="D294" s="192">
        <v>5.1589999999999998</v>
      </c>
      <c r="E294" s="193">
        <v>36.343406590000001</v>
      </c>
      <c r="F294" s="194">
        <v>11.263736263736263</v>
      </c>
      <c r="H294" s="195">
        <f t="shared" si="25"/>
        <v>5</v>
      </c>
      <c r="I294" s="196">
        <f t="shared" si="26"/>
        <v>0.5</v>
      </c>
      <c r="J294" s="197">
        <f t="shared" si="27"/>
        <v>0.5</v>
      </c>
      <c r="K294" s="186">
        <f t="shared" si="30"/>
        <v>6</v>
      </c>
      <c r="L294" s="198">
        <f t="shared" si="28"/>
        <v>2</v>
      </c>
      <c r="M294" s="199">
        <f t="shared" si="29"/>
        <v>2</v>
      </c>
    </row>
    <row r="295" spans="1:13" x14ac:dyDescent="0.35">
      <c r="A295" s="189" t="s">
        <v>552</v>
      </c>
      <c r="B295" s="190" t="s">
        <v>569</v>
      </c>
      <c r="C295" s="191">
        <v>533785</v>
      </c>
      <c r="D295" s="192">
        <v>2.4209999999999998</v>
      </c>
      <c r="E295" s="193">
        <v>38.454797050000003</v>
      </c>
      <c r="F295" s="194">
        <v>4.9815498154981555</v>
      </c>
      <c r="H295" s="195">
        <f t="shared" si="25"/>
        <v>1</v>
      </c>
      <c r="I295" s="196">
        <f t="shared" si="26"/>
        <v>0.5</v>
      </c>
      <c r="J295" s="197">
        <f t="shared" si="27"/>
        <v>0.5</v>
      </c>
      <c r="K295" s="186">
        <f t="shared" si="30"/>
        <v>2</v>
      </c>
      <c r="L295" s="198">
        <f t="shared" si="28"/>
        <v>0.66666666666666663</v>
      </c>
      <c r="M295" s="199">
        <f t="shared" si="29"/>
        <v>0.66</v>
      </c>
    </row>
    <row r="296" spans="1:13" x14ac:dyDescent="0.35">
      <c r="A296" s="189" t="s">
        <v>552</v>
      </c>
      <c r="B296" s="190" t="s">
        <v>570</v>
      </c>
      <c r="C296" s="191">
        <v>533866</v>
      </c>
      <c r="D296" s="192">
        <v>3.3290000000000002</v>
      </c>
      <c r="E296" s="193">
        <v>42.827304050000002</v>
      </c>
      <c r="F296" s="194">
        <v>2.4117140396210162</v>
      </c>
      <c r="H296" s="195">
        <f t="shared" si="25"/>
        <v>3</v>
      </c>
      <c r="I296" s="196">
        <f t="shared" si="26"/>
        <v>3.5</v>
      </c>
      <c r="J296" s="197">
        <f t="shared" si="27"/>
        <v>4</v>
      </c>
      <c r="K296" s="186">
        <f t="shared" si="30"/>
        <v>10.5</v>
      </c>
      <c r="L296" s="198">
        <f t="shared" si="28"/>
        <v>3.5</v>
      </c>
      <c r="M296" s="199">
        <f t="shared" si="29"/>
        <v>3.5</v>
      </c>
    </row>
    <row r="297" spans="1:13" x14ac:dyDescent="0.35">
      <c r="A297" s="189" t="s">
        <v>552</v>
      </c>
      <c r="B297" s="190" t="s">
        <v>571</v>
      </c>
      <c r="C297" s="191">
        <v>564826</v>
      </c>
      <c r="D297" s="192">
        <v>6.1449999999999996</v>
      </c>
      <c r="E297" s="193">
        <v>42.1838488</v>
      </c>
      <c r="F297" s="194">
        <v>7.5601374570446742</v>
      </c>
      <c r="H297" s="195">
        <f t="shared" si="25"/>
        <v>5</v>
      </c>
      <c r="I297" s="196">
        <f t="shared" si="26"/>
        <v>2.5</v>
      </c>
      <c r="J297" s="197">
        <f t="shared" si="27"/>
        <v>0.5</v>
      </c>
      <c r="K297" s="186">
        <f t="shared" si="30"/>
        <v>8</v>
      </c>
      <c r="L297" s="198">
        <f t="shared" si="28"/>
        <v>2.6666666666666665</v>
      </c>
      <c r="M297" s="199">
        <f t="shared" si="29"/>
        <v>2.66</v>
      </c>
    </row>
    <row r="298" spans="1:13" x14ac:dyDescent="0.35">
      <c r="A298" s="189" t="s">
        <v>572</v>
      </c>
      <c r="B298" s="190" t="s">
        <v>573</v>
      </c>
      <c r="C298" s="191">
        <v>539970</v>
      </c>
      <c r="D298" s="192">
        <v>3.3959999999999999</v>
      </c>
      <c r="E298" s="193">
        <v>43.187793429999999</v>
      </c>
      <c r="F298" s="194">
        <v>2.347417840375587</v>
      </c>
      <c r="H298" s="195">
        <f t="shared" si="25"/>
        <v>3.5</v>
      </c>
      <c r="I298" s="196">
        <f t="shared" si="26"/>
        <v>4</v>
      </c>
      <c r="J298" s="197">
        <f t="shared" si="27"/>
        <v>4</v>
      </c>
      <c r="K298" s="186">
        <f t="shared" si="30"/>
        <v>11.5</v>
      </c>
      <c r="L298" s="198">
        <f t="shared" si="28"/>
        <v>3.8333333333333335</v>
      </c>
      <c r="M298" s="199">
        <f t="shared" si="29"/>
        <v>3.83</v>
      </c>
    </row>
    <row r="299" spans="1:13" x14ac:dyDescent="0.35">
      <c r="A299" s="189" t="s">
        <v>572</v>
      </c>
      <c r="B299" s="190" t="s">
        <v>574</v>
      </c>
      <c r="C299" s="191">
        <v>540081</v>
      </c>
      <c r="D299" s="192">
        <v>2.9660000000000002</v>
      </c>
      <c r="E299" s="193">
        <v>40.778645830000002</v>
      </c>
      <c r="F299" s="194">
        <v>10.937500000000002</v>
      </c>
      <c r="H299" s="195">
        <f t="shared" si="25"/>
        <v>2.5</v>
      </c>
      <c r="I299" s="196">
        <f t="shared" si="26"/>
        <v>0.5</v>
      </c>
      <c r="J299" s="197">
        <f t="shared" si="27"/>
        <v>0.5</v>
      </c>
      <c r="K299" s="186">
        <f t="shared" si="30"/>
        <v>3.5</v>
      </c>
      <c r="L299" s="198">
        <f t="shared" si="28"/>
        <v>1.1666666666666667</v>
      </c>
      <c r="M299" s="199">
        <f t="shared" si="29"/>
        <v>1.1599999999999999</v>
      </c>
    </row>
    <row r="300" spans="1:13" x14ac:dyDescent="0.35">
      <c r="A300" s="189" t="s">
        <v>572</v>
      </c>
      <c r="B300" s="190" t="s">
        <v>575</v>
      </c>
      <c r="C300" s="191">
        <v>540099</v>
      </c>
      <c r="D300" s="192">
        <v>6.452</v>
      </c>
      <c r="E300" s="193">
        <v>45.518390799999999</v>
      </c>
      <c r="F300" s="194">
        <v>1.8390804597701151</v>
      </c>
      <c r="H300" s="195">
        <f t="shared" si="25"/>
        <v>5</v>
      </c>
      <c r="I300" s="196">
        <f t="shared" si="26"/>
        <v>5</v>
      </c>
      <c r="J300" s="197">
        <f t="shared" si="27"/>
        <v>4.5</v>
      </c>
      <c r="K300" s="186">
        <f t="shared" si="30"/>
        <v>14.5</v>
      </c>
      <c r="L300" s="198">
        <f t="shared" si="28"/>
        <v>4.833333333333333</v>
      </c>
      <c r="M300" s="199">
        <f t="shared" si="29"/>
        <v>4.83</v>
      </c>
    </row>
    <row r="301" spans="1:13" x14ac:dyDescent="0.35">
      <c r="A301" s="189" t="s">
        <v>572</v>
      </c>
      <c r="B301" s="190" t="s">
        <v>572</v>
      </c>
      <c r="C301" s="191">
        <v>540111</v>
      </c>
      <c r="D301" s="192">
        <v>4.5750000000000002</v>
      </c>
      <c r="E301" s="193">
        <v>42.647400470000001</v>
      </c>
      <c r="F301" s="194">
        <v>3.4735536258035413</v>
      </c>
      <c r="H301" s="195">
        <f t="shared" si="25"/>
        <v>5</v>
      </c>
      <c r="I301" s="196">
        <f t="shared" si="26"/>
        <v>3</v>
      </c>
      <c r="J301" s="197">
        <f t="shared" si="27"/>
        <v>2.5</v>
      </c>
      <c r="K301" s="186">
        <f t="shared" si="30"/>
        <v>10.5</v>
      </c>
      <c r="L301" s="198">
        <f t="shared" si="28"/>
        <v>3.5</v>
      </c>
      <c r="M301" s="199">
        <f t="shared" si="29"/>
        <v>3.5</v>
      </c>
    </row>
    <row r="302" spans="1:13" x14ac:dyDescent="0.35">
      <c r="A302" s="189" t="s">
        <v>572</v>
      </c>
      <c r="B302" s="190" t="s">
        <v>576</v>
      </c>
      <c r="C302" s="191">
        <v>540170</v>
      </c>
      <c r="D302" s="192">
        <v>4.9589999999999996</v>
      </c>
      <c r="E302" s="193">
        <v>41.665803109999999</v>
      </c>
      <c r="F302" s="194">
        <v>10.880829015544041</v>
      </c>
      <c r="H302" s="195">
        <f t="shared" si="25"/>
        <v>5</v>
      </c>
      <c r="I302" s="196">
        <f t="shared" si="26"/>
        <v>1.5</v>
      </c>
      <c r="J302" s="197">
        <f t="shared" si="27"/>
        <v>0.5</v>
      </c>
      <c r="K302" s="186">
        <f t="shared" si="30"/>
        <v>7</v>
      </c>
      <c r="L302" s="198">
        <f t="shared" si="28"/>
        <v>2.3333333333333335</v>
      </c>
      <c r="M302" s="199">
        <f t="shared" si="29"/>
        <v>2.33</v>
      </c>
    </row>
    <row r="303" spans="1:13" x14ac:dyDescent="0.35">
      <c r="A303" s="189" t="s">
        <v>572</v>
      </c>
      <c r="B303" s="190" t="s">
        <v>577</v>
      </c>
      <c r="C303" s="191">
        <v>540188</v>
      </c>
      <c r="D303" s="192">
        <v>5.6820000000000004</v>
      </c>
      <c r="E303" s="193">
        <v>41.1</v>
      </c>
      <c r="F303" s="194">
        <v>10.273972602739725</v>
      </c>
      <c r="H303" s="195">
        <f t="shared" si="25"/>
        <v>5</v>
      </c>
      <c r="I303" s="196">
        <f t="shared" si="26"/>
        <v>0.5</v>
      </c>
      <c r="J303" s="197">
        <f t="shared" si="27"/>
        <v>0.5</v>
      </c>
      <c r="K303" s="186">
        <f t="shared" si="30"/>
        <v>6</v>
      </c>
      <c r="L303" s="198">
        <f t="shared" si="28"/>
        <v>2</v>
      </c>
      <c r="M303" s="199">
        <f t="shared" si="29"/>
        <v>2</v>
      </c>
    </row>
    <row r="304" spans="1:13" x14ac:dyDescent="0.35">
      <c r="A304" s="189" t="s">
        <v>572</v>
      </c>
      <c r="B304" s="190" t="s">
        <v>578</v>
      </c>
      <c r="C304" s="191">
        <v>540285</v>
      </c>
      <c r="D304" s="192">
        <v>4.9180000000000001</v>
      </c>
      <c r="E304" s="193">
        <v>47.976063830000001</v>
      </c>
      <c r="F304" s="194">
        <v>3.1914893617021276</v>
      </c>
      <c r="H304" s="195">
        <f t="shared" si="25"/>
        <v>5</v>
      </c>
      <c r="I304" s="196">
        <f t="shared" si="26"/>
        <v>5</v>
      </c>
      <c r="J304" s="197">
        <f t="shared" si="27"/>
        <v>2.5</v>
      </c>
      <c r="K304" s="186">
        <f t="shared" si="30"/>
        <v>12.5</v>
      </c>
      <c r="L304" s="198">
        <f t="shared" si="28"/>
        <v>4.166666666666667</v>
      </c>
      <c r="M304" s="199">
        <f t="shared" si="29"/>
        <v>4.16</v>
      </c>
    </row>
    <row r="305" spans="1:13" x14ac:dyDescent="0.35">
      <c r="A305" s="189" t="s">
        <v>572</v>
      </c>
      <c r="B305" s="190" t="s">
        <v>579</v>
      </c>
      <c r="C305" s="191">
        <v>540323</v>
      </c>
      <c r="D305" s="192">
        <v>3.9580000000000002</v>
      </c>
      <c r="E305" s="193">
        <v>40.473684210000002</v>
      </c>
      <c r="F305" s="194">
        <v>11.842105263157896</v>
      </c>
      <c r="H305" s="195">
        <f t="shared" si="25"/>
        <v>4.5</v>
      </c>
      <c r="I305" s="196">
        <f t="shared" si="26"/>
        <v>0.5</v>
      </c>
      <c r="J305" s="197">
        <f t="shared" si="27"/>
        <v>0.5</v>
      </c>
      <c r="K305" s="186">
        <f t="shared" si="30"/>
        <v>5.5</v>
      </c>
      <c r="L305" s="198">
        <f t="shared" si="28"/>
        <v>1.8333333333333333</v>
      </c>
      <c r="M305" s="199">
        <f t="shared" si="29"/>
        <v>1.83</v>
      </c>
    </row>
    <row r="306" spans="1:13" x14ac:dyDescent="0.35">
      <c r="A306" s="189" t="s">
        <v>572</v>
      </c>
      <c r="B306" s="190" t="s">
        <v>580</v>
      </c>
      <c r="C306" s="191">
        <v>599204</v>
      </c>
      <c r="D306" s="192">
        <v>7.2160000000000002</v>
      </c>
      <c r="E306" s="193">
        <v>39.301242240000001</v>
      </c>
      <c r="F306" s="194">
        <v>6.2111801242236018</v>
      </c>
      <c r="H306" s="195">
        <f t="shared" si="25"/>
        <v>5</v>
      </c>
      <c r="I306" s="196">
        <f t="shared" si="26"/>
        <v>0.5</v>
      </c>
      <c r="J306" s="197">
        <f t="shared" si="27"/>
        <v>0.5</v>
      </c>
      <c r="K306" s="186">
        <f t="shared" si="30"/>
        <v>6</v>
      </c>
      <c r="L306" s="198">
        <f t="shared" si="28"/>
        <v>2</v>
      </c>
      <c r="M306" s="199">
        <f t="shared" si="29"/>
        <v>2</v>
      </c>
    </row>
    <row r="307" spans="1:13" x14ac:dyDescent="0.35">
      <c r="A307" s="189" t="s">
        <v>572</v>
      </c>
      <c r="B307" s="190" t="s">
        <v>581</v>
      </c>
      <c r="C307" s="191">
        <v>540714</v>
      </c>
      <c r="D307" s="192">
        <v>3.6619999999999999</v>
      </c>
      <c r="E307" s="193">
        <v>41.375109170000002</v>
      </c>
      <c r="F307" s="194">
        <v>8.3842794759825328</v>
      </c>
      <c r="H307" s="195">
        <f t="shared" si="25"/>
        <v>4</v>
      </c>
      <c r="I307" s="196">
        <f t="shared" si="26"/>
        <v>1</v>
      </c>
      <c r="J307" s="197">
        <f t="shared" si="27"/>
        <v>0.5</v>
      </c>
      <c r="K307" s="186">
        <f t="shared" si="30"/>
        <v>5.5</v>
      </c>
      <c r="L307" s="198">
        <f t="shared" si="28"/>
        <v>1.8333333333333333</v>
      </c>
      <c r="M307" s="199">
        <f t="shared" si="29"/>
        <v>1.83</v>
      </c>
    </row>
    <row r="308" spans="1:13" x14ac:dyDescent="0.35">
      <c r="A308" s="189" t="s">
        <v>572</v>
      </c>
      <c r="B308" s="190" t="s">
        <v>582</v>
      </c>
      <c r="C308" s="191">
        <v>540781</v>
      </c>
      <c r="D308" s="192">
        <v>4.032</v>
      </c>
      <c r="E308" s="193">
        <v>41.23573201</v>
      </c>
      <c r="F308" s="194">
        <v>2.7295285359801493</v>
      </c>
      <c r="H308" s="195">
        <f t="shared" si="25"/>
        <v>4.5</v>
      </c>
      <c r="I308" s="196">
        <f t="shared" si="26"/>
        <v>1</v>
      </c>
      <c r="J308" s="197">
        <f t="shared" si="27"/>
        <v>3.5</v>
      </c>
      <c r="K308" s="186">
        <f t="shared" si="30"/>
        <v>9</v>
      </c>
      <c r="L308" s="198">
        <f t="shared" si="28"/>
        <v>3</v>
      </c>
      <c r="M308" s="199">
        <f t="shared" si="29"/>
        <v>3</v>
      </c>
    </row>
    <row r="309" spans="1:13" x14ac:dyDescent="0.35">
      <c r="A309" s="189" t="s">
        <v>572</v>
      </c>
      <c r="B309" s="190" t="s">
        <v>583</v>
      </c>
      <c r="C309" s="191">
        <v>540811</v>
      </c>
      <c r="D309" s="192">
        <v>6.5170000000000003</v>
      </c>
      <c r="E309" s="193">
        <v>45.197943440000003</v>
      </c>
      <c r="F309" s="194">
        <v>2.5706940874035986</v>
      </c>
      <c r="H309" s="195">
        <f t="shared" si="25"/>
        <v>5</v>
      </c>
      <c r="I309" s="196">
        <f t="shared" si="26"/>
        <v>5</v>
      </c>
      <c r="J309" s="197">
        <f t="shared" si="27"/>
        <v>3.5</v>
      </c>
      <c r="K309" s="186">
        <f t="shared" si="30"/>
        <v>13.5</v>
      </c>
      <c r="L309" s="198">
        <f t="shared" si="28"/>
        <v>4.5</v>
      </c>
      <c r="M309" s="199">
        <f t="shared" si="29"/>
        <v>4.5</v>
      </c>
    </row>
    <row r="310" spans="1:13" x14ac:dyDescent="0.35">
      <c r="A310" s="189" t="s">
        <v>572</v>
      </c>
      <c r="B310" s="190" t="s">
        <v>584</v>
      </c>
      <c r="C310" s="191">
        <v>540889</v>
      </c>
      <c r="D310" s="192">
        <v>3.069</v>
      </c>
      <c r="E310" s="193">
        <v>36.844451569999997</v>
      </c>
      <c r="F310" s="194">
        <v>14.111610006414367</v>
      </c>
      <c r="H310" s="195">
        <f t="shared" si="25"/>
        <v>2.5</v>
      </c>
      <c r="I310" s="196">
        <f t="shared" si="26"/>
        <v>0.5</v>
      </c>
      <c r="J310" s="197">
        <f t="shared" si="27"/>
        <v>0.5</v>
      </c>
      <c r="K310" s="186">
        <f t="shared" si="30"/>
        <v>3.5</v>
      </c>
      <c r="L310" s="198">
        <f t="shared" si="28"/>
        <v>1.1666666666666667</v>
      </c>
      <c r="M310" s="199">
        <f t="shared" si="29"/>
        <v>1.1599999999999999</v>
      </c>
    </row>
    <row r="311" spans="1:13" x14ac:dyDescent="0.35">
      <c r="A311" s="189" t="s">
        <v>572</v>
      </c>
      <c r="B311" s="190" t="s">
        <v>585</v>
      </c>
      <c r="C311" s="191">
        <v>540897</v>
      </c>
      <c r="D311" s="192">
        <v>1.111</v>
      </c>
      <c r="E311" s="193">
        <v>41.746268659999998</v>
      </c>
      <c r="F311" s="194">
        <v>5.9701492537313436</v>
      </c>
      <c r="H311" s="195">
        <f t="shared" si="25"/>
        <v>0.5</v>
      </c>
      <c r="I311" s="196">
        <f t="shared" si="26"/>
        <v>1.5</v>
      </c>
      <c r="J311" s="197">
        <f t="shared" si="27"/>
        <v>0.5</v>
      </c>
      <c r="K311" s="186">
        <f t="shared" si="30"/>
        <v>2.5</v>
      </c>
      <c r="L311" s="198">
        <f t="shared" si="28"/>
        <v>0.83333333333333337</v>
      </c>
      <c r="M311" s="199">
        <f t="shared" si="29"/>
        <v>0.83</v>
      </c>
    </row>
    <row r="312" spans="1:13" x14ac:dyDescent="0.35">
      <c r="A312" s="189" t="s">
        <v>572</v>
      </c>
      <c r="B312" s="190" t="s">
        <v>586</v>
      </c>
      <c r="C312" s="191">
        <v>540901</v>
      </c>
      <c r="D312" s="192">
        <v>4.0979999999999999</v>
      </c>
      <c r="E312" s="193">
        <v>42.270460960000001</v>
      </c>
      <c r="F312" s="194">
        <v>3.5747883349012226</v>
      </c>
      <c r="H312" s="195">
        <f t="shared" si="25"/>
        <v>5</v>
      </c>
      <c r="I312" s="196">
        <f t="shared" si="26"/>
        <v>2.5</v>
      </c>
      <c r="J312" s="197">
        <f t="shared" si="27"/>
        <v>2</v>
      </c>
      <c r="K312" s="186">
        <f t="shared" si="30"/>
        <v>9.5</v>
      </c>
      <c r="L312" s="198">
        <f t="shared" si="28"/>
        <v>3.1666666666666665</v>
      </c>
      <c r="M312" s="199">
        <f t="shared" si="29"/>
        <v>3.16</v>
      </c>
    </row>
    <row r="313" spans="1:13" x14ac:dyDescent="0.35">
      <c r="A313" s="189" t="s">
        <v>572</v>
      </c>
      <c r="B313" s="190" t="s">
        <v>587</v>
      </c>
      <c r="C313" s="191">
        <v>540951</v>
      </c>
      <c r="D313" s="192">
        <v>3.8460000000000001</v>
      </c>
      <c r="E313" s="193">
        <v>43.012569829999997</v>
      </c>
      <c r="F313" s="194">
        <v>2.7932960893854748</v>
      </c>
      <c r="H313" s="195">
        <f t="shared" si="25"/>
        <v>4.5</v>
      </c>
      <c r="I313" s="196">
        <f t="shared" si="26"/>
        <v>3.5</v>
      </c>
      <c r="J313" s="197">
        <f t="shared" si="27"/>
        <v>3.5</v>
      </c>
      <c r="K313" s="186">
        <f t="shared" si="30"/>
        <v>11.5</v>
      </c>
      <c r="L313" s="198">
        <f t="shared" si="28"/>
        <v>3.8333333333333335</v>
      </c>
      <c r="M313" s="199">
        <f t="shared" si="29"/>
        <v>3.83</v>
      </c>
    </row>
    <row r="314" spans="1:13" x14ac:dyDescent="0.35">
      <c r="A314" s="189" t="s">
        <v>572</v>
      </c>
      <c r="B314" s="190" t="s">
        <v>588</v>
      </c>
      <c r="C314" s="191">
        <v>541010</v>
      </c>
      <c r="D314" s="192">
        <v>3.226</v>
      </c>
      <c r="E314" s="193">
        <v>40.951219510000001</v>
      </c>
      <c r="F314" s="194">
        <v>3.2520325203252032</v>
      </c>
      <c r="H314" s="195">
        <f t="shared" si="25"/>
        <v>3</v>
      </c>
      <c r="I314" s="196">
        <f t="shared" si="26"/>
        <v>0.5</v>
      </c>
      <c r="J314" s="197">
        <f t="shared" si="27"/>
        <v>2.5</v>
      </c>
      <c r="K314" s="186">
        <f t="shared" si="30"/>
        <v>6</v>
      </c>
      <c r="L314" s="198">
        <f t="shared" si="28"/>
        <v>2</v>
      </c>
      <c r="M314" s="199">
        <f t="shared" si="29"/>
        <v>2</v>
      </c>
    </row>
    <row r="315" spans="1:13" x14ac:dyDescent="0.35">
      <c r="A315" s="189" t="s">
        <v>572</v>
      </c>
      <c r="B315" s="190" t="s">
        <v>589</v>
      </c>
      <c r="C315" s="191">
        <v>541206</v>
      </c>
      <c r="D315" s="192">
        <v>5.0999999999999996</v>
      </c>
      <c r="E315" s="193">
        <v>42.332768360000003</v>
      </c>
      <c r="F315" s="194">
        <v>4.0677966101694913</v>
      </c>
      <c r="H315" s="195">
        <f t="shared" si="25"/>
        <v>5</v>
      </c>
      <c r="I315" s="196">
        <f t="shared" si="26"/>
        <v>2.5</v>
      </c>
      <c r="J315" s="197">
        <f t="shared" si="27"/>
        <v>1.5</v>
      </c>
      <c r="K315" s="186">
        <f t="shared" si="30"/>
        <v>9</v>
      </c>
      <c r="L315" s="198">
        <f t="shared" si="28"/>
        <v>3</v>
      </c>
      <c r="M315" s="199">
        <f t="shared" si="29"/>
        <v>3</v>
      </c>
    </row>
    <row r="316" spans="1:13" x14ac:dyDescent="0.35">
      <c r="A316" s="189" t="s">
        <v>572</v>
      </c>
      <c r="B316" s="190" t="s">
        <v>590</v>
      </c>
      <c r="C316" s="191">
        <v>541257</v>
      </c>
      <c r="D316" s="192">
        <v>4.194</v>
      </c>
      <c r="E316" s="193">
        <v>39.640206190000001</v>
      </c>
      <c r="F316" s="194">
        <v>4.948453608247422</v>
      </c>
      <c r="H316" s="195">
        <f t="shared" si="25"/>
        <v>5</v>
      </c>
      <c r="I316" s="196">
        <f t="shared" si="26"/>
        <v>0.5</v>
      </c>
      <c r="J316" s="197">
        <f t="shared" si="27"/>
        <v>0.5</v>
      </c>
      <c r="K316" s="186">
        <f t="shared" si="30"/>
        <v>6</v>
      </c>
      <c r="L316" s="198">
        <f t="shared" si="28"/>
        <v>2</v>
      </c>
      <c r="M316" s="199">
        <f t="shared" si="29"/>
        <v>2</v>
      </c>
    </row>
    <row r="317" spans="1:13" x14ac:dyDescent="0.35">
      <c r="A317" s="189" t="s">
        <v>572</v>
      </c>
      <c r="B317" s="190" t="s">
        <v>591</v>
      </c>
      <c r="C317" s="191">
        <v>541338</v>
      </c>
      <c r="D317" s="192">
        <v>3.6549999999999998</v>
      </c>
      <c r="E317" s="193">
        <v>40.153086420000001</v>
      </c>
      <c r="F317" s="194">
        <v>4.567901234567902</v>
      </c>
      <c r="H317" s="195">
        <f t="shared" si="25"/>
        <v>4</v>
      </c>
      <c r="I317" s="196">
        <f t="shared" si="26"/>
        <v>0.5</v>
      </c>
      <c r="J317" s="197">
        <f t="shared" si="27"/>
        <v>0.5</v>
      </c>
      <c r="K317" s="186">
        <f t="shared" si="30"/>
        <v>5</v>
      </c>
      <c r="L317" s="198">
        <f t="shared" si="28"/>
        <v>1.6666666666666667</v>
      </c>
      <c r="M317" s="199">
        <f t="shared" si="29"/>
        <v>1.66</v>
      </c>
    </row>
    <row r="318" spans="1:13" x14ac:dyDescent="0.35">
      <c r="A318" s="189" t="s">
        <v>572</v>
      </c>
      <c r="B318" s="190" t="s">
        <v>592</v>
      </c>
      <c r="C318" s="191">
        <v>541389</v>
      </c>
      <c r="D318" s="192">
        <v>5.476</v>
      </c>
      <c r="E318" s="193">
        <v>38.798534799999999</v>
      </c>
      <c r="F318" s="194">
        <v>4.0293040293040301</v>
      </c>
      <c r="H318" s="195">
        <f t="shared" si="25"/>
        <v>5</v>
      </c>
      <c r="I318" s="196">
        <f t="shared" si="26"/>
        <v>0.5</v>
      </c>
      <c r="J318" s="197">
        <f t="shared" si="27"/>
        <v>1.5</v>
      </c>
      <c r="K318" s="186">
        <f t="shared" si="30"/>
        <v>7</v>
      </c>
      <c r="L318" s="198">
        <f t="shared" si="28"/>
        <v>2.3333333333333335</v>
      </c>
      <c r="M318" s="199">
        <f t="shared" si="29"/>
        <v>2.33</v>
      </c>
    </row>
    <row r="319" spans="1:13" x14ac:dyDescent="0.35">
      <c r="A319" s="189" t="s">
        <v>572</v>
      </c>
      <c r="B319" s="190" t="s">
        <v>593</v>
      </c>
      <c r="C319" s="191">
        <v>513539</v>
      </c>
      <c r="D319" s="192">
        <v>8.6210000000000004</v>
      </c>
      <c r="E319" s="193">
        <v>45.99238579</v>
      </c>
      <c r="F319" s="194">
        <v>8.1218274111675139</v>
      </c>
      <c r="H319" s="195">
        <f t="shared" si="25"/>
        <v>5</v>
      </c>
      <c r="I319" s="196">
        <f t="shared" si="26"/>
        <v>5</v>
      </c>
      <c r="J319" s="197">
        <f t="shared" si="27"/>
        <v>0.5</v>
      </c>
      <c r="K319" s="186">
        <f t="shared" si="30"/>
        <v>10.5</v>
      </c>
      <c r="L319" s="198">
        <f t="shared" si="28"/>
        <v>3.5</v>
      </c>
      <c r="M319" s="199">
        <f t="shared" si="29"/>
        <v>3.5</v>
      </c>
    </row>
    <row r="320" spans="1:13" x14ac:dyDescent="0.35">
      <c r="A320" s="189" t="s">
        <v>572</v>
      </c>
      <c r="B320" s="190" t="s">
        <v>594</v>
      </c>
      <c r="C320" s="191">
        <v>541541</v>
      </c>
      <c r="D320" s="192">
        <v>4.9219999999999997</v>
      </c>
      <c r="E320" s="193">
        <v>42.250704229999997</v>
      </c>
      <c r="F320" s="194">
        <v>4.788732394366197</v>
      </c>
      <c r="H320" s="195">
        <f t="shared" si="25"/>
        <v>5</v>
      </c>
      <c r="I320" s="196">
        <f t="shared" si="26"/>
        <v>2.5</v>
      </c>
      <c r="J320" s="197">
        <f t="shared" si="27"/>
        <v>0.5</v>
      </c>
      <c r="K320" s="186">
        <f t="shared" si="30"/>
        <v>8</v>
      </c>
      <c r="L320" s="198">
        <f t="shared" si="28"/>
        <v>2.6666666666666665</v>
      </c>
      <c r="M320" s="199">
        <f t="shared" si="29"/>
        <v>2.66</v>
      </c>
    </row>
    <row r="321" spans="1:13" x14ac:dyDescent="0.35">
      <c r="A321" s="189" t="s">
        <v>572</v>
      </c>
      <c r="B321" s="190" t="s">
        <v>595</v>
      </c>
      <c r="C321" s="191">
        <v>564338</v>
      </c>
      <c r="D321" s="192">
        <v>2.0830000000000002</v>
      </c>
      <c r="E321" s="193">
        <v>46.993150679999999</v>
      </c>
      <c r="F321" s="194">
        <v>0</v>
      </c>
      <c r="H321" s="195">
        <f t="shared" si="25"/>
        <v>0.5</v>
      </c>
      <c r="I321" s="196">
        <f t="shared" si="26"/>
        <v>5</v>
      </c>
      <c r="J321" s="197">
        <f t="shared" si="27"/>
        <v>5</v>
      </c>
      <c r="K321" s="186">
        <f t="shared" si="30"/>
        <v>10.5</v>
      </c>
      <c r="L321" s="198">
        <f t="shared" si="28"/>
        <v>3.5</v>
      </c>
      <c r="M321" s="199">
        <f t="shared" si="29"/>
        <v>3.5</v>
      </c>
    </row>
    <row r="322" spans="1:13" x14ac:dyDescent="0.35">
      <c r="A322" s="189" t="s">
        <v>596</v>
      </c>
      <c r="B322" s="190" t="s">
        <v>597</v>
      </c>
      <c r="C322" s="191">
        <v>531073</v>
      </c>
      <c r="D322" s="192">
        <v>6.3109999999999999</v>
      </c>
      <c r="E322" s="193">
        <v>44.369565219999998</v>
      </c>
      <c r="F322" s="194">
        <v>3.4782608695652173</v>
      </c>
      <c r="H322" s="195">
        <f t="shared" si="25"/>
        <v>5</v>
      </c>
      <c r="I322" s="196">
        <f t="shared" si="26"/>
        <v>5</v>
      </c>
      <c r="J322" s="197">
        <f t="shared" si="27"/>
        <v>2.5</v>
      </c>
      <c r="K322" s="186">
        <f t="shared" si="30"/>
        <v>12.5</v>
      </c>
      <c r="L322" s="198">
        <f t="shared" si="28"/>
        <v>4.166666666666667</v>
      </c>
      <c r="M322" s="199">
        <f t="shared" si="29"/>
        <v>4.16</v>
      </c>
    </row>
    <row r="323" spans="1:13" x14ac:dyDescent="0.35">
      <c r="A323" s="189" t="s">
        <v>596</v>
      </c>
      <c r="B323" s="190" t="s">
        <v>598</v>
      </c>
      <c r="C323" s="191">
        <v>531090</v>
      </c>
      <c r="D323" s="192">
        <v>2.415</v>
      </c>
      <c r="E323" s="193">
        <v>40.86578171</v>
      </c>
      <c r="F323" s="194">
        <v>4.71976401179941</v>
      </c>
      <c r="H323" s="195">
        <f t="shared" si="25"/>
        <v>1</v>
      </c>
      <c r="I323" s="196">
        <f t="shared" si="26"/>
        <v>0.5</v>
      </c>
      <c r="J323" s="197">
        <f t="shared" si="27"/>
        <v>0.5</v>
      </c>
      <c r="K323" s="186">
        <f t="shared" si="30"/>
        <v>2</v>
      </c>
      <c r="L323" s="198">
        <f t="shared" si="28"/>
        <v>0.66666666666666663</v>
      </c>
      <c r="M323" s="199">
        <f t="shared" si="29"/>
        <v>0.66</v>
      </c>
    </row>
    <row r="324" spans="1:13" x14ac:dyDescent="0.35">
      <c r="A324" s="189" t="s">
        <v>596</v>
      </c>
      <c r="B324" s="190" t="s">
        <v>599</v>
      </c>
      <c r="C324" s="191">
        <v>531120</v>
      </c>
      <c r="D324" s="192">
        <v>2.7210000000000001</v>
      </c>
      <c r="E324" s="193">
        <v>43.439262470000003</v>
      </c>
      <c r="F324" s="194">
        <v>3.4707158351409979</v>
      </c>
      <c r="H324" s="195">
        <f t="shared" ref="H324:H387" si="31">VALUE(_xlfn.IFS(D324&gt;4.05,"5",D324&gt;=3.83,"4,5",D324&gt;=3.6,"4",D324&gt;=3.37,"3,5",D324&gt;=3.14,"3",D324&gt;=2.91,"2,5",D324&gt;=2.68,"2",D324&gt;=2.45,"1,5",D324&gt;=2.22,"1",D324&lt;2.22,"0,5"))</f>
        <v>2</v>
      </c>
      <c r="I324" s="196">
        <f t="shared" ref="I324:I387" si="32">VALUE(_xlfn.IFS(E324&gt;43.62,"5",E324&gt;=43.32,"4,5",E324&gt;=43.1,"4",E324&gt;=42.7,"3,5",E324&gt;=42.39,"3",E324&gt;=42.08,"2,5",E324&gt;=41.77,"2",E324&gt;=41.46,"1,5",E324&gt;=41.15,"1",E324&lt;41.15,"0,5"))</f>
        <v>4.5</v>
      </c>
      <c r="J324" s="197">
        <f t="shared" ref="J324:J387" si="33">VALUE(_xlfn.IFS(F324&gt;4.53,"0,5",F324&gt;=4.2,"1",F324&gt;=3.86,"1,5",F324&gt;=3.52,"2",F324&gt;=3.18,"2,5",F324&gt;=2.84,"3",F324&gt;=2.5,"3,5",F324&gt;=2.16,"4",F324&gt;=1.82,"4,5",F324&lt;1.82,"5"))</f>
        <v>2.5</v>
      </c>
      <c r="K324" s="186">
        <f t="shared" si="30"/>
        <v>9</v>
      </c>
      <c r="L324" s="198">
        <f t="shared" ref="L324:L387" si="34">(H324+I324+J324)/3</f>
        <v>3</v>
      </c>
      <c r="M324" s="199">
        <f t="shared" ref="M324:M387" si="35">ROUNDDOWN(L324,2)</f>
        <v>3</v>
      </c>
    </row>
    <row r="325" spans="1:13" x14ac:dyDescent="0.35">
      <c r="A325" s="189" t="s">
        <v>596</v>
      </c>
      <c r="B325" s="190" t="s">
        <v>600</v>
      </c>
      <c r="C325" s="191">
        <v>531138</v>
      </c>
      <c r="D325" s="192">
        <v>3.67</v>
      </c>
      <c r="E325" s="193">
        <v>42.985123969999997</v>
      </c>
      <c r="F325" s="194">
        <v>2.3140495867768593</v>
      </c>
      <c r="H325" s="195">
        <f t="shared" si="31"/>
        <v>4</v>
      </c>
      <c r="I325" s="196">
        <f t="shared" si="32"/>
        <v>3.5</v>
      </c>
      <c r="J325" s="197">
        <f t="shared" si="33"/>
        <v>4</v>
      </c>
      <c r="K325" s="186">
        <f t="shared" si="30"/>
        <v>11.5</v>
      </c>
      <c r="L325" s="198">
        <f t="shared" si="34"/>
        <v>3.8333333333333335</v>
      </c>
      <c r="M325" s="199">
        <f t="shared" si="35"/>
        <v>3.83</v>
      </c>
    </row>
    <row r="326" spans="1:13" x14ac:dyDescent="0.35">
      <c r="A326" s="189" t="s">
        <v>596</v>
      </c>
      <c r="B326" s="190" t="s">
        <v>601</v>
      </c>
      <c r="C326" s="191">
        <v>531154</v>
      </c>
      <c r="D326" s="192">
        <v>2.899</v>
      </c>
      <c r="E326" s="193">
        <v>41.539390089999998</v>
      </c>
      <c r="F326" s="194">
        <v>1.5247776365946633</v>
      </c>
      <c r="H326" s="195">
        <f t="shared" si="31"/>
        <v>2</v>
      </c>
      <c r="I326" s="196">
        <f t="shared" si="32"/>
        <v>1.5</v>
      </c>
      <c r="J326" s="197">
        <f t="shared" si="33"/>
        <v>5</v>
      </c>
      <c r="K326" s="186">
        <f t="shared" si="30"/>
        <v>8.5</v>
      </c>
      <c r="L326" s="198">
        <f t="shared" si="34"/>
        <v>2.8333333333333335</v>
      </c>
      <c r="M326" s="199">
        <f t="shared" si="35"/>
        <v>2.83</v>
      </c>
    </row>
    <row r="327" spans="1:13" x14ac:dyDescent="0.35">
      <c r="A327" s="189" t="s">
        <v>596</v>
      </c>
      <c r="B327" s="190" t="s">
        <v>602</v>
      </c>
      <c r="C327" s="191">
        <v>531162</v>
      </c>
      <c r="D327" s="192">
        <v>1.7649999999999999</v>
      </c>
      <c r="E327" s="193">
        <v>42.482817869999998</v>
      </c>
      <c r="F327" s="194">
        <v>2.7491408934707904</v>
      </c>
      <c r="H327" s="195">
        <f t="shared" si="31"/>
        <v>0.5</v>
      </c>
      <c r="I327" s="196">
        <f t="shared" si="32"/>
        <v>3</v>
      </c>
      <c r="J327" s="197">
        <f t="shared" si="33"/>
        <v>3.5</v>
      </c>
      <c r="K327" s="186">
        <f t="shared" si="30"/>
        <v>7</v>
      </c>
      <c r="L327" s="198">
        <f t="shared" si="34"/>
        <v>2.3333333333333335</v>
      </c>
      <c r="M327" s="199">
        <f t="shared" si="35"/>
        <v>2.33</v>
      </c>
    </row>
    <row r="328" spans="1:13" x14ac:dyDescent="0.35">
      <c r="A328" s="189" t="s">
        <v>596</v>
      </c>
      <c r="B328" s="190" t="s">
        <v>596</v>
      </c>
      <c r="C328" s="191">
        <v>531189</v>
      </c>
      <c r="D328" s="192">
        <v>3.1669999999999998</v>
      </c>
      <c r="E328" s="193">
        <v>42.74636572</v>
      </c>
      <c r="F328" s="194">
        <v>6.2484060188727364</v>
      </c>
      <c r="H328" s="195">
        <f t="shared" si="31"/>
        <v>3</v>
      </c>
      <c r="I328" s="196">
        <f t="shared" si="32"/>
        <v>3.5</v>
      </c>
      <c r="J328" s="197">
        <f t="shared" si="33"/>
        <v>0.5</v>
      </c>
      <c r="K328" s="186">
        <f t="shared" si="30"/>
        <v>7</v>
      </c>
      <c r="L328" s="198">
        <f t="shared" si="34"/>
        <v>2.3333333333333335</v>
      </c>
      <c r="M328" s="199">
        <f t="shared" si="35"/>
        <v>2.33</v>
      </c>
    </row>
    <row r="329" spans="1:13" x14ac:dyDescent="0.35">
      <c r="A329" s="189" t="s">
        <v>596</v>
      </c>
      <c r="B329" s="190" t="s">
        <v>603</v>
      </c>
      <c r="C329" s="191">
        <v>531201</v>
      </c>
      <c r="D329" s="192">
        <v>2.964</v>
      </c>
      <c r="E329" s="193">
        <v>42.14367816</v>
      </c>
      <c r="F329" s="194">
        <v>3.761755485893417</v>
      </c>
      <c r="H329" s="195">
        <f t="shared" si="31"/>
        <v>2.5</v>
      </c>
      <c r="I329" s="196">
        <f t="shared" si="32"/>
        <v>2.5</v>
      </c>
      <c r="J329" s="197">
        <f t="shared" si="33"/>
        <v>2</v>
      </c>
      <c r="K329" s="186">
        <f t="shared" si="30"/>
        <v>7</v>
      </c>
      <c r="L329" s="198">
        <f t="shared" si="34"/>
        <v>2.3333333333333335</v>
      </c>
      <c r="M329" s="199">
        <f t="shared" si="35"/>
        <v>2.33</v>
      </c>
    </row>
    <row r="330" spans="1:13" x14ac:dyDescent="0.35">
      <c r="A330" s="189" t="s">
        <v>596</v>
      </c>
      <c r="B330" s="190" t="s">
        <v>604</v>
      </c>
      <c r="C330" s="191">
        <v>531219</v>
      </c>
      <c r="D330" s="192">
        <v>4.7060000000000004</v>
      </c>
      <c r="E330" s="193">
        <v>43.735294119999999</v>
      </c>
      <c r="F330" s="194">
        <v>2.9411764705882351</v>
      </c>
      <c r="H330" s="195">
        <f t="shared" si="31"/>
        <v>5</v>
      </c>
      <c r="I330" s="196">
        <f t="shared" si="32"/>
        <v>5</v>
      </c>
      <c r="J330" s="197">
        <f t="shared" si="33"/>
        <v>3</v>
      </c>
      <c r="K330" s="186">
        <f t="shared" si="30"/>
        <v>13</v>
      </c>
      <c r="L330" s="198">
        <f t="shared" si="34"/>
        <v>4.333333333333333</v>
      </c>
      <c r="M330" s="199">
        <f t="shared" si="35"/>
        <v>4.33</v>
      </c>
    </row>
    <row r="331" spans="1:13" x14ac:dyDescent="0.35">
      <c r="A331" s="189" t="s">
        <v>596</v>
      </c>
      <c r="B331" s="190" t="s">
        <v>605</v>
      </c>
      <c r="C331" s="191">
        <v>531235</v>
      </c>
      <c r="D331" s="192">
        <v>3.03</v>
      </c>
      <c r="E331" s="193">
        <v>43.522556389999998</v>
      </c>
      <c r="F331" s="194">
        <v>5.2631578947368416</v>
      </c>
      <c r="H331" s="195">
        <f t="shared" si="31"/>
        <v>2.5</v>
      </c>
      <c r="I331" s="196">
        <f t="shared" si="32"/>
        <v>4.5</v>
      </c>
      <c r="J331" s="197">
        <f t="shared" si="33"/>
        <v>0.5</v>
      </c>
      <c r="K331" s="186">
        <f t="shared" si="30"/>
        <v>7.5</v>
      </c>
      <c r="L331" s="198">
        <f t="shared" si="34"/>
        <v>2.5</v>
      </c>
      <c r="M331" s="199">
        <f t="shared" si="35"/>
        <v>2.5</v>
      </c>
    </row>
    <row r="332" spans="1:13" x14ac:dyDescent="0.35">
      <c r="A332" s="189" t="s">
        <v>596</v>
      </c>
      <c r="B332" s="190" t="s">
        <v>606</v>
      </c>
      <c r="C332" s="191">
        <v>531251</v>
      </c>
      <c r="D332" s="192">
        <v>3.5710000000000002</v>
      </c>
      <c r="E332" s="193">
        <v>45.035372850000002</v>
      </c>
      <c r="F332" s="194">
        <v>5.3537284894837471</v>
      </c>
      <c r="H332" s="195">
        <f t="shared" si="31"/>
        <v>3.5</v>
      </c>
      <c r="I332" s="196">
        <f t="shared" si="32"/>
        <v>5</v>
      </c>
      <c r="J332" s="197">
        <f t="shared" si="33"/>
        <v>0.5</v>
      </c>
      <c r="K332" s="186">
        <f t="shared" si="30"/>
        <v>9</v>
      </c>
      <c r="L332" s="198">
        <f t="shared" si="34"/>
        <v>3</v>
      </c>
      <c r="M332" s="199">
        <f t="shared" si="35"/>
        <v>3</v>
      </c>
    </row>
    <row r="333" spans="1:13" x14ac:dyDescent="0.35">
      <c r="A333" s="189" t="s">
        <v>596</v>
      </c>
      <c r="B333" s="190" t="s">
        <v>607</v>
      </c>
      <c r="C333" s="191">
        <v>534455</v>
      </c>
      <c r="D333" s="192">
        <v>0.59899999999999998</v>
      </c>
      <c r="E333" s="193">
        <v>42.903703700000001</v>
      </c>
      <c r="F333" s="194">
        <v>3.7037037037037037</v>
      </c>
      <c r="H333" s="195">
        <f t="shared" si="31"/>
        <v>0.5</v>
      </c>
      <c r="I333" s="196">
        <f t="shared" si="32"/>
        <v>3.5</v>
      </c>
      <c r="J333" s="197">
        <f t="shared" si="33"/>
        <v>2</v>
      </c>
      <c r="K333" s="186">
        <f t="shared" ref="K333:K396" si="36">SUM(H333:J333)</f>
        <v>6</v>
      </c>
      <c r="L333" s="198">
        <f t="shared" si="34"/>
        <v>2</v>
      </c>
      <c r="M333" s="199">
        <f t="shared" si="35"/>
        <v>2</v>
      </c>
    </row>
    <row r="334" spans="1:13" x14ac:dyDescent="0.35">
      <c r="A334" s="189" t="s">
        <v>596</v>
      </c>
      <c r="B334" s="190" t="s">
        <v>608</v>
      </c>
      <c r="C334" s="191">
        <v>531308</v>
      </c>
      <c r="D334" s="192">
        <v>4.9180000000000001</v>
      </c>
      <c r="E334" s="193">
        <v>44.748730960000003</v>
      </c>
      <c r="F334" s="194">
        <v>2.0304568527918785</v>
      </c>
      <c r="H334" s="195">
        <f t="shared" si="31"/>
        <v>5</v>
      </c>
      <c r="I334" s="196">
        <f t="shared" si="32"/>
        <v>5</v>
      </c>
      <c r="J334" s="197">
        <f t="shared" si="33"/>
        <v>4.5</v>
      </c>
      <c r="K334" s="186">
        <f t="shared" si="36"/>
        <v>14.5</v>
      </c>
      <c r="L334" s="198">
        <f t="shared" si="34"/>
        <v>4.833333333333333</v>
      </c>
      <c r="M334" s="199">
        <f t="shared" si="35"/>
        <v>4.83</v>
      </c>
    </row>
    <row r="335" spans="1:13" x14ac:dyDescent="0.35">
      <c r="A335" s="189" t="s">
        <v>596</v>
      </c>
      <c r="B335" s="190" t="s">
        <v>609</v>
      </c>
      <c r="C335" s="191">
        <v>531324</v>
      </c>
      <c r="D335" s="192">
        <v>2.6160000000000001</v>
      </c>
      <c r="E335" s="193">
        <v>45.343438540000001</v>
      </c>
      <c r="F335" s="194">
        <v>1.9933554817275745</v>
      </c>
      <c r="H335" s="195">
        <f t="shared" si="31"/>
        <v>1.5</v>
      </c>
      <c r="I335" s="196">
        <f t="shared" si="32"/>
        <v>5</v>
      </c>
      <c r="J335" s="197">
        <f t="shared" si="33"/>
        <v>4.5</v>
      </c>
      <c r="K335" s="186">
        <f t="shared" si="36"/>
        <v>11</v>
      </c>
      <c r="L335" s="198">
        <f t="shared" si="34"/>
        <v>3.6666666666666665</v>
      </c>
      <c r="M335" s="199">
        <f t="shared" si="35"/>
        <v>3.66</v>
      </c>
    </row>
    <row r="336" spans="1:13" x14ac:dyDescent="0.35">
      <c r="A336" s="189" t="s">
        <v>596</v>
      </c>
      <c r="B336" s="190" t="s">
        <v>610</v>
      </c>
      <c r="C336" s="191">
        <v>534072</v>
      </c>
      <c r="D336" s="192">
        <v>3.109</v>
      </c>
      <c r="E336" s="193">
        <v>44.89273927</v>
      </c>
      <c r="F336" s="194">
        <v>3.3003300330033003</v>
      </c>
      <c r="H336" s="195">
        <f t="shared" si="31"/>
        <v>2.5</v>
      </c>
      <c r="I336" s="196">
        <f t="shared" si="32"/>
        <v>5</v>
      </c>
      <c r="J336" s="197">
        <f t="shared" si="33"/>
        <v>2.5</v>
      </c>
      <c r="K336" s="186">
        <f t="shared" si="36"/>
        <v>10</v>
      </c>
      <c r="L336" s="198">
        <f t="shared" si="34"/>
        <v>3.3333333333333335</v>
      </c>
      <c r="M336" s="199">
        <f t="shared" si="35"/>
        <v>3.33</v>
      </c>
    </row>
    <row r="337" spans="1:13" x14ac:dyDescent="0.35">
      <c r="A337" s="189" t="s">
        <v>596</v>
      </c>
      <c r="B337" s="190" t="s">
        <v>611</v>
      </c>
      <c r="C337" s="191">
        <v>533939</v>
      </c>
      <c r="D337" s="192">
        <v>7.3529999999999998</v>
      </c>
      <c r="E337" s="193">
        <v>42.691304350000003</v>
      </c>
      <c r="F337" s="194">
        <v>3.4782608695652177</v>
      </c>
      <c r="H337" s="195">
        <f t="shared" si="31"/>
        <v>5</v>
      </c>
      <c r="I337" s="196">
        <f t="shared" si="32"/>
        <v>3</v>
      </c>
      <c r="J337" s="197">
        <f t="shared" si="33"/>
        <v>2.5</v>
      </c>
      <c r="K337" s="186">
        <f t="shared" si="36"/>
        <v>10.5</v>
      </c>
      <c r="L337" s="198">
        <f t="shared" si="34"/>
        <v>3.5</v>
      </c>
      <c r="M337" s="199">
        <f t="shared" si="35"/>
        <v>3.5</v>
      </c>
    </row>
    <row r="338" spans="1:13" x14ac:dyDescent="0.35">
      <c r="A338" s="189" t="s">
        <v>596</v>
      </c>
      <c r="B338" s="190" t="s">
        <v>612</v>
      </c>
      <c r="C338" s="191">
        <v>533335</v>
      </c>
      <c r="D338" s="192">
        <v>3.1819999999999999</v>
      </c>
      <c r="E338" s="193">
        <v>42.110810809999997</v>
      </c>
      <c r="F338" s="194">
        <v>12.432432432432432</v>
      </c>
      <c r="H338" s="195">
        <f t="shared" si="31"/>
        <v>3</v>
      </c>
      <c r="I338" s="196">
        <f t="shared" si="32"/>
        <v>2.5</v>
      </c>
      <c r="J338" s="197">
        <f t="shared" si="33"/>
        <v>0.5</v>
      </c>
      <c r="K338" s="186">
        <f t="shared" si="36"/>
        <v>6</v>
      </c>
      <c r="L338" s="198">
        <f t="shared" si="34"/>
        <v>2</v>
      </c>
      <c r="M338" s="199">
        <f t="shared" si="35"/>
        <v>2</v>
      </c>
    </row>
    <row r="339" spans="1:13" x14ac:dyDescent="0.35">
      <c r="A339" s="189" t="s">
        <v>596</v>
      </c>
      <c r="B339" s="190" t="s">
        <v>613</v>
      </c>
      <c r="C339" s="191">
        <v>531448</v>
      </c>
      <c r="D339" s="192">
        <v>3.2749999999999999</v>
      </c>
      <c r="E339" s="193">
        <v>42.486024839999999</v>
      </c>
      <c r="F339" s="194">
        <v>3.7267080745341614</v>
      </c>
      <c r="H339" s="195">
        <f t="shared" si="31"/>
        <v>3</v>
      </c>
      <c r="I339" s="196">
        <f t="shared" si="32"/>
        <v>3</v>
      </c>
      <c r="J339" s="197">
        <f t="shared" si="33"/>
        <v>2</v>
      </c>
      <c r="K339" s="186">
        <f t="shared" si="36"/>
        <v>8</v>
      </c>
      <c r="L339" s="198">
        <f t="shared" si="34"/>
        <v>2.6666666666666665</v>
      </c>
      <c r="M339" s="199">
        <f t="shared" si="35"/>
        <v>2.66</v>
      </c>
    </row>
    <row r="340" spans="1:13" x14ac:dyDescent="0.35">
      <c r="A340" s="189" t="s">
        <v>596</v>
      </c>
      <c r="B340" s="190" t="s">
        <v>614</v>
      </c>
      <c r="C340" s="191">
        <v>531472</v>
      </c>
      <c r="D340" s="192">
        <v>3.444</v>
      </c>
      <c r="E340" s="193">
        <v>40.177159590000002</v>
      </c>
      <c r="F340" s="194">
        <v>5.4172767203513912</v>
      </c>
      <c r="H340" s="195">
        <f t="shared" si="31"/>
        <v>3.5</v>
      </c>
      <c r="I340" s="196">
        <f t="shared" si="32"/>
        <v>0.5</v>
      </c>
      <c r="J340" s="197">
        <f t="shared" si="33"/>
        <v>0.5</v>
      </c>
      <c r="K340" s="186">
        <f t="shared" si="36"/>
        <v>4.5</v>
      </c>
      <c r="L340" s="198">
        <f t="shared" si="34"/>
        <v>1.5</v>
      </c>
      <c r="M340" s="199">
        <f t="shared" si="35"/>
        <v>1.5</v>
      </c>
    </row>
    <row r="341" spans="1:13" x14ac:dyDescent="0.35">
      <c r="A341" s="189" t="s">
        <v>596</v>
      </c>
      <c r="B341" s="190" t="s">
        <v>615</v>
      </c>
      <c r="C341" s="191">
        <v>533319</v>
      </c>
      <c r="D341" s="192">
        <v>0</v>
      </c>
      <c r="E341" s="193">
        <v>43.602803739999999</v>
      </c>
      <c r="F341" s="194">
        <v>3.7383177570093458</v>
      </c>
      <c r="H341" s="195">
        <f t="shared" si="31"/>
        <v>0.5</v>
      </c>
      <c r="I341" s="196">
        <f t="shared" si="32"/>
        <v>4.5</v>
      </c>
      <c r="J341" s="197">
        <f t="shared" si="33"/>
        <v>2</v>
      </c>
      <c r="K341" s="186">
        <f t="shared" si="36"/>
        <v>7</v>
      </c>
      <c r="L341" s="198">
        <f t="shared" si="34"/>
        <v>2.3333333333333335</v>
      </c>
      <c r="M341" s="199">
        <f t="shared" si="35"/>
        <v>2.33</v>
      </c>
    </row>
    <row r="342" spans="1:13" x14ac:dyDescent="0.35">
      <c r="A342" s="189" t="s">
        <v>596</v>
      </c>
      <c r="B342" s="190" t="s">
        <v>616</v>
      </c>
      <c r="C342" s="191">
        <v>531588</v>
      </c>
      <c r="D342" s="192">
        <v>4.7619999999999996</v>
      </c>
      <c r="E342" s="193">
        <v>40.358552629999998</v>
      </c>
      <c r="F342" s="194">
        <v>2.9605263157894739</v>
      </c>
      <c r="H342" s="195">
        <f t="shared" si="31"/>
        <v>5</v>
      </c>
      <c r="I342" s="196">
        <f t="shared" si="32"/>
        <v>0.5</v>
      </c>
      <c r="J342" s="197">
        <f t="shared" si="33"/>
        <v>3</v>
      </c>
      <c r="K342" s="186">
        <f t="shared" si="36"/>
        <v>8.5</v>
      </c>
      <c r="L342" s="198">
        <f t="shared" si="34"/>
        <v>2.8333333333333335</v>
      </c>
      <c r="M342" s="199">
        <f t="shared" si="35"/>
        <v>2.83</v>
      </c>
    </row>
    <row r="343" spans="1:13" x14ac:dyDescent="0.35">
      <c r="A343" s="189" t="s">
        <v>596</v>
      </c>
      <c r="B343" s="190" t="s">
        <v>617</v>
      </c>
      <c r="C343" s="191">
        <v>531626</v>
      </c>
      <c r="D343" s="192">
        <v>3.093</v>
      </c>
      <c r="E343" s="193">
        <v>42.645922749999997</v>
      </c>
      <c r="F343" s="194">
        <v>3.0042918454935621</v>
      </c>
      <c r="H343" s="195">
        <f t="shared" si="31"/>
        <v>2.5</v>
      </c>
      <c r="I343" s="196">
        <f t="shared" si="32"/>
        <v>3</v>
      </c>
      <c r="J343" s="197">
        <f t="shared" si="33"/>
        <v>3</v>
      </c>
      <c r="K343" s="186">
        <f t="shared" si="36"/>
        <v>8.5</v>
      </c>
      <c r="L343" s="198">
        <f t="shared" si="34"/>
        <v>2.8333333333333335</v>
      </c>
      <c r="M343" s="199">
        <f t="shared" si="35"/>
        <v>2.83</v>
      </c>
    </row>
    <row r="344" spans="1:13" x14ac:dyDescent="0.35">
      <c r="A344" s="189" t="s">
        <v>596</v>
      </c>
      <c r="B344" s="190" t="s">
        <v>618</v>
      </c>
      <c r="C344" s="191">
        <v>531634</v>
      </c>
      <c r="D344" s="192">
        <v>2.399</v>
      </c>
      <c r="E344" s="193">
        <v>42.865317920000003</v>
      </c>
      <c r="F344" s="194">
        <v>2.3121387283236996</v>
      </c>
      <c r="H344" s="195">
        <f t="shared" si="31"/>
        <v>1</v>
      </c>
      <c r="I344" s="196">
        <f t="shared" si="32"/>
        <v>3.5</v>
      </c>
      <c r="J344" s="197">
        <f t="shared" si="33"/>
        <v>4</v>
      </c>
      <c r="K344" s="186">
        <f t="shared" si="36"/>
        <v>8.5</v>
      </c>
      <c r="L344" s="198">
        <f t="shared" si="34"/>
        <v>2.8333333333333335</v>
      </c>
      <c r="M344" s="199">
        <f t="shared" si="35"/>
        <v>2.83</v>
      </c>
    </row>
    <row r="345" spans="1:13" x14ac:dyDescent="0.35">
      <c r="A345" s="189" t="s">
        <v>596</v>
      </c>
      <c r="B345" s="190" t="s">
        <v>619</v>
      </c>
      <c r="C345" s="191">
        <v>531642</v>
      </c>
      <c r="D345" s="192">
        <v>1.923</v>
      </c>
      <c r="E345" s="193">
        <v>44.038699690000001</v>
      </c>
      <c r="F345" s="194">
        <v>0.61919504643962853</v>
      </c>
      <c r="H345" s="195">
        <f t="shared" si="31"/>
        <v>0.5</v>
      </c>
      <c r="I345" s="196">
        <f t="shared" si="32"/>
        <v>5</v>
      </c>
      <c r="J345" s="197">
        <f t="shared" si="33"/>
        <v>5</v>
      </c>
      <c r="K345" s="186">
        <f t="shared" si="36"/>
        <v>10.5</v>
      </c>
      <c r="L345" s="198">
        <f t="shared" si="34"/>
        <v>3.5</v>
      </c>
      <c r="M345" s="199">
        <f t="shared" si="35"/>
        <v>3.5</v>
      </c>
    </row>
    <row r="346" spans="1:13" x14ac:dyDescent="0.35">
      <c r="A346" s="189" t="s">
        <v>596</v>
      </c>
      <c r="B346" s="190" t="s">
        <v>620</v>
      </c>
      <c r="C346" s="191">
        <v>534111</v>
      </c>
      <c r="D346" s="192">
        <v>0.83299999999999996</v>
      </c>
      <c r="E346" s="193">
        <v>41.6344086</v>
      </c>
      <c r="F346" s="194">
        <v>3.225806451612903</v>
      </c>
      <c r="H346" s="195">
        <f t="shared" si="31"/>
        <v>0.5</v>
      </c>
      <c r="I346" s="196">
        <f t="shared" si="32"/>
        <v>1.5</v>
      </c>
      <c r="J346" s="197">
        <f t="shared" si="33"/>
        <v>2.5</v>
      </c>
      <c r="K346" s="186">
        <f t="shared" si="36"/>
        <v>4.5</v>
      </c>
      <c r="L346" s="198">
        <f t="shared" si="34"/>
        <v>1.5</v>
      </c>
      <c r="M346" s="199">
        <f t="shared" si="35"/>
        <v>1.5</v>
      </c>
    </row>
    <row r="347" spans="1:13" x14ac:dyDescent="0.35">
      <c r="A347" s="189" t="s">
        <v>596</v>
      </c>
      <c r="B347" s="190" t="s">
        <v>621</v>
      </c>
      <c r="C347" s="191">
        <v>531685</v>
      </c>
      <c r="D347" s="192">
        <v>3.5089999999999999</v>
      </c>
      <c r="E347" s="193">
        <v>44.244082839999997</v>
      </c>
      <c r="F347" s="194">
        <v>1.4792899408284024</v>
      </c>
      <c r="H347" s="195">
        <f t="shared" si="31"/>
        <v>3.5</v>
      </c>
      <c r="I347" s="196">
        <f t="shared" si="32"/>
        <v>5</v>
      </c>
      <c r="J347" s="197">
        <f t="shared" si="33"/>
        <v>5</v>
      </c>
      <c r="K347" s="186">
        <f t="shared" si="36"/>
        <v>13.5</v>
      </c>
      <c r="L347" s="198">
        <f t="shared" si="34"/>
        <v>4.5</v>
      </c>
      <c r="M347" s="199">
        <f t="shared" si="35"/>
        <v>4.5</v>
      </c>
    </row>
    <row r="348" spans="1:13" x14ac:dyDescent="0.35">
      <c r="A348" s="189" t="s">
        <v>596</v>
      </c>
      <c r="B348" s="190" t="s">
        <v>622</v>
      </c>
      <c r="C348" s="191">
        <v>531693</v>
      </c>
      <c r="D348" s="192">
        <v>2.9980000000000002</v>
      </c>
      <c r="E348" s="193">
        <v>41.951366120000003</v>
      </c>
      <c r="F348" s="194">
        <v>2.4043715846994536</v>
      </c>
      <c r="H348" s="195">
        <f t="shared" si="31"/>
        <v>2.5</v>
      </c>
      <c r="I348" s="196">
        <f t="shared" si="32"/>
        <v>2</v>
      </c>
      <c r="J348" s="197">
        <f t="shared" si="33"/>
        <v>4</v>
      </c>
      <c r="K348" s="186">
        <f t="shared" si="36"/>
        <v>8.5</v>
      </c>
      <c r="L348" s="198">
        <f t="shared" si="34"/>
        <v>2.8333333333333335</v>
      </c>
      <c r="M348" s="199">
        <f t="shared" si="35"/>
        <v>2.83</v>
      </c>
    </row>
    <row r="349" spans="1:13" x14ac:dyDescent="0.35">
      <c r="A349" s="189" t="s">
        <v>596</v>
      </c>
      <c r="B349" s="190" t="s">
        <v>623</v>
      </c>
      <c r="C349" s="191">
        <v>531715</v>
      </c>
      <c r="D349" s="192">
        <v>4</v>
      </c>
      <c r="E349" s="193">
        <v>43.572314050000003</v>
      </c>
      <c r="F349" s="194">
        <v>1.6528925619834713</v>
      </c>
      <c r="H349" s="195">
        <f t="shared" si="31"/>
        <v>4.5</v>
      </c>
      <c r="I349" s="196">
        <f t="shared" si="32"/>
        <v>4.5</v>
      </c>
      <c r="J349" s="197">
        <f t="shared" si="33"/>
        <v>5</v>
      </c>
      <c r="K349" s="186">
        <f t="shared" si="36"/>
        <v>14</v>
      </c>
      <c r="L349" s="198">
        <f t="shared" si="34"/>
        <v>4.666666666666667</v>
      </c>
      <c r="M349" s="199">
        <f t="shared" si="35"/>
        <v>4.66</v>
      </c>
    </row>
    <row r="350" spans="1:13" x14ac:dyDescent="0.35">
      <c r="A350" s="189" t="s">
        <v>596</v>
      </c>
      <c r="B350" s="190" t="s">
        <v>624</v>
      </c>
      <c r="C350" s="191">
        <v>533963</v>
      </c>
      <c r="D350" s="192">
        <v>2.6669999999999998</v>
      </c>
      <c r="E350" s="193">
        <v>42.917266189999999</v>
      </c>
      <c r="F350" s="194">
        <v>7.1942446043165473</v>
      </c>
      <c r="H350" s="195">
        <f t="shared" si="31"/>
        <v>1.5</v>
      </c>
      <c r="I350" s="196">
        <f t="shared" si="32"/>
        <v>3.5</v>
      </c>
      <c r="J350" s="197">
        <f t="shared" si="33"/>
        <v>0.5</v>
      </c>
      <c r="K350" s="186">
        <f t="shared" si="36"/>
        <v>5.5</v>
      </c>
      <c r="L350" s="198">
        <f t="shared" si="34"/>
        <v>1.8333333333333333</v>
      </c>
      <c r="M350" s="199">
        <f t="shared" si="35"/>
        <v>1.83</v>
      </c>
    </row>
    <row r="351" spans="1:13" x14ac:dyDescent="0.35">
      <c r="A351" s="189" t="s">
        <v>596</v>
      </c>
      <c r="B351" s="190" t="s">
        <v>625</v>
      </c>
      <c r="C351" s="191">
        <v>531847</v>
      </c>
      <c r="D351" s="192">
        <v>2.415</v>
      </c>
      <c r="E351" s="193">
        <v>41.648566459999998</v>
      </c>
      <c r="F351" s="194">
        <v>2.4326672458731537</v>
      </c>
      <c r="H351" s="195">
        <f t="shared" si="31"/>
        <v>1</v>
      </c>
      <c r="I351" s="196">
        <f t="shared" si="32"/>
        <v>1.5</v>
      </c>
      <c r="J351" s="197">
        <f t="shared" si="33"/>
        <v>4</v>
      </c>
      <c r="K351" s="186">
        <f t="shared" si="36"/>
        <v>6.5</v>
      </c>
      <c r="L351" s="198">
        <f t="shared" si="34"/>
        <v>2.1666666666666665</v>
      </c>
      <c r="M351" s="199">
        <f t="shared" si="35"/>
        <v>2.16</v>
      </c>
    </row>
    <row r="352" spans="1:13" x14ac:dyDescent="0.35">
      <c r="A352" s="189" t="s">
        <v>596</v>
      </c>
      <c r="B352" s="190" t="s">
        <v>626</v>
      </c>
      <c r="C352" s="191">
        <v>534463</v>
      </c>
      <c r="D352" s="192">
        <v>3.2679999999999998</v>
      </c>
      <c r="E352" s="193">
        <v>42.743346010000003</v>
      </c>
      <c r="F352" s="194">
        <v>17.490494296577946</v>
      </c>
      <c r="H352" s="195">
        <f t="shared" si="31"/>
        <v>3</v>
      </c>
      <c r="I352" s="196">
        <f t="shared" si="32"/>
        <v>3.5</v>
      </c>
      <c r="J352" s="197">
        <f t="shared" si="33"/>
        <v>0.5</v>
      </c>
      <c r="K352" s="186">
        <f t="shared" si="36"/>
        <v>7</v>
      </c>
      <c r="L352" s="198">
        <f t="shared" si="34"/>
        <v>2.3333333333333335</v>
      </c>
      <c r="M352" s="199">
        <f t="shared" si="35"/>
        <v>2.33</v>
      </c>
    </row>
    <row r="353" spans="1:13" x14ac:dyDescent="0.35">
      <c r="A353" s="189" t="s">
        <v>596</v>
      </c>
      <c r="B353" s="190" t="s">
        <v>627</v>
      </c>
      <c r="C353" s="191">
        <v>531901</v>
      </c>
      <c r="D353" s="192">
        <v>2.7650000000000001</v>
      </c>
      <c r="E353" s="193">
        <v>41.507309939999999</v>
      </c>
      <c r="F353" s="194">
        <v>4.3859649122807012</v>
      </c>
      <c r="H353" s="195">
        <f t="shared" si="31"/>
        <v>2</v>
      </c>
      <c r="I353" s="196">
        <f t="shared" si="32"/>
        <v>1.5</v>
      </c>
      <c r="J353" s="197">
        <f t="shared" si="33"/>
        <v>1</v>
      </c>
      <c r="K353" s="186">
        <f t="shared" si="36"/>
        <v>4.5</v>
      </c>
      <c r="L353" s="198">
        <f t="shared" si="34"/>
        <v>1.5</v>
      </c>
      <c r="M353" s="199">
        <f t="shared" si="35"/>
        <v>1.5</v>
      </c>
    </row>
    <row r="354" spans="1:13" x14ac:dyDescent="0.35">
      <c r="A354" s="189" t="s">
        <v>596</v>
      </c>
      <c r="B354" s="190" t="s">
        <v>628</v>
      </c>
      <c r="C354" s="191">
        <v>531910</v>
      </c>
      <c r="D354" s="192">
        <v>3.371</v>
      </c>
      <c r="E354" s="193">
        <v>43.191037739999999</v>
      </c>
      <c r="F354" s="194">
        <v>3.7735849056603774</v>
      </c>
      <c r="H354" s="195">
        <f t="shared" si="31"/>
        <v>3.5</v>
      </c>
      <c r="I354" s="196">
        <f t="shared" si="32"/>
        <v>4</v>
      </c>
      <c r="J354" s="197">
        <f t="shared" si="33"/>
        <v>2</v>
      </c>
      <c r="K354" s="186">
        <f t="shared" si="36"/>
        <v>9.5</v>
      </c>
      <c r="L354" s="198">
        <f t="shared" si="34"/>
        <v>3.1666666666666665</v>
      </c>
      <c r="M354" s="199">
        <f t="shared" si="35"/>
        <v>3.16</v>
      </c>
    </row>
    <row r="355" spans="1:13" x14ac:dyDescent="0.35">
      <c r="A355" s="189" t="s">
        <v>596</v>
      </c>
      <c r="B355" s="190" t="s">
        <v>629</v>
      </c>
      <c r="C355" s="191">
        <v>534048</v>
      </c>
      <c r="D355" s="192">
        <v>3.39</v>
      </c>
      <c r="E355" s="193">
        <v>43.633574009999997</v>
      </c>
      <c r="F355" s="194">
        <v>4.3321299638989172</v>
      </c>
      <c r="H355" s="195">
        <f t="shared" si="31"/>
        <v>3.5</v>
      </c>
      <c r="I355" s="196">
        <f t="shared" si="32"/>
        <v>5</v>
      </c>
      <c r="J355" s="197">
        <f t="shared" si="33"/>
        <v>1</v>
      </c>
      <c r="K355" s="186">
        <f t="shared" si="36"/>
        <v>9.5</v>
      </c>
      <c r="L355" s="198">
        <f t="shared" si="34"/>
        <v>3.1666666666666665</v>
      </c>
      <c r="M355" s="199">
        <f t="shared" si="35"/>
        <v>3.16</v>
      </c>
    </row>
    <row r="356" spans="1:13" x14ac:dyDescent="0.35">
      <c r="A356" s="189" t="s">
        <v>596</v>
      </c>
      <c r="B356" s="190" t="s">
        <v>630</v>
      </c>
      <c r="C356" s="191">
        <v>531995</v>
      </c>
      <c r="D356" s="192">
        <v>2.6459999999999999</v>
      </c>
      <c r="E356" s="193">
        <v>43.527684000000001</v>
      </c>
      <c r="F356" s="194">
        <v>3.3760972316002702</v>
      </c>
      <c r="H356" s="195">
        <f t="shared" si="31"/>
        <v>1.5</v>
      </c>
      <c r="I356" s="196">
        <f t="shared" si="32"/>
        <v>4.5</v>
      </c>
      <c r="J356" s="197">
        <f t="shared" si="33"/>
        <v>2.5</v>
      </c>
      <c r="K356" s="186">
        <f t="shared" si="36"/>
        <v>8.5</v>
      </c>
      <c r="L356" s="198">
        <f t="shared" si="34"/>
        <v>2.8333333333333335</v>
      </c>
      <c r="M356" s="199">
        <f t="shared" si="35"/>
        <v>2.83</v>
      </c>
    </row>
    <row r="357" spans="1:13" x14ac:dyDescent="0.35">
      <c r="A357" s="189" t="s">
        <v>596</v>
      </c>
      <c r="B357" s="190" t="s">
        <v>631</v>
      </c>
      <c r="C357" s="191">
        <v>532002</v>
      </c>
      <c r="D357" s="192">
        <v>3.6589999999999998</v>
      </c>
      <c r="E357" s="193">
        <v>42.870588239999996</v>
      </c>
      <c r="F357" s="194">
        <v>2.3529411764705879</v>
      </c>
      <c r="H357" s="195">
        <f t="shared" si="31"/>
        <v>4</v>
      </c>
      <c r="I357" s="196">
        <f t="shared" si="32"/>
        <v>3.5</v>
      </c>
      <c r="J357" s="197">
        <f t="shared" si="33"/>
        <v>4</v>
      </c>
      <c r="K357" s="186">
        <f t="shared" si="36"/>
        <v>11.5</v>
      </c>
      <c r="L357" s="198">
        <f t="shared" si="34"/>
        <v>3.8333333333333335</v>
      </c>
      <c r="M357" s="199">
        <f t="shared" si="35"/>
        <v>3.83</v>
      </c>
    </row>
    <row r="358" spans="1:13" x14ac:dyDescent="0.35">
      <c r="A358" s="189" t="s">
        <v>596</v>
      </c>
      <c r="B358" s="190" t="s">
        <v>632</v>
      </c>
      <c r="C358" s="191">
        <v>532029</v>
      </c>
      <c r="D358" s="192">
        <v>3.7719999999999998</v>
      </c>
      <c r="E358" s="193">
        <v>43.146743979999997</v>
      </c>
      <c r="F358" s="194">
        <v>1.8733273862622659</v>
      </c>
      <c r="H358" s="195">
        <f t="shared" si="31"/>
        <v>4</v>
      </c>
      <c r="I358" s="196">
        <f t="shared" si="32"/>
        <v>4</v>
      </c>
      <c r="J358" s="197">
        <f t="shared" si="33"/>
        <v>4.5</v>
      </c>
      <c r="K358" s="186">
        <f t="shared" si="36"/>
        <v>12.5</v>
      </c>
      <c r="L358" s="198">
        <f t="shared" si="34"/>
        <v>4.166666666666667</v>
      </c>
      <c r="M358" s="199">
        <f t="shared" si="35"/>
        <v>4.16</v>
      </c>
    </row>
    <row r="359" spans="1:13" x14ac:dyDescent="0.35">
      <c r="A359" s="189" t="s">
        <v>633</v>
      </c>
      <c r="B359" s="190" t="s">
        <v>634</v>
      </c>
      <c r="C359" s="191">
        <v>535010</v>
      </c>
      <c r="D359" s="192">
        <v>1.508</v>
      </c>
      <c r="E359" s="193">
        <v>45.18269231</v>
      </c>
      <c r="F359" s="194">
        <v>2.5641025641025643</v>
      </c>
      <c r="H359" s="195">
        <f t="shared" si="31"/>
        <v>0.5</v>
      </c>
      <c r="I359" s="196">
        <f t="shared" si="32"/>
        <v>5</v>
      </c>
      <c r="J359" s="197">
        <f t="shared" si="33"/>
        <v>3.5</v>
      </c>
      <c r="K359" s="186">
        <f t="shared" si="36"/>
        <v>9</v>
      </c>
      <c r="L359" s="198">
        <f t="shared" si="34"/>
        <v>3</v>
      </c>
      <c r="M359" s="199">
        <f t="shared" si="35"/>
        <v>3</v>
      </c>
    </row>
    <row r="360" spans="1:13" x14ac:dyDescent="0.35">
      <c r="A360" s="189" t="s">
        <v>633</v>
      </c>
      <c r="B360" s="190" t="s">
        <v>635</v>
      </c>
      <c r="C360" s="191">
        <v>532070</v>
      </c>
      <c r="D360" s="192">
        <v>1.667</v>
      </c>
      <c r="E360" s="193">
        <v>45.679347829999998</v>
      </c>
      <c r="F360" s="194">
        <v>4.3478260869565215</v>
      </c>
      <c r="H360" s="195">
        <f t="shared" si="31"/>
        <v>0.5</v>
      </c>
      <c r="I360" s="196">
        <f t="shared" si="32"/>
        <v>5</v>
      </c>
      <c r="J360" s="197">
        <f t="shared" si="33"/>
        <v>1</v>
      </c>
      <c r="K360" s="186">
        <f t="shared" si="36"/>
        <v>6.5</v>
      </c>
      <c r="L360" s="198">
        <f t="shared" si="34"/>
        <v>2.1666666666666665</v>
      </c>
      <c r="M360" s="199">
        <f t="shared" si="35"/>
        <v>2.16</v>
      </c>
    </row>
    <row r="361" spans="1:13" x14ac:dyDescent="0.35">
      <c r="A361" s="189" t="s">
        <v>633</v>
      </c>
      <c r="B361" s="190" t="s">
        <v>636</v>
      </c>
      <c r="C361" s="191">
        <v>532100</v>
      </c>
      <c r="D361" s="192">
        <v>2.7029999999999998</v>
      </c>
      <c r="E361" s="193">
        <v>44.984210529999999</v>
      </c>
      <c r="F361" s="194">
        <v>2.1052631578947367</v>
      </c>
      <c r="H361" s="195">
        <f t="shared" si="31"/>
        <v>2</v>
      </c>
      <c r="I361" s="196">
        <f t="shared" si="32"/>
        <v>5</v>
      </c>
      <c r="J361" s="197">
        <f t="shared" si="33"/>
        <v>4.5</v>
      </c>
      <c r="K361" s="186">
        <f t="shared" si="36"/>
        <v>11.5</v>
      </c>
      <c r="L361" s="198">
        <f t="shared" si="34"/>
        <v>3.8333333333333335</v>
      </c>
      <c r="M361" s="199">
        <f t="shared" si="35"/>
        <v>3.83</v>
      </c>
    </row>
    <row r="362" spans="1:13" x14ac:dyDescent="0.35">
      <c r="A362" s="189" t="s">
        <v>633</v>
      </c>
      <c r="B362" s="190" t="s">
        <v>637</v>
      </c>
      <c r="C362" s="191">
        <v>532118</v>
      </c>
      <c r="D362" s="192">
        <v>2.5070000000000001</v>
      </c>
      <c r="E362" s="193">
        <v>40.233599290000001</v>
      </c>
      <c r="F362" s="194">
        <v>10.549645390070921</v>
      </c>
      <c r="H362" s="195">
        <f t="shared" si="31"/>
        <v>1.5</v>
      </c>
      <c r="I362" s="196">
        <f t="shared" si="32"/>
        <v>0.5</v>
      </c>
      <c r="J362" s="197">
        <f t="shared" si="33"/>
        <v>0.5</v>
      </c>
      <c r="K362" s="186">
        <f t="shared" si="36"/>
        <v>2.5</v>
      </c>
      <c r="L362" s="198">
        <f t="shared" si="34"/>
        <v>0.83333333333333337</v>
      </c>
      <c r="M362" s="199">
        <f t="shared" si="35"/>
        <v>0.83</v>
      </c>
    </row>
    <row r="363" spans="1:13" x14ac:dyDescent="0.35">
      <c r="A363" s="189" t="s">
        <v>633</v>
      </c>
      <c r="B363" s="190" t="s">
        <v>638</v>
      </c>
      <c r="C363" s="191">
        <v>532126</v>
      </c>
      <c r="D363" s="192">
        <v>3.698</v>
      </c>
      <c r="E363" s="193">
        <v>42.642091149999999</v>
      </c>
      <c r="F363" s="194">
        <v>3.7533512064343166</v>
      </c>
      <c r="H363" s="195">
        <f t="shared" si="31"/>
        <v>4</v>
      </c>
      <c r="I363" s="196">
        <f t="shared" si="32"/>
        <v>3</v>
      </c>
      <c r="J363" s="197">
        <f t="shared" si="33"/>
        <v>2</v>
      </c>
      <c r="K363" s="186">
        <f t="shared" si="36"/>
        <v>9</v>
      </c>
      <c r="L363" s="198">
        <f t="shared" si="34"/>
        <v>3</v>
      </c>
      <c r="M363" s="199">
        <f t="shared" si="35"/>
        <v>3</v>
      </c>
    </row>
    <row r="364" spans="1:13" x14ac:dyDescent="0.35">
      <c r="A364" s="189" t="s">
        <v>633</v>
      </c>
      <c r="B364" s="190" t="s">
        <v>639</v>
      </c>
      <c r="C364" s="191">
        <v>532142</v>
      </c>
      <c r="D364" s="192">
        <v>3.19</v>
      </c>
      <c r="E364" s="193">
        <v>42.451070340000001</v>
      </c>
      <c r="F364" s="194">
        <v>4.8929663608562688</v>
      </c>
      <c r="H364" s="195">
        <f t="shared" si="31"/>
        <v>3</v>
      </c>
      <c r="I364" s="196">
        <f t="shared" si="32"/>
        <v>3</v>
      </c>
      <c r="J364" s="197">
        <f t="shared" si="33"/>
        <v>0.5</v>
      </c>
      <c r="K364" s="186">
        <f t="shared" si="36"/>
        <v>6.5</v>
      </c>
      <c r="L364" s="198">
        <f t="shared" si="34"/>
        <v>2.1666666666666665</v>
      </c>
      <c r="M364" s="199">
        <f t="shared" si="35"/>
        <v>2.16</v>
      </c>
    </row>
    <row r="365" spans="1:13" x14ac:dyDescent="0.35">
      <c r="A365" s="189" t="s">
        <v>633</v>
      </c>
      <c r="B365" s="190" t="s">
        <v>640</v>
      </c>
      <c r="C365" s="191">
        <v>532169</v>
      </c>
      <c r="D365" s="192">
        <v>2.8340000000000001</v>
      </c>
      <c r="E365" s="193">
        <v>38.488735920000003</v>
      </c>
      <c r="F365" s="194">
        <v>9.1113892365456817</v>
      </c>
      <c r="H365" s="195">
        <f t="shared" si="31"/>
        <v>2</v>
      </c>
      <c r="I365" s="196">
        <f t="shared" si="32"/>
        <v>0.5</v>
      </c>
      <c r="J365" s="197">
        <f t="shared" si="33"/>
        <v>0.5</v>
      </c>
      <c r="K365" s="186">
        <f t="shared" si="36"/>
        <v>3</v>
      </c>
      <c r="L365" s="198">
        <f t="shared" si="34"/>
        <v>1</v>
      </c>
      <c r="M365" s="199">
        <f t="shared" si="35"/>
        <v>1</v>
      </c>
    </row>
    <row r="366" spans="1:13" x14ac:dyDescent="0.35">
      <c r="A366" s="189" t="s">
        <v>633</v>
      </c>
      <c r="B366" s="190" t="s">
        <v>641</v>
      </c>
      <c r="C366" s="191">
        <v>532185</v>
      </c>
      <c r="D366" s="192">
        <v>2.9129999999999998</v>
      </c>
      <c r="E366" s="193">
        <v>40.44675325</v>
      </c>
      <c r="F366" s="194">
        <v>1.5584415584415585</v>
      </c>
      <c r="H366" s="195">
        <f t="shared" si="31"/>
        <v>2.5</v>
      </c>
      <c r="I366" s="196">
        <f t="shared" si="32"/>
        <v>0.5</v>
      </c>
      <c r="J366" s="197">
        <f t="shared" si="33"/>
        <v>5</v>
      </c>
      <c r="K366" s="186">
        <f t="shared" si="36"/>
        <v>8</v>
      </c>
      <c r="L366" s="198">
        <f t="shared" si="34"/>
        <v>2.6666666666666665</v>
      </c>
      <c r="M366" s="199">
        <f t="shared" si="35"/>
        <v>2.66</v>
      </c>
    </row>
    <row r="367" spans="1:13" x14ac:dyDescent="0.35">
      <c r="A367" s="189" t="s">
        <v>633</v>
      </c>
      <c r="B367" s="190" t="s">
        <v>642</v>
      </c>
      <c r="C367" s="191">
        <v>532223</v>
      </c>
      <c r="D367" s="192">
        <v>2.3319999999999999</v>
      </c>
      <c r="E367" s="193">
        <v>40.93104443</v>
      </c>
      <c r="F367" s="194">
        <v>4.8470859780727062</v>
      </c>
      <c r="H367" s="195">
        <f t="shared" si="31"/>
        <v>1</v>
      </c>
      <c r="I367" s="196">
        <f t="shared" si="32"/>
        <v>0.5</v>
      </c>
      <c r="J367" s="197">
        <f t="shared" si="33"/>
        <v>0.5</v>
      </c>
      <c r="K367" s="186">
        <f t="shared" si="36"/>
        <v>2</v>
      </c>
      <c r="L367" s="198">
        <f t="shared" si="34"/>
        <v>0.66666666666666663</v>
      </c>
      <c r="M367" s="199">
        <f t="shared" si="35"/>
        <v>0.66</v>
      </c>
    </row>
    <row r="368" spans="1:13" x14ac:dyDescent="0.35">
      <c r="A368" s="189" t="s">
        <v>633</v>
      </c>
      <c r="B368" s="190" t="s">
        <v>643</v>
      </c>
      <c r="C368" s="191">
        <v>513130</v>
      </c>
      <c r="D368" s="192">
        <v>3.6080000000000001</v>
      </c>
      <c r="E368" s="193">
        <v>42.64335664</v>
      </c>
      <c r="F368" s="194">
        <v>8.3916083916083917</v>
      </c>
      <c r="H368" s="195">
        <f t="shared" si="31"/>
        <v>4</v>
      </c>
      <c r="I368" s="196">
        <f t="shared" si="32"/>
        <v>3</v>
      </c>
      <c r="J368" s="197">
        <f t="shared" si="33"/>
        <v>0.5</v>
      </c>
      <c r="K368" s="186">
        <f t="shared" si="36"/>
        <v>7.5</v>
      </c>
      <c r="L368" s="198">
        <f t="shared" si="34"/>
        <v>2.5</v>
      </c>
      <c r="M368" s="199">
        <f t="shared" si="35"/>
        <v>2.5</v>
      </c>
    </row>
    <row r="369" spans="1:13" x14ac:dyDescent="0.35">
      <c r="A369" s="189" t="s">
        <v>633</v>
      </c>
      <c r="B369" s="190" t="s">
        <v>644</v>
      </c>
      <c r="C369" s="191">
        <v>532274</v>
      </c>
      <c r="D369" s="192">
        <v>2.8610000000000002</v>
      </c>
      <c r="E369" s="193">
        <v>43.729340759999999</v>
      </c>
      <c r="F369" s="194">
        <v>3.1569173630454967</v>
      </c>
      <c r="H369" s="195">
        <f t="shared" si="31"/>
        <v>2</v>
      </c>
      <c r="I369" s="196">
        <f t="shared" si="32"/>
        <v>5</v>
      </c>
      <c r="J369" s="197">
        <f t="shared" si="33"/>
        <v>3</v>
      </c>
      <c r="K369" s="186">
        <f t="shared" si="36"/>
        <v>10</v>
      </c>
      <c r="L369" s="198">
        <f t="shared" si="34"/>
        <v>3.3333333333333335</v>
      </c>
      <c r="M369" s="199">
        <f t="shared" si="35"/>
        <v>3.33</v>
      </c>
    </row>
    <row r="370" spans="1:13" x14ac:dyDescent="0.35">
      <c r="A370" s="189" t="s">
        <v>633</v>
      </c>
      <c r="B370" s="190" t="s">
        <v>645</v>
      </c>
      <c r="C370" s="191">
        <v>532282</v>
      </c>
      <c r="D370" s="192">
        <v>3.2469999999999999</v>
      </c>
      <c r="E370" s="193">
        <v>41.484375</v>
      </c>
      <c r="F370" s="194">
        <v>4.0178571428571432</v>
      </c>
      <c r="H370" s="195">
        <f t="shared" si="31"/>
        <v>3</v>
      </c>
      <c r="I370" s="196">
        <f t="shared" si="32"/>
        <v>1.5</v>
      </c>
      <c r="J370" s="197">
        <f t="shared" si="33"/>
        <v>1.5</v>
      </c>
      <c r="K370" s="186">
        <f t="shared" si="36"/>
        <v>6</v>
      </c>
      <c r="L370" s="198">
        <f t="shared" si="34"/>
        <v>2</v>
      </c>
      <c r="M370" s="199">
        <f t="shared" si="35"/>
        <v>2</v>
      </c>
    </row>
    <row r="371" spans="1:13" x14ac:dyDescent="0.35">
      <c r="A371" s="189" t="s">
        <v>633</v>
      </c>
      <c r="B371" s="190" t="s">
        <v>646</v>
      </c>
      <c r="C371" s="191">
        <v>532312</v>
      </c>
      <c r="D371" s="192">
        <v>1.903</v>
      </c>
      <c r="E371" s="193">
        <v>42.563427799999999</v>
      </c>
      <c r="F371" s="194">
        <v>4.858299595141701</v>
      </c>
      <c r="H371" s="195">
        <f t="shared" si="31"/>
        <v>0.5</v>
      </c>
      <c r="I371" s="196">
        <f t="shared" si="32"/>
        <v>3</v>
      </c>
      <c r="J371" s="197">
        <f t="shared" si="33"/>
        <v>0.5</v>
      </c>
      <c r="K371" s="186">
        <f t="shared" si="36"/>
        <v>4</v>
      </c>
      <c r="L371" s="198">
        <f t="shared" si="34"/>
        <v>1.3333333333333333</v>
      </c>
      <c r="M371" s="199">
        <f t="shared" si="35"/>
        <v>1.33</v>
      </c>
    </row>
    <row r="372" spans="1:13" x14ac:dyDescent="0.35">
      <c r="A372" s="189" t="s">
        <v>633</v>
      </c>
      <c r="B372" s="190" t="s">
        <v>647</v>
      </c>
      <c r="C372" s="191">
        <v>532347</v>
      </c>
      <c r="D372" s="192">
        <v>2.3140000000000001</v>
      </c>
      <c r="E372" s="193">
        <v>38.151505450000002</v>
      </c>
      <c r="F372" s="194">
        <v>17.168481742472775</v>
      </c>
      <c r="H372" s="195">
        <f t="shared" si="31"/>
        <v>1</v>
      </c>
      <c r="I372" s="196">
        <f t="shared" si="32"/>
        <v>0.5</v>
      </c>
      <c r="J372" s="197">
        <f t="shared" si="33"/>
        <v>0.5</v>
      </c>
      <c r="K372" s="186">
        <f t="shared" si="36"/>
        <v>2</v>
      </c>
      <c r="L372" s="198">
        <f t="shared" si="34"/>
        <v>0.66666666666666663</v>
      </c>
      <c r="M372" s="199">
        <f t="shared" si="35"/>
        <v>0.66</v>
      </c>
    </row>
    <row r="373" spans="1:13" x14ac:dyDescent="0.35">
      <c r="A373" s="189" t="s">
        <v>633</v>
      </c>
      <c r="B373" s="190" t="s">
        <v>648</v>
      </c>
      <c r="C373" s="191">
        <v>532355</v>
      </c>
      <c r="D373" s="192">
        <v>4.298</v>
      </c>
      <c r="E373" s="193">
        <v>41.627340820000001</v>
      </c>
      <c r="F373" s="194">
        <v>5.2434456928838946</v>
      </c>
      <c r="H373" s="195">
        <f t="shared" si="31"/>
        <v>5</v>
      </c>
      <c r="I373" s="196">
        <f t="shared" si="32"/>
        <v>1.5</v>
      </c>
      <c r="J373" s="197">
        <f t="shared" si="33"/>
        <v>0.5</v>
      </c>
      <c r="K373" s="186">
        <f t="shared" si="36"/>
        <v>7</v>
      </c>
      <c r="L373" s="198">
        <f t="shared" si="34"/>
        <v>2.3333333333333335</v>
      </c>
      <c r="M373" s="199">
        <f t="shared" si="35"/>
        <v>2.33</v>
      </c>
    </row>
    <row r="374" spans="1:13" x14ac:dyDescent="0.35">
      <c r="A374" s="189" t="s">
        <v>633</v>
      </c>
      <c r="B374" s="190" t="s">
        <v>649</v>
      </c>
      <c r="C374" s="191">
        <v>532371</v>
      </c>
      <c r="D374" s="192">
        <v>2.835</v>
      </c>
      <c r="E374" s="193">
        <v>40.424423959999999</v>
      </c>
      <c r="F374" s="194">
        <v>4.2396313364055302</v>
      </c>
      <c r="H374" s="195">
        <f t="shared" si="31"/>
        <v>2</v>
      </c>
      <c r="I374" s="196">
        <f t="shared" si="32"/>
        <v>0.5</v>
      </c>
      <c r="J374" s="197">
        <f t="shared" si="33"/>
        <v>1</v>
      </c>
      <c r="K374" s="186">
        <f t="shared" si="36"/>
        <v>3.5</v>
      </c>
      <c r="L374" s="198">
        <f t="shared" si="34"/>
        <v>1.1666666666666667</v>
      </c>
      <c r="M374" s="199">
        <f t="shared" si="35"/>
        <v>1.1599999999999999</v>
      </c>
    </row>
    <row r="375" spans="1:13" x14ac:dyDescent="0.35">
      <c r="A375" s="189" t="s">
        <v>633</v>
      </c>
      <c r="B375" s="190" t="s">
        <v>650</v>
      </c>
      <c r="C375" s="191">
        <v>532444</v>
      </c>
      <c r="D375" s="192">
        <v>3.1930000000000001</v>
      </c>
      <c r="E375" s="193">
        <v>43.866265060000003</v>
      </c>
      <c r="F375" s="194">
        <v>5.3012048192771086</v>
      </c>
      <c r="H375" s="195">
        <f t="shared" si="31"/>
        <v>3</v>
      </c>
      <c r="I375" s="196">
        <f t="shared" si="32"/>
        <v>5</v>
      </c>
      <c r="J375" s="197">
        <f t="shared" si="33"/>
        <v>0.5</v>
      </c>
      <c r="K375" s="186">
        <f t="shared" si="36"/>
        <v>8.5</v>
      </c>
      <c r="L375" s="198">
        <f t="shared" si="34"/>
        <v>2.8333333333333335</v>
      </c>
      <c r="M375" s="199">
        <f t="shared" si="35"/>
        <v>2.83</v>
      </c>
    </row>
    <row r="376" spans="1:13" x14ac:dyDescent="0.35">
      <c r="A376" s="189" t="s">
        <v>633</v>
      </c>
      <c r="B376" s="190" t="s">
        <v>651</v>
      </c>
      <c r="C376" s="191">
        <v>532452</v>
      </c>
      <c r="D376" s="192">
        <v>2.4409999999999998</v>
      </c>
      <c r="E376" s="193">
        <v>45.513496930000002</v>
      </c>
      <c r="F376" s="194">
        <v>1.1042944785276074</v>
      </c>
      <c r="H376" s="195">
        <f t="shared" si="31"/>
        <v>1</v>
      </c>
      <c r="I376" s="196">
        <f t="shared" si="32"/>
        <v>5</v>
      </c>
      <c r="J376" s="197">
        <f t="shared" si="33"/>
        <v>5</v>
      </c>
      <c r="K376" s="186">
        <f t="shared" si="36"/>
        <v>11</v>
      </c>
      <c r="L376" s="198">
        <f t="shared" si="34"/>
        <v>3.6666666666666665</v>
      </c>
      <c r="M376" s="199">
        <f t="shared" si="35"/>
        <v>3.66</v>
      </c>
    </row>
    <row r="377" spans="1:13" x14ac:dyDescent="0.35">
      <c r="A377" s="189" t="s">
        <v>633</v>
      </c>
      <c r="B377" s="190" t="s">
        <v>633</v>
      </c>
      <c r="C377" s="191">
        <v>532053</v>
      </c>
      <c r="D377" s="192">
        <v>5.0640000000000001</v>
      </c>
      <c r="E377" s="193">
        <v>43.319609720000003</v>
      </c>
      <c r="F377" s="194">
        <v>1.9745794608992733</v>
      </c>
      <c r="H377" s="195">
        <f t="shared" si="31"/>
        <v>5</v>
      </c>
      <c r="I377" s="196">
        <f t="shared" si="32"/>
        <v>4</v>
      </c>
      <c r="J377" s="197">
        <f t="shared" si="33"/>
        <v>4.5</v>
      </c>
      <c r="K377" s="186">
        <f t="shared" si="36"/>
        <v>13.5</v>
      </c>
      <c r="L377" s="198">
        <f t="shared" si="34"/>
        <v>4.5</v>
      </c>
      <c r="M377" s="199">
        <f t="shared" si="35"/>
        <v>4.5</v>
      </c>
    </row>
    <row r="378" spans="1:13" x14ac:dyDescent="0.35">
      <c r="A378" s="189" t="s">
        <v>633</v>
      </c>
      <c r="B378" s="190" t="s">
        <v>652</v>
      </c>
      <c r="C378" s="191">
        <v>532495</v>
      </c>
      <c r="D378" s="192">
        <v>4.0869999999999997</v>
      </c>
      <c r="E378" s="193">
        <v>41.463333329999998</v>
      </c>
      <c r="F378" s="194">
        <v>7</v>
      </c>
      <c r="H378" s="195">
        <f t="shared" si="31"/>
        <v>5</v>
      </c>
      <c r="I378" s="196">
        <f t="shared" si="32"/>
        <v>1.5</v>
      </c>
      <c r="J378" s="197">
        <f t="shared" si="33"/>
        <v>0.5</v>
      </c>
      <c r="K378" s="186">
        <f t="shared" si="36"/>
        <v>7</v>
      </c>
      <c r="L378" s="198">
        <f t="shared" si="34"/>
        <v>2.3333333333333335</v>
      </c>
      <c r="M378" s="199">
        <f t="shared" si="35"/>
        <v>2.33</v>
      </c>
    </row>
    <row r="379" spans="1:13" x14ac:dyDescent="0.35">
      <c r="A379" s="189" t="s">
        <v>633</v>
      </c>
      <c r="B379" s="190" t="s">
        <v>653</v>
      </c>
      <c r="C379" s="191">
        <v>532525</v>
      </c>
      <c r="D379" s="192">
        <v>3.96</v>
      </c>
      <c r="E379" s="193">
        <v>43.585760520000001</v>
      </c>
      <c r="F379" s="194">
        <v>1.2944983818770226</v>
      </c>
      <c r="H379" s="195">
        <f t="shared" si="31"/>
        <v>4.5</v>
      </c>
      <c r="I379" s="196">
        <f t="shared" si="32"/>
        <v>4.5</v>
      </c>
      <c r="J379" s="197">
        <f t="shared" si="33"/>
        <v>5</v>
      </c>
      <c r="K379" s="186">
        <f t="shared" si="36"/>
        <v>14</v>
      </c>
      <c r="L379" s="198">
        <f t="shared" si="34"/>
        <v>4.666666666666667</v>
      </c>
      <c r="M379" s="199">
        <f t="shared" si="35"/>
        <v>4.66</v>
      </c>
    </row>
    <row r="380" spans="1:13" x14ac:dyDescent="0.35">
      <c r="A380" s="189" t="s">
        <v>633</v>
      </c>
      <c r="B380" s="190" t="s">
        <v>654</v>
      </c>
      <c r="C380" s="191">
        <v>541991</v>
      </c>
      <c r="D380" s="192">
        <v>2.6930000000000001</v>
      </c>
      <c r="E380" s="193">
        <v>41.682624109999999</v>
      </c>
      <c r="F380" s="194">
        <v>5.0531914893617023</v>
      </c>
      <c r="H380" s="195">
        <f t="shared" si="31"/>
        <v>2</v>
      </c>
      <c r="I380" s="196">
        <f t="shared" si="32"/>
        <v>1.5</v>
      </c>
      <c r="J380" s="197">
        <f t="shared" si="33"/>
        <v>0.5</v>
      </c>
      <c r="K380" s="186">
        <f t="shared" si="36"/>
        <v>4</v>
      </c>
      <c r="L380" s="198">
        <f t="shared" si="34"/>
        <v>1.3333333333333333</v>
      </c>
      <c r="M380" s="199">
        <f t="shared" si="35"/>
        <v>1.33</v>
      </c>
    </row>
    <row r="381" spans="1:13" x14ac:dyDescent="0.35">
      <c r="A381" s="189" t="s">
        <v>633</v>
      </c>
      <c r="B381" s="190" t="s">
        <v>403</v>
      </c>
      <c r="C381" s="191">
        <v>513041</v>
      </c>
      <c r="D381" s="192">
        <v>1.474</v>
      </c>
      <c r="E381" s="193">
        <v>42.531390129999998</v>
      </c>
      <c r="F381" s="194">
        <v>2.391629297458894</v>
      </c>
      <c r="H381" s="195">
        <f t="shared" si="31"/>
        <v>0.5</v>
      </c>
      <c r="I381" s="196">
        <f t="shared" si="32"/>
        <v>3</v>
      </c>
      <c r="J381" s="197">
        <f t="shared" si="33"/>
        <v>4</v>
      </c>
      <c r="K381" s="186">
        <f t="shared" si="36"/>
        <v>7.5</v>
      </c>
      <c r="L381" s="198">
        <f t="shared" si="34"/>
        <v>2.5</v>
      </c>
      <c r="M381" s="199">
        <f t="shared" si="35"/>
        <v>2.5</v>
      </c>
    </row>
    <row r="382" spans="1:13" x14ac:dyDescent="0.35">
      <c r="A382" s="189" t="s">
        <v>633</v>
      </c>
      <c r="B382" s="190" t="s">
        <v>655</v>
      </c>
      <c r="C382" s="191">
        <v>564150</v>
      </c>
      <c r="D382" s="192">
        <v>1.923</v>
      </c>
      <c r="E382" s="193">
        <v>35.907407409999998</v>
      </c>
      <c r="F382" s="194">
        <v>4.9382716049382713</v>
      </c>
      <c r="H382" s="195">
        <f t="shared" si="31"/>
        <v>0.5</v>
      </c>
      <c r="I382" s="196">
        <f t="shared" si="32"/>
        <v>0.5</v>
      </c>
      <c r="J382" s="197">
        <f t="shared" si="33"/>
        <v>0.5</v>
      </c>
      <c r="K382" s="186">
        <f t="shared" si="36"/>
        <v>1.5</v>
      </c>
      <c r="L382" s="198">
        <f t="shared" si="34"/>
        <v>0.5</v>
      </c>
      <c r="M382" s="199">
        <f t="shared" si="35"/>
        <v>0.5</v>
      </c>
    </row>
    <row r="383" spans="1:13" x14ac:dyDescent="0.35">
      <c r="A383" s="189" t="s">
        <v>633</v>
      </c>
      <c r="B383" s="190" t="s">
        <v>656</v>
      </c>
      <c r="C383" s="191">
        <v>532576</v>
      </c>
      <c r="D383" s="192">
        <v>5.9720000000000004</v>
      </c>
      <c r="E383" s="193">
        <v>40.48634337</v>
      </c>
      <c r="F383" s="194">
        <v>6.2430323299888517</v>
      </c>
      <c r="H383" s="195">
        <f t="shared" si="31"/>
        <v>5</v>
      </c>
      <c r="I383" s="196">
        <f t="shared" si="32"/>
        <v>0.5</v>
      </c>
      <c r="J383" s="197">
        <f t="shared" si="33"/>
        <v>0.5</v>
      </c>
      <c r="K383" s="186">
        <f t="shared" si="36"/>
        <v>6</v>
      </c>
      <c r="L383" s="198">
        <f t="shared" si="34"/>
        <v>2</v>
      </c>
      <c r="M383" s="199">
        <f t="shared" si="35"/>
        <v>2</v>
      </c>
    </row>
    <row r="384" spans="1:13" x14ac:dyDescent="0.35">
      <c r="A384" s="189" t="s">
        <v>633</v>
      </c>
      <c r="B384" s="190" t="s">
        <v>657</v>
      </c>
      <c r="C384" s="191">
        <v>532584</v>
      </c>
      <c r="D384" s="192">
        <v>2.0070000000000001</v>
      </c>
      <c r="E384" s="193">
        <v>44.47173145</v>
      </c>
      <c r="F384" s="194">
        <v>0.35335689045936397</v>
      </c>
      <c r="H384" s="195">
        <f t="shared" si="31"/>
        <v>0.5</v>
      </c>
      <c r="I384" s="196">
        <f t="shared" si="32"/>
        <v>5</v>
      </c>
      <c r="J384" s="197">
        <f t="shared" si="33"/>
        <v>5</v>
      </c>
      <c r="K384" s="186">
        <f t="shared" si="36"/>
        <v>10.5</v>
      </c>
      <c r="L384" s="198">
        <f t="shared" si="34"/>
        <v>3.5</v>
      </c>
      <c r="M384" s="199">
        <f t="shared" si="35"/>
        <v>3.5</v>
      </c>
    </row>
    <row r="385" spans="1:13" x14ac:dyDescent="0.35">
      <c r="A385" s="189" t="s">
        <v>633</v>
      </c>
      <c r="B385" s="190" t="s">
        <v>658</v>
      </c>
      <c r="C385" s="191">
        <v>532622</v>
      </c>
      <c r="D385" s="192">
        <v>2.9329999999999998</v>
      </c>
      <c r="E385" s="193">
        <v>38.353932579999999</v>
      </c>
      <c r="F385" s="194">
        <v>5.2434456928838946</v>
      </c>
      <c r="H385" s="195">
        <f t="shared" si="31"/>
        <v>2.5</v>
      </c>
      <c r="I385" s="196">
        <f t="shared" si="32"/>
        <v>0.5</v>
      </c>
      <c r="J385" s="197">
        <f t="shared" si="33"/>
        <v>0.5</v>
      </c>
      <c r="K385" s="186">
        <f t="shared" si="36"/>
        <v>3.5</v>
      </c>
      <c r="L385" s="198">
        <f t="shared" si="34"/>
        <v>1.1666666666666667</v>
      </c>
      <c r="M385" s="199">
        <f t="shared" si="35"/>
        <v>1.1599999999999999</v>
      </c>
    </row>
    <row r="386" spans="1:13" x14ac:dyDescent="0.35">
      <c r="A386" s="189" t="s">
        <v>633</v>
      </c>
      <c r="B386" s="190" t="s">
        <v>659</v>
      </c>
      <c r="C386" s="191">
        <v>532631</v>
      </c>
      <c r="D386" s="192">
        <v>1.242</v>
      </c>
      <c r="E386" s="193">
        <v>42.03597122</v>
      </c>
      <c r="F386" s="194">
        <v>3.5971223021582737</v>
      </c>
      <c r="H386" s="195">
        <f t="shared" si="31"/>
        <v>0.5</v>
      </c>
      <c r="I386" s="196">
        <f t="shared" si="32"/>
        <v>2</v>
      </c>
      <c r="J386" s="197">
        <f t="shared" si="33"/>
        <v>2</v>
      </c>
      <c r="K386" s="186">
        <f t="shared" si="36"/>
        <v>4.5</v>
      </c>
      <c r="L386" s="198">
        <f t="shared" si="34"/>
        <v>1.5</v>
      </c>
      <c r="M386" s="199">
        <f t="shared" si="35"/>
        <v>1.5</v>
      </c>
    </row>
    <row r="387" spans="1:13" x14ac:dyDescent="0.35">
      <c r="A387" s="189" t="s">
        <v>633</v>
      </c>
      <c r="B387" s="190" t="s">
        <v>660</v>
      </c>
      <c r="C387" s="191">
        <v>513113</v>
      </c>
      <c r="D387" s="192">
        <v>0.97099999999999997</v>
      </c>
      <c r="E387" s="193">
        <v>43.548859929999999</v>
      </c>
      <c r="F387" s="194">
        <v>1.9543973941368078</v>
      </c>
      <c r="H387" s="195">
        <f t="shared" si="31"/>
        <v>0.5</v>
      </c>
      <c r="I387" s="196">
        <f t="shared" si="32"/>
        <v>4.5</v>
      </c>
      <c r="J387" s="197">
        <f t="shared" si="33"/>
        <v>4.5</v>
      </c>
      <c r="K387" s="186">
        <f t="shared" si="36"/>
        <v>9.5</v>
      </c>
      <c r="L387" s="198">
        <f t="shared" si="34"/>
        <v>3.1666666666666665</v>
      </c>
      <c r="M387" s="199">
        <f t="shared" si="35"/>
        <v>3.16</v>
      </c>
    </row>
    <row r="388" spans="1:13" x14ac:dyDescent="0.35">
      <c r="A388" s="189" t="s">
        <v>633</v>
      </c>
      <c r="B388" s="190" t="s">
        <v>661</v>
      </c>
      <c r="C388" s="191">
        <v>532681</v>
      </c>
      <c r="D388" s="192">
        <v>1.6559999999999999</v>
      </c>
      <c r="E388" s="193">
        <v>42.7677665</v>
      </c>
      <c r="F388" s="194">
        <v>1.7766497461928932</v>
      </c>
      <c r="H388" s="195">
        <f t="shared" ref="H388:H451" si="37">VALUE(_xlfn.IFS(D388&gt;4.05,"5",D388&gt;=3.83,"4,5",D388&gt;=3.6,"4",D388&gt;=3.37,"3,5",D388&gt;=3.14,"3",D388&gt;=2.91,"2,5",D388&gt;=2.68,"2",D388&gt;=2.45,"1,5",D388&gt;=2.22,"1",D388&lt;2.22,"0,5"))</f>
        <v>0.5</v>
      </c>
      <c r="I388" s="196">
        <f t="shared" ref="I388:I451" si="38">VALUE(_xlfn.IFS(E388&gt;43.62,"5",E388&gt;=43.32,"4,5",E388&gt;=43.1,"4",E388&gt;=42.7,"3,5",E388&gt;=42.39,"3",E388&gt;=42.08,"2,5",E388&gt;=41.77,"2",E388&gt;=41.46,"1,5",E388&gt;=41.15,"1",E388&lt;41.15,"0,5"))</f>
        <v>3.5</v>
      </c>
      <c r="J388" s="197">
        <f t="shared" ref="J388:J451" si="39">VALUE(_xlfn.IFS(F388&gt;4.53,"0,5",F388&gt;=4.2,"1",F388&gt;=3.86,"1,5",F388&gt;=3.52,"2",F388&gt;=3.18,"2,5",F388&gt;=2.84,"3",F388&gt;=2.5,"3,5",F388&gt;=2.16,"4",F388&gt;=1.82,"4,5",F388&lt;1.82,"5"))</f>
        <v>5</v>
      </c>
      <c r="K388" s="186">
        <f t="shared" si="36"/>
        <v>9</v>
      </c>
      <c r="L388" s="198">
        <f t="shared" ref="L388:L451" si="40">(H388+I388+J388)/3</f>
        <v>3</v>
      </c>
      <c r="M388" s="199">
        <f t="shared" ref="M388:M451" si="41">ROUNDDOWN(L388,2)</f>
        <v>3</v>
      </c>
    </row>
    <row r="389" spans="1:13" x14ac:dyDescent="0.35">
      <c r="A389" s="189" t="s">
        <v>633</v>
      </c>
      <c r="B389" s="190" t="s">
        <v>662</v>
      </c>
      <c r="C389" s="191">
        <v>532711</v>
      </c>
      <c r="D389" s="192">
        <v>2.8370000000000002</v>
      </c>
      <c r="E389" s="193">
        <v>41.898148149999997</v>
      </c>
      <c r="F389" s="194">
        <v>0.92592592592592593</v>
      </c>
      <c r="H389" s="195">
        <f t="shared" si="37"/>
        <v>2</v>
      </c>
      <c r="I389" s="196">
        <f t="shared" si="38"/>
        <v>2</v>
      </c>
      <c r="J389" s="197">
        <f t="shared" si="39"/>
        <v>5</v>
      </c>
      <c r="K389" s="186">
        <f t="shared" si="36"/>
        <v>9</v>
      </c>
      <c r="L389" s="198">
        <f t="shared" si="40"/>
        <v>3</v>
      </c>
      <c r="M389" s="199">
        <f t="shared" si="41"/>
        <v>3</v>
      </c>
    </row>
    <row r="390" spans="1:13" x14ac:dyDescent="0.35">
      <c r="A390" s="189" t="s">
        <v>633</v>
      </c>
      <c r="B390" s="190" t="s">
        <v>663</v>
      </c>
      <c r="C390" s="191">
        <v>532720</v>
      </c>
      <c r="D390" s="192">
        <v>3.464</v>
      </c>
      <c r="E390" s="193">
        <v>41.72455969</v>
      </c>
      <c r="F390" s="194">
        <v>3.8160469667318981</v>
      </c>
      <c r="H390" s="195">
        <f t="shared" si="37"/>
        <v>3.5</v>
      </c>
      <c r="I390" s="196">
        <f t="shared" si="38"/>
        <v>1.5</v>
      </c>
      <c r="J390" s="197">
        <f t="shared" si="39"/>
        <v>2</v>
      </c>
      <c r="K390" s="186">
        <f t="shared" si="36"/>
        <v>7</v>
      </c>
      <c r="L390" s="198">
        <f t="shared" si="40"/>
        <v>2.3333333333333335</v>
      </c>
      <c r="M390" s="199">
        <f t="shared" si="41"/>
        <v>2.33</v>
      </c>
    </row>
    <row r="391" spans="1:13" x14ac:dyDescent="0.35">
      <c r="A391" s="189" t="s">
        <v>633</v>
      </c>
      <c r="B391" s="190" t="s">
        <v>664</v>
      </c>
      <c r="C391" s="191">
        <v>532738</v>
      </c>
      <c r="D391" s="192">
        <v>2.7160000000000002</v>
      </c>
      <c r="E391" s="193">
        <v>41.431851850000001</v>
      </c>
      <c r="F391" s="194">
        <v>8.2962962962962958</v>
      </c>
      <c r="H391" s="195">
        <f t="shared" si="37"/>
        <v>2</v>
      </c>
      <c r="I391" s="196">
        <f t="shared" si="38"/>
        <v>1</v>
      </c>
      <c r="J391" s="197">
        <f t="shared" si="39"/>
        <v>0.5</v>
      </c>
      <c r="K391" s="186">
        <f t="shared" si="36"/>
        <v>3.5</v>
      </c>
      <c r="L391" s="198">
        <f t="shared" si="40"/>
        <v>1.1666666666666667</v>
      </c>
      <c r="M391" s="199">
        <f t="shared" si="41"/>
        <v>1.1599999999999999</v>
      </c>
    </row>
    <row r="392" spans="1:13" x14ac:dyDescent="0.35">
      <c r="A392" s="189" t="s">
        <v>633</v>
      </c>
      <c r="B392" s="190" t="s">
        <v>665</v>
      </c>
      <c r="C392" s="191">
        <v>532827</v>
      </c>
      <c r="D392" s="192">
        <v>3.3330000000000002</v>
      </c>
      <c r="E392" s="193">
        <v>38.414960630000003</v>
      </c>
      <c r="F392" s="194">
        <v>1.889763779527559</v>
      </c>
      <c r="H392" s="195">
        <f t="shared" si="37"/>
        <v>3</v>
      </c>
      <c r="I392" s="196">
        <f t="shared" si="38"/>
        <v>0.5</v>
      </c>
      <c r="J392" s="197">
        <f t="shared" si="39"/>
        <v>4.5</v>
      </c>
      <c r="K392" s="186">
        <f t="shared" si="36"/>
        <v>8</v>
      </c>
      <c r="L392" s="198">
        <f t="shared" si="40"/>
        <v>2.6666666666666665</v>
      </c>
      <c r="M392" s="199">
        <f t="shared" si="41"/>
        <v>2.66</v>
      </c>
    </row>
    <row r="393" spans="1:13" x14ac:dyDescent="0.35">
      <c r="A393" s="189" t="s">
        <v>633</v>
      </c>
      <c r="B393" s="190" t="s">
        <v>666</v>
      </c>
      <c r="C393" s="191">
        <v>532851</v>
      </c>
      <c r="D393" s="192">
        <v>1.9259999999999999</v>
      </c>
      <c r="E393" s="193">
        <v>36.958297510000001</v>
      </c>
      <c r="F393" s="194">
        <v>7.0507308684436794</v>
      </c>
      <c r="H393" s="195">
        <f t="shared" si="37"/>
        <v>0.5</v>
      </c>
      <c r="I393" s="196">
        <f t="shared" si="38"/>
        <v>0.5</v>
      </c>
      <c r="J393" s="197">
        <f t="shared" si="39"/>
        <v>0.5</v>
      </c>
      <c r="K393" s="186">
        <f t="shared" si="36"/>
        <v>1.5</v>
      </c>
      <c r="L393" s="198">
        <f t="shared" si="40"/>
        <v>0.5</v>
      </c>
      <c r="M393" s="199">
        <f t="shared" si="41"/>
        <v>0.5</v>
      </c>
    </row>
    <row r="394" spans="1:13" x14ac:dyDescent="0.35">
      <c r="A394" s="189" t="s">
        <v>633</v>
      </c>
      <c r="B394" s="190" t="s">
        <v>667</v>
      </c>
      <c r="C394" s="191">
        <v>532860</v>
      </c>
      <c r="D394" s="192">
        <v>4.62</v>
      </c>
      <c r="E394" s="193">
        <v>43.506350390000001</v>
      </c>
      <c r="F394" s="194">
        <v>2.0545386626821069</v>
      </c>
      <c r="H394" s="195">
        <f t="shared" si="37"/>
        <v>5</v>
      </c>
      <c r="I394" s="196">
        <f t="shared" si="38"/>
        <v>4.5</v>
      </c>
      <c r="J394" s="197">
        <f t="shared" si="39"/>
        <v>4.5</v>
      </c>
      <c r="K394" s="186">
        <f t="shared" si="36"/>
        <v>14</v>
      </c>
      <c r="L394" s="198">
        <f t="shared" si="40"/>
        <v>4.666666666666667</v>
      </c>
      <c r="M394" s="199">
        <f t="shared" si="41"/>
        <v>4.66</v>
      </c>
    </row>
    <row r="395" spans="1:13" x14ac:dyDescent="0.35">
      <c r="A395" s="189" t="s">
        <v>633</v>
      </c>
      <c r="B395" s="190" t="s">
        <v>668</v>
      </c>
      <c r="C395" s="191">
        <v>599433</v>
      </c>
      <c r="D395" s="192">
        <v>1.923</v>
      </c>
      <c r="E395" s="193">
        <v>38.849917079999997</v>
      </c>
      <c r="F395" s="194">
        <v>4.6434494195688227</v>
      </c>
      <c r="H395" s="195">
        <f t="shared" si="37"/>
        <v>0.5</v>
      </c>
      <c r="I395" s="196">
        <f t="shared" si="38"/>
        <v>0.5</v>
      </c>
      <c r="J395" s="197">
        <f t="shared" si="39"/>
        <v>0.5</v>
      </c>
      <c r="K395" s="186">
        <f t="shared" si="36"/>
        <v>1.5</v>
      </c>
      <c r="L395" s="198">
        <f t="shared" si="40"/>
        <v>0.5</v>
      </c>
      <c r="M395" s="199">
        <f t="shared" si="41"/>
        <v>0.5</v>
      </c>
    </row>
    <row r="396" spans="1:13" x14ac:dyDescent="0.35">
      <c r="A396" s="189" t="s">
        <v>633</v>
      </c>
      <c r="B396" s="190" t="s">
        <v>669</v>
      </c>
      <c r="C396" s="191">
        <v>532908</v>
      </c>
      <c r="D396" s="192">
        <v>3.1320000000000001</v>
      </c>
      <c r="E396" s="193">
        <v>42.722972970000001</v>
      </c>
      <c r="F396" s="194">
        <v>2.1621621621621623</v>
      </c>
      <c r="H396" s="195">
        <f t="shared" si="37"/>
        <v>2.5</v>
      </c>
      <c r="I396" s="196">
        <f t="shared" si="38"/>
        <v>3.5</v>
      </c>
      <c r="J396" s="197">
        <f t="shared" si="39"/>
        <v>4</v>
      </c>
      <c r="K396" s="186">
        <f t="shared" si="36"/>
        <v>10</v>
      </c>
      <c r="L396" s="198">
        <f t="shared" si="40"/>
        <v>3.3333333333333335</v>
      </c>
      <c r="M396" s="199">
        <f t="shared" si="41"/>
        <v>3.33</v>
      </c>
    </row>
    <row r="397" spans="1:13" x14ac:dyDescent="0.35">
      <c r="A397" s="189" t="s">
        <v>633</v>
      </c>
      <c r="B397" s="190" t="s">
        <v>670</v>
      </c>
      <c r="C397" s="191">
        <v>532959</v>
      </c>
      <c r="D397" s="192">
        <v>3.7839999999999998</v>
      </c>
      <c r="E397" s="193">
        <v>43.537800689999997</v>
      </c>
      <c r="F397" s="194">
        <v>3.4364261168384878</v>
      </c>
      <c r="H397" s="195">
        <f t="shared" si="37"/>
        <v>4</v>
      </c>
      <c r="I397" s="196">
        <f t="shared" si="38"/>
        <v>4.5</v>
      </c>
      <c r="J397" s="197">
        <f t="shared" si="39"/>
        <v>2.5</v>
      </c>
      <c r="K397" s="186">
        <f t="shared" ref="K397:K460" si="42">SUM(H397:J397)</f>
        <v>11</v>
      </c>
      <c r="L397" s="198">
        <f t="shared" si="40"/>
        <v>3.6666666666666665</v>
      </c>
      <c r="M397" s="199">
        <f t="shared" si="41"/>
        <v>3.66</v>
      </c>
    </row>
    <row r="398" spans="1:13" x14ac:dyDescent="0.35">
      <c r="A398" s="189" t="s">
        <v>633</v>
      </c>
      <c r="B398" s="190" t="s">
        <v>671</v>
      </c>
      <c r="C398" s="191">
        <v>532975</v>
      </c>
      <c r="D398" s="192">
        <v>6.4939999999999998</v>
      </c>
      <c r="E398" s="193">
        <v>43.520408160000002</v>
      </c>
      <c r="F398" s="194">
        <v>10.612244897959185</v>
      </c>
      <c r="H398" s="195">
        <f t="shared" si="37"/>
        <v>5</v>
      </c>
      <c r="I398" s="196">
        <f t="shared" si="38"/>
        <v>4.5</v>
      </c>
      <c r="J398" s="197">
        <f t="shared" si="39"/>
        <v>0.5</v>
      </c>
      <c r="K398" s="186">
        <f t="shared" si="42"/>
        <v>10</v>
      </c>
      <c r="L398" s="198">
        <f t="shared" si="40"/>
        <v>3.3333333333333335</v>
      </c>
      <c r="M398" s="199">
        <f t="shared" si="41"/>
        <v>3.33</v>
      </c>
    </row>
    <row r="399" spans="1:13" x14ac:dyDescent="0.35">
      <c r="A399" s="189" t="s">
        <v>633</v>
      </c>
      <c r="B399" s="190" t="s">
        <v>672</v>
      </c>
      <c r="C399" s="191">
        <v>532983</v>
      </c>
      <c r="D399" s="192">
        <v>3.173</v>
      </c>
      <c r="E399" s="193">
        <v>41.5604534</v>
      </c>
      <c r="F399" s="194">
        <v>5.4695933789132773</v>
      </c>
      <c r="H399" s="195">
        <f t="shared" si="37"/>
        <v>3</v>
      </c>
      <c r="I399" s="196">
        <f t="shared" si="38"/>
        <v>1.5</v>
      </c>
      <c r="J399" s="197">
        <f t="shared" si="39"/>
        <v>0.5</v>
      </c>
      <c r="K399" s="186">
        <f t="shared" si="42"/>
        <v>5</v>
      </c>
      <c r="L399" s="198">
        <f t="shared" si="40"/>
        <v>1.6666666666666667</v>
      </c>
      <c r="M399" s="199">
        <f t="shared" si="41"/>
        <v>1.66</v>
      </c>
    </row>
    <row r="400" spans="1:13" x14ac:dyDescent="0.35">
      <c r="A400" s="189" t="s">
        <v>633</v>
      </c>
      <c r="B400" s="190" t="s">
        <v>673</v>
      </c>
      <c r="C400" s="191">
        <v>533017</v>
      </c>
      <c r="D400" s="192">
        <v>2.7679999999999998</v>
      </c>
      <c r="E400" s="193">
        <v>41.014214369999998</v>
      </c>
      <c r="F400" s="194">
        <v>12.600845178640029</v>
      </c>
      <c r="H400" s="195">
        <f t="shared" si="37"/>
        <v>2</v>
      </c>
      <c r="I400" s="196">
        <f t="shared" si="38"/>
        <v>0.5</v>
      </c>
      <c r="J400" s="197">
        <f t="shared" si="39"/>
        <v>0.5</v>
      </c>
      <c r="K400" s="186">
        <f t="shared" si="42"/>
        <v>3</v>
      </c>
      <c r="L400" s="198">
        <f t="shared" si="40"/>
        <v>1</v>
      </c>
      <c r="M400" s="199">
        <f t="shared" si="41"/>
        <v>1</v>
      </c>
    </row>
    <row r="401" spans="1:13" x14ac:dyDescent="0.35">
      <c r="A401" s="189" t="s">
        <v>633</v>
      </c>
      <c r="B401" s="190" t="s">
        <v>674</v>
      </c>
      <c r="C401" s="191">
        <v>533025</v>
      </c>
      <c r="D401" s="192">
        <v>2.8050000000000002</v>
      </c>
      <c r="E401" s="193">
        <v>42.832962760000001</v>
      </c>
      <c r="F401" s="194">
        <v>4.335742078932741</v>
      </c>
      <c r="H401" s="195">
        <f t="shared" si="37"/>
        <v>2</v>
      </c>
      <c r="I401" s="196">
        <f t="shared" si="38"/>
        <v>3.5</v>
      </c>
      <c r="J401" s="197">
        <f t="shared" si="39"/>
        <v>1</v>
      </c>
      <c r="K401" s="186">
        <f t="shared" si="42"/>
        <v>6.5</v>
      </c>
      <c r="L401" s="198">
        <f t="shared" si="40"/>
        <v>2.1666666666666665</v>
      </c>
      <c r="M401" s="199">
        <f t="shared" si="41"/>
        <v>2.16</v>
      </c>
    </row>
    <row r="402" spans="1:13" x14ac:dyDescent="0.35">
      <c r="A402" s="189" t="s">
        <v>633</v>
      </c>
      <c r="B402" s="190" t="s">
        <v>675</v>
      </c>
      <c r="C402" s="191">
        <v>533033</v>
      </c>
      <c r="D402" s="192">
        <v>3.0939999999999999</v>
      </c>
      <c r="E402" s="193">
        <v>41.1</v>
      </c>
      <c r="F402" s="194">
        <v>2.0220588235294121</v>
      </c>
      <c r="H402" s="195">
        <f t="shared" si="37"/>
        <v>2.5</v>
      </c>
      <c r="I402" s="196">
        <f t="shared" si="38"/>
        <v>0.5</v>
      </c>
      <c r="J402" s="197">
        <f t="shared" si="39"/>
        <v>4.5</v>
      </c>
      <c r="K402" s="186">
        <f t="shared" si="42"/>
        <v>7.5</v>
      </c>
      <c r="L402" s="198">
        <f t="shared" si="40"/>
        <v>2.5</v>
      </c>
      <c r="M402" s="199">
        <f t="shared" si="41"/>
        <v>2.5</v>
      </c>
    </row>
    <row r="403" spans="1:13" x14ac:dyDescent="0.35">
      <c r="A403" s="189" t="s">
        <v>633</v>
      </c>
      <c r="B403" s="190" t="s">
        <v>373</v>
      </c>
      <c r="C403" s="191">
        <v>533050</v>
      </c>
      <c r="D403" s="192">
        <v>4.2279999999999998</v>
      </c>
      <c r="E403" s="193">
        <v>42.516060459999998</v>
      </c>
      <c r="F403" s="194">
        <v>3.117619272555503</v>
      </c>
      <c r="H403" s="195">
        <f t="shared" si="37"/>
        <v>5</v>
      </c>
      <c r="I403" s="196">
        <f t="shared" si="38"/>
        <v>3</v>
      </c>
      <c r="J403" s="197">
        <f t="shared" si="39"/>
        <v>3</v>
      </c>
      <c r="K403" s="186">
        <f t="shared" si="42"/>
        <v>11</v>
      </c>
      <c r="L403" s="198">
        <f t="shared" si="40"/>
        <v>3.6666666666666665</v>
      </c>
      <c r="M403" s="199">
        <f t="shared" si="41"/>
        <v>3.66</v>
      </c>
    </row>
    <row r="404" spans="1:13" x14ac:dyDescent="0.35">
      <c r="A404" s="189" t="s">
        <v>633</v>
      </c>
      <c r="B404" s="190" t="s">
        <v>676</v>
      </c>
      <c r="C404" s="191">
        <v>571598</v>
      </c>
      <c r="D404" s="192">
        <v>3.448</v>
      </c>
      <c r="E404" s="193">
        <v>38.673913040000002</v>
      </c>
      <c r="F404" s="194">
        <v>1.4492753623188406</v>
      </c>
      <c r="H404" s="195">
        <f t="shared" si="37"/>
        <v>3.5</v>
      </c>
      <c r="I404" s="196">
        <f t="shared" si="38"/>
        <v>0.5</v>
      </c>
      <c r="J404" s="197">
        <f t="shared" si="39"/>
        <v>5</v>
      </c>
      <c r="K404" s="186">
        <f t="shared" si="42"/>
        <v>9</v>
      </c>
      <c r="L404" s="198">
        <f t="shared" si="40"/>
        <v>3</v>
      </c>
      <c r="M404" s="199">
        <f t="shared" si="41"/>
        <v>3</v>
      </c>
    </row>
    <row r="405" spans="1:13" x14ac:dyDescent="0.35">
      <c r="A405" s="189" t="s">
        <v>633</v>
      </c>
      <c r="B405" s="190" t="s">
        <v>677</v>
      </c>
      <c r="C405" s="191">
        <v>533092</v>
      </c>
      <c r="D405" s="192">
        <v>2.2330000000000001</v>
      </c>
      <c r="E405" s="193">
        <v>41.962400000000002</v>
      </c>
      <c r="F405" s="194">
        <v>1.92</v>
      </c>
      <c r="H405" s="195">
        <f t="shared" si="37"/>
        <v>1</v>
      </c>
      <c r="I405" s="196">
        <f t="shared" si="38"/>
        <v>2</v>
      </c>
      <c r="J405" s="197">
        <f t="shared" si="39"/>
        <v>4.5</v>
      </c>
      <c r="K405" s="186">
        <f t="shared" si="42"/>
        <v>7.5</v>
      </c>
      <c r="L405" s="198">
        <f t="shared" si="40"/>
        <v>2.5</v>
      </c>
      <c r="M405" s="199">
        <f t="shared" si="41"/>
        <v>2.5</v>
      </c>
    </row>
    <row r="406" spans="1:13" x14ac:dyDescent="0.35">
      <c r="A406" s="189" t="s">
        <v>633</v>
      </c>
      <c r="B406" s="190" t="s">
        <v>678</v>
      </c>
      <c r="C406" s="191">
        <v>533149</v>
      </c>
      <c r="D406" s="192">
        <v>2.4670000000000001</v>
      </c>
      <c r="E406" s="193">
        <v>41.24880383</v>
      </c>
      <c r="F406" s="194">
        <v>2.3923444976076556</v>
      </c>
      <c r="H406" s="195">
        <f t="shared" si="37"/>
        <v>1.5</v>
      </c>
      <c r="I406" s="196">
        <f t="shared" si="38"/>
        <v>1</v>
      </c>
      <c r="J406" s="197">
        <f t="shared" si="39"/>
        <v>4</v>
      </c>
      <c r="K406" s="186">
        <f t="shared" si="42"/>
        <v>6.5</v>
      </c>
      <c r="L406" s="198">
        <f t="shared" si="40"/>
        <v>2.1666666666666665</v>
      </c>
      <c r="M406" s="199">
        <f t="shared" si="41"/>
        <v>2.16</v>
      </c>
    </row>
    <row r="407" spans="1:13" x14ac:dyDescent="0.35">
      <c r="A407" s="189" t="s">
        <v>679</v>
      </c>
      <c r="B407" s="190" t="s">
        <v>680</v>
      </c>
      <c r="C407" s="191">
        <v>533173</v>
      </c>
      <c r="D407" s="192">
        <v>2.548</v>
      </c>
      <c r="E407" s="193">
        <v>43.144194759999998</v>
      </c>
      <c r="F407" s="194">
        <v>2.2471910112359548</v>
      </c>
      <c r="H407" s="195">
        <f t="shared" si="37"/>
        <v>1.5</v>
      </c>
      <c r="I407" s="196">
        <f t="shared" si="38"/>
        <v>4</v>
      </c>
      <c r="J407" s="197">
        <f t="shared" si="39"/>
        <v>4</v>
      </c>
      <c r="K407" s="186">
        <f t="shared" si="42"/>
        <v>9.5</v>
      </c>
      <c r="L407" s="198">
        <f t="shared" si="40"/>
        <v>3.1666666666666665</v>
      </c>
      <c r="M407" s="199">
        <f t="shared" si="41"/>
        <v>3.16</v>
      </c>
    </row>
    <row r="408" spans="1:13" x14ac:dyDescent="0.35">
      <c r="A408" s="189" t="s">
        <v>679</v>
      </c>
      <c r="B408" s="190" t="s">
        <v>681</v>
      </c>
      <c r="C408" s="191">
        <v>533181</v>
      </c>
      <c r="D408" s="192">
        <v>4.0880000000000001</v>
      </c>
      <c r="E408" s="193">
        <v>43.529217719999998</v>
      </c>
      <c r="F408" s="194">
        <v>4.3355325164938732</v>
      </c>
      <c r="H408" s="195">
        <f t="shared" si="37"/>
        <v>5</v>
      </c>
      <c r="I408" s="196">
        <f t="shared" si="38"/>
        <v>4.5</v>
      </c>
      <c r="J408" s="197">
        <f t="shared" si="39"/>
        <v>1</v>
      </c>
      <c r="K408" s="186">
        <f t="shared" si="42"/>
        <v>10.5</v>
      </c>
      <c r="L408" s="198">
        <f t="shared" si="40"/>
        <v>3.5</v>
      </c>
      <c r="M408" s="199">
        <f t="shared" si="41"/>
        <v>3.5</v>
      </c>
    </row>
    <row r="409" spans="1:13" x14ac:dyDescent="0.35">
      <c r="A409" s="189" t="s">
        <v>679</v>
      </c>
      <c r="B409" s="190" t="s">
        <v>682</v>
      </c>
      <c r="C409" s="191">
        <v>533190</v>
      </c>
      <c r="D409" s="192">
        <v>5.3479999999999999</v>
      </c>
      <c r="E409" s="193">
        <v>42.273584909999997</v>
      </c>
      <c r="F409" s="194">
        <v>1.8867924528301887</v>
      </c>
      <c r="H409" s="195">
        <f t="shared" si="37"/>
        <v>5</v>
      </c>
      <c r="I409" s="196">
        <f t="shared" si="38"/>
        <v>2.5</v>
      </c>
      <c r="J409" s="197">
        <f t="shared" si="39"/>
        <v>4.5</v>
      </c>
      <c r="K409" s="186">
        <f t="shared" si="42"/>
        <v>12</v>
      </c>
      <c r="L409" s="198">
        <f t="shared" si="40"/>
        <v>4</v>
      </c>
      <c r="M409" s="199">
        <f t="shared" si="41"/>
        <v>4</v>
      </c>
    </row>
    <row r="410" spans="1:13" x14ac:dyDescent="0.35">
      <c r="A410" s="189" t="s">
        <v>679</v>
      </c>
      <c r="B410" s="190" t="s">
        <v>683</v>
      </c>
      <c r="C410" s="191">
        <v>533211</v>
      </c>
      <c r="D410" s="192">
        <v>5.67</v>
      </c>
      <c r="E410" s="193">
        <v>41.253943219999996</v>
      </c>
      <c r="F410" s="194">
        <v>0</v>
      </c>
      <c r="H410" s="195">
        <f t="shared" si="37"/>
        <v>5</v>
      </c>
      <c r="I410" s="196">
        <f t="shared" si="38"/>
        <v>1</v>
      </c>
      <c r="J410" s="197">
        <f t="shared" si="39"/>
        <v>5</v>
      </c>
      <c r="K410" s="186">
        <f t="shared" si="42"/>
        <v>11</v>
      </c>
      <c r="L410" s="198">
        <f t="shared" si="40"/>
        <v>3.6666666666666665</v>
      </c>
      <c r="M410" s="199">
        <f t="shared" si="41"/>
        <v>3.66</v>
      </c>
    </row>
    <row r="411" spans="1:13" x14ac:dyDescent="0.35">
      <c r="A411" s="189" t="s">
        <v>679</v>
      </c>
      <c r="B411" s="190" t="s">
        <v>684</v>
      </c>
      <c r="C411" s="191">
        <v>533238</v>
      </c>
      <c r="D411" s="192">
        <v>2.6320000000000001</v>
      </c>
      <c r="E411" s="193">
        <v>40.21742313</v>
      </c>
      <c r="F411" s="194">
        <v>12.591508052708637</v>
      </c>
      <c r="H411" s="195">
        <f t="shared" si="37"/>
        <v>1.5</v>
      </c>
      <c r="I411" s="196">
        <f t="shared" si="38"/>
        <v>0.5</v>
      </c>
      <c r="J411" s="197">
        <f t="shared" si="39"/>
        <v>0.5</v>
      </c>
      <c r="K411" s="186">
        <f t="shared" si="42"/>
        <v>2.5</v>
      </c>
      <c r="L411" s="198">
        <f t="shared" si="40"/>
        <v>0.83333333333333337</v>
      </c>
      <c r="M411" s="199">
        <f t="shared" si="41"/>
        <v>0.83</v>
      </c>
    </row>
    <row r="412" spans="1:13" x14ac:dyDescent="0.35">
      <c r="A412" s="189" t="s">
        <v>679</v>
      </c>
      <c r="B412" s="190" t="s">
        <v>685</v>
      </c>
      <c r="C412" s="191">
        <v>533246</v>
      </c>
      <c r="D412" s="192">
        <v>4.72</v>
      </c>
      <c r="E412" s="193">
        <v>40.834381550000003</v>
      </c>
      <c r="F412" s="194">
        <v>11.111111111111111</v>
      </c>
      <c r="H412" s="195">
        <f t="shared" si="37"/>
        <v>5</v>
      </c>
      <c r="I412" s="196">
        <f t="shared" si="38"/>
        <v>0.5</v>
      </c>
      <c r="J412" s="197">
        <f t="shared" si="39"/>
        <v>0.5</v>
      </c>
      <c r="K412" s="186">
        <f t="shared" si="42"/>
        <v>6</v>
      </c>
      <c r="L412" s="198">
        <f t="shared" si="40"/>
        <v>2</v>
      </c>
      <c r="M412" s="199">
        <f t="shared" si="41"/>
        <v>2</v>
      </c>
    </row>
    <row r="413" spans="1:13" x14ac:dyDescent="0.35">
      <c r="A413" s="189" t="s">
        <v>679</v>
      </c>
      <c r="B413" s="190" t="s">
        <v>686</v>
      </c>
      <c r="C413" s="191">
        <v>599476</v>
      </c>
      <c r="D413" s="192">
        <v>6.1950000000000003</v>
      </c>
      <c r="E413" s="193">
        <v>47.262162160000003</v>
      </c>
      <c r="F413" s="194">
        <v>3.243243243243243</v>
      </c>
      <c r="H413" s="195">
        <f t="shared" si="37"/>
        <v>5</v>
      </c>
      <c r="I413" s="196">
        <f t="shared" si="38"/>
        <v>5</v>
      </c>
      <c r="J413" s="197">
        <f t="shared" si="39"/>
        <v>2.5</v>
      </c>
      <c r="K413" s="186">
        <f t="shared" si="42"/>
        <v>12.5</v>
      </c>
      <c r="L413" s="198">
        <f t="shared" si="40"/>
        <v>4.166666666666667</v>
      </c>
      <c r="M413" s="199">
        <f t="shared" si="41"/>
        <v>4.16</v>
      </c>
    </row>
    <row r="414" spans="1:13" x14ac:dyDescent="0.35">
      <c r="A414" s="189" t="s">
        <v>679</v>
      </c>
      <c r="B414" s="190" t="s">
        <v>687</v>
      </c>
      <c r="C414" s="191">
        <v>533262</v>
      </c>
      <c r="D414" s="192">
        <v>2.871</v>
      </c>
      <c r="E414" s="193">
        <v>41.69834711</v>
      </c>
      <c r="F414" s="194">
        <v>5.8337384540593096</v>
      </c>
      <c r="H414" s="195">
        <f t="shared" si="37"/>
        <v>2</v>
      </c>
      <c r="I414" s="196">
        <f t="shared" si="38"/>
        <v>1.5</v>
      </c>
      <c r="J414" s="197">
        <f t="shared" si="39"/>
        <v>0.5</v>
      </c>
      <c r="K414" s="186">
        <f t="shared" si="42"/>
        <v>4</v>
      </c>
      <c r="L414" s="198">
        <f t="shared" si="40"/>
        <v>1.3333333333333333</v>
      </c>
      <c r="M414" s="199">
        <f t="shared" si="41"/>
        <v>1.33</v>
      </c>
    </row>
    <row r="415" spans="1:13" x14ac:dyDescent="0.35">
      <c r="A415" s="189" t="s">
        <v>679</v>
      </c>
      <c r="B415" s="190" t="s">
        <v>688</v>
      </c>
      <c r="C415" s="191">
        <v>533289</v>
      </c>
      <c r="D415" s="192">
        <v>3.39</v>
      </c>
      <c r="E415" s="193">
        <v>42.747435899999999</v>
      </c>
      <c r="F415" s="194">
        <v>2.0512820512820511</v>
      </c>
      <c r="H415" s="195">
        <f t="shared" si="37"/>
        <v>3.5</v>
      </c>
      <c r="I415" s="196">
        <f t="shared" si="38"/>
        <v>3.5</v>
      </c>
      <c r="J415" s="197">
        <f t="shared" si="39"/>
        <v>4.5</v>
      </c>
      <c r="K415" s="186">
        <f t="shared" si="42"/>
        <v>11.5</v>
      </c>
      <c r="L415" s="198">
        <f t="shared" si="40"/>
        <v>3.8333333333333335</v>
      </c>
      <c r="M415" s="199">
        <f t="shared" si="41"/>
        <v>3.83</v>
      </c>
    </row>
    <row r="416" spans="1:13" x14ac:dyDescent="0.35">
      <c r="A416" s="189" t="s">
        <v>679</v>
      </c>
      <c r="B416" s="190" t="s">
        <v>689</v>
      </c>
      <c r="C416" s="191">
        <v>533297</v>
      </c>
      <c r="D416" s="192">
        <v>2.7029999999999998</v>
      </c>
      <c r="E416" s="193">
        <v>39.592369480000002</v>
      </c>
      <c r="F416" s="194">
        <v>1.606425702811245</v>
      </c>
      <c r="H416" s="195">
        <f t="shared" si="37"/>
        <v>2</v>
      </c>
      <c r="I416" s="196">
        <f t="shared" si="38"/>
        <v>0.5</v>
      </c>
      <c r="J416" s="197">
        <f t="shared" si="39"/>
        <v>5</v>
      </c>
      <c r="K416" s="186">
        <f t="shared" si="42"/>
        <v>7.5</v>
      </c>
      <c r="L416" s="198">
        <f t="shared" si="40"/>
        <v>2.5</v>
      </c>
      <c r="M416" s="199">
        <f t="shared" si="41"/>
        <v>2.5</v>
      </c>
    </row>
    <row r="417" spans="1:13" x14ac:dyDescent="0.35">
      <c r="A417" s="189" t="s">
        <v>679</v>
      </c>
      <c r="B417" s="190" t="s">
        <v>690</v>
      </c>
      <c r="C417" s="191">
        <v>513181</v>
      </c>
      <c r="D417" s="192">
        <v>1.2989999999999999</v>
      </c>
      <c r="E417" s="193">
        <v>47.892857139999997</v>
      </c>
      <c r="F417" s="194">
        <v>1.7857142857142858</v>
      </c>
      <c r="H417" s="195">
        <f t="shared" si="37"/>
        <v>0.5</v>
      </c>
      <c r="I417" s="196">
        <f t="shared" si="38"/>
        <v>5</v>
      </c>
      <c r="J417" s="197">
        <f t="shared" si="39"/>
        <v>5</v>
      </c>
      <c r="K417" s="186">
        <f t="shared" si="42"/>
        <v>10.5</v>
      </c>
      <c r="L417" s="198">
        <f t="shared" si="40"/>
        <v>3.5</v>
      </c>
      <c r="M417" s="199">
        <f t="shared" si="41"/>
        <v>3.5</v>
      </c>
    </row>
    <row r="418" spans="1:13" x14ac:dyDescent="0.35">
      <c r="A418" s="189" t="s">
        <v>679</v>
      </c>
      <c r="B418" s="190" t="s">
        <v>691</v>
      </c>
      <c r="C418" s="191">
        <v>564681</v>
      </c>
      <c r="D418" s="192">
        <v>3.5459999999999998</v>
      </c>
      <c r="E418" s="193">
        <v>44.287148590000001</v>
      </c>
      <c r="F418" s="194">
        <v>2.4096385542168672</v>
      </c>
      <c r="H418" s="195">
        <f t="shared" si="37"/>
        <v>3.5</v>
      </c>
      <c r="I418" s="196">
        <f t="shared" si="38"/>
        <v>5</v>
      </c>
      <c r="J418" s="197">
        <f t="shared" si="39"/>
        <v>4</v>
      </c>
      <c r="K418" s="186">
        <f t="shared" si="42"/>
        <v>12.5</v>
      </c>
      <c r="L418" s="198">
        <f t="shared" si="40"/>
        <v>4.166666666666667</v>
      </c>
      <c r="M418" s="199">
        <f t="shared" si="41"/>
        <v>4.16</v>
      </c>
    </row>
    <row r="419" spans="1:13" x14ac:dyDescent="0.35">
      <c r="A419" s="189" t="s">
        <v>679</v>
      </c>
      <c r="B419" s="190" t="s">
        <v>692</v>
      </c>
      <c r="C419" s="191">
        <v>599450</v>
      </c>
      <c r="D419" s="192">
        <v>0</v>
      </c>
      <c r="E419" s="193">
        <v>45.340909089999997</v>
      </c>
      <c r="F419" s="194">
        <v>2.2727272727272729</v>
      </c>
      <c r="H419" s="195">
        <f t="shared" si="37"/>
        <v>0.5</v>
      </c>
      <c r="I419" s="196">
        <f t="shared" si="38"/>
        <v>5</v>
      </c>
      <c r="J419" s="197">
        <f t="shared" si="39"/>
        <v>4</v>
      </c>
      <c r="K419" s="186">
        <f t="shared" si="42"/>
        <v>9.5</v>
      </c>
      <c r="L419" s="198">
        <f t="shared" si="40"/>
        <v>3.1666666666666665</v>
      </c>
      <c r="M419" s="199">
        <f t="shared" si="41"/>
        <v>3.16</v>
      </c>
    </row>
    <row r="420" spans="1:13" x14ac:dyDescent="0.35">
      <c r="A420" s="189" t="s">
        <v>679</v>
      </c>
      <c r="B420" s="190" t="s">
        <v>693</v>
      </c>
      <c r="C420" s="191">
        <v>533327</v>
      </c>
      <c r="D420" s="192">
        <v>4.6580000000000004</v>
      </c>
      <c r="E420" s="193">
        <v>41.79540918</v>
      </c>
      <c r="F420" s="194">
        <v>1.1976047904191616</v>
      </c>
      <c r="H420" s="195">
        <f t="shared" si="37"/>
        <v>5</v>
      </c>
      <c r="I420" s="196">
        <f t="shared" si="38"/>
        <v>2</v>
      </c>
      <c r="J420" s="197">
        <f t="shared" si="39"/>
        <v>5</v>
      </c>
      <c r="K420" s="186">
        <f t="shared" si="42"/>
        <v>12</v>
      </c>
      <c r="L420" s="198">
        <f t="shared" si="40"/>
        <v>4</v>
      </c>
      <c r="M420" s="199">
        <f t="shared" si="41"/>
        <v>4</v>
      </c>
    </row>
    <row r="421" spans="1:13" x14ac:dyDescent="0.35">
      <c r="A421" s="189" t="s">
        <v>679</v>
      </c>
      <c r="B421" s="190" t="s">
        <v>694</v>
      </c>
      <c r="C421" s="191">
        <v>534994</v>
      </c>
      <c r="D421" s="192">
        <v>3.65</v>
      </c>
      <c r="E421" s="193">
        <v>40.834693880000003</v>
      </c>
      <c r="F421" s="194">
        <v>12.244897959183673</v>
      </c>
      <c r="H421" s="195">
        <f t="shared" si="37"/>
        <v>4</v>
      </c>
      <c r="I421" s="196">
        <f t="shared" si="38"/>
        <v>0.5</v>
      </c>
      <c r="J421" s="197">
        <f t="shared" si="39"/>
        <v>0.5</v>
      </c>
      <c r="K421" s="186">
        <f t="shared" si="42"/>
        <v>5</v>
      </c>
      <c r="L421" s="198">
        <f t="shared" si="40"/>
        <v>1.6666666666666667</v>
      </c>
      <c r="M421" s="199">
        <f t="shared" si="41"/>
        <v>1.66</v>
      </c>
    </row>
    <row r="422" spans="1:13" x14ac:dyDescent="0.35">
      <c r="A422" s="189" t="s">
        <v>679</v>
      </c>
      <c r="B422" s="190" t="s">
        <v>695</v>
      </c>
      <c r="C422" s="191">
        <v>533343</v>
      </c>
      <c r="D422" s="192">
        <v>3.754</v>
      </c>
      <c r="E422" s="193">
        <v>45.845991560000002</v>
      </c>
      <c r="F422" s="194">
        <v>2.109704641350211</v>
      </c>
      <c r="H422" s="195">
        <f t="shared" si="37"/>
        <v>4</v>
      </c>
      <c r="I422" s="196">
        <f t="shared" si="38"/>
        <v>5</v>
      </c>
      <c r="J422" s="197">
        <f t="shared" si="39"/>
        <v>4.5</v>
      </c>
      <c r="K422" s="186">
        <f t="shared" si="42"/>
        <v>13.5</v>
      </c>
      <c r="L422" s="198">
        <f t="shared" si="40"/>
        <v>4.5</v>
      </c>
      <c r="M422" s="199">
        <f t="shared" si="41"/>
        <v>4.5</v>
      </c>
    </row>
    <row r="423" spans="1:13" x14ac:dyDescent="0.35">
      <c r="A423" s="189" t="s">
        <v>679</v>
      </c>
      <c r="B423" s="190" t="s">
        <v>696</v>
      </c>
      <c r="C423" s="191">
        <v>533360</v>
      </c>
      <c r="D423" s="192">
        <v>3.9889999999999999</v>
      </c>
      <c r="E423" s="193">
        <v>38.36605505</v>
      </c>
      <c r="F423" s="194">
        <v>5.137614678899082</v>
      </c>
      <c r="H423" s="195">
        <f t="shared" si="37"/>
        <v>4.5</v>
      </c>
      <c r="I423" s="196">
        <f t="shared" si="38"/>
        <v>0.5</v>
      </c>
      <c r="J423" s="197">
        <f t="shared" si="39"/>
        <v>0.5</v>
      </c>
      <c r="K423" s="186">
        <f t="shared" si="42"/>
        <v>5.5</v>
      </c>
      <c r="L423" s="198">
        <f t="shared" si="40"/>
        <v>1.8333333333333333</v>
      </c>
      <c r="M423" s="199">
        <f t="shared" si="41"/>
        <v>1.83</v>
      </c>
    </row>
    <row r="424" spans="1:13" x14ac:dyDescent="0.35">
      <c r="A424" s="189" t="s">
        <v>679</v>
      </c>
      <c r="B424" s="190" t="s">
        <v>697</v>
      </c>
      <c r="C424" s="191">
        <v>513415</v>
      </c>
      <c r="D424" s="192">
        <v>2.92</v>
      </c>
      <c r="E424" s="193">
        <v>44.027522939999997</v>
      </c>
      <c r="F424" s="194">
        <v>1.834862385321101</v>
      </c>
      <c r="H424" s="195">
        <f t="shared" si="37"/>
        <v>2.5</v>
      </c>
      <c r="I424" s="196">
        <f t="shared" si="38"/>
        <v>5</v>
      </c>
      <c r="J424" s="197">
        <f t="shared" si="39"/>
        <v>4.5</v>
      </c>
      <c r="K424" s="186">
        <f t="shared" si="42"/>
        <v>12</v>
      </c>
      <c r="L424" s="198">
        <f t="shared" si="40"/>
        <v>4</v>
      </c>
      <c r="M424" s="199">
        <f t="shared" si="41"/>
        <v>4</v>
      </c>
    </row>
    <row r="425" spans="1:13" x14ac:dyDescent="0.35">
      <c r="A425" s="189" t="s">
        <v>679</v>
      </c>
      <c r="B425" s="190" t="s">
        <v>698</v>
      </c>
      <c r="C425" s="191">
        <v>571687</v>
      </c>
      <c r="D425" s="192">
        <v>2.4390000000000001</v>
      </c>
      <c r="E425" s="193">
        <v>41.98507463</v>
      </c>
      <c r="F425" s="194">
        <v>2.9850746268656718</v>
      </c>
      <c r="H425" s="195">
        <f t="shared" si="37"/>
        <v>1</v>
      </c>
      <c r="I425" s="196">
        <f t="shared" si="38"/>
        <v>2</v>
      </c>
      <c r="J425" s="197">
        <f t="shared" si="39"/>
        <v>3</v>
      </c>
      <c r="K425" s="186">
        <f t="shared" si="42"/>
        <v>6</v>
      </c>
      <c r="L425" s="198">
        <f t="shared" si="40"/>
        <v>2</v>
      </c>
      <c r="M425" s="199">
        <f t="shared" si="41"/>
        <v>2</v>
      </c>
    </row>
    <row r="426" spans="1:13" x14ac:dyDescent="0.35">
      <c r="A426" s="189" t="s">
        <v>679</v>
      </c>
      <c r="B426" s="190" t="s">
        <v>679</v>
      </c>
      <c r="C426" s="191">
        <v>533165</v>
      </c>
      <c r="D426" s="192">
        <v>4.4729999999999999</v>
      </c>
      <c r="E426" s="193">
        <v>42.594977280000002</v>
      </c>
      <c r="F426" s="194">
        <v>3.2802672364500887</v>
      </c>
      <c r="H426" s="195">
        <f t="shared" si="37"/>
        <v>5</v>
      </c>
      <c r="I426" s="196">
        <f t="shared" si="38"/>
        <v>3</v>
      </c>
      <c r="J426" s="197">
        <f t="shared" si="39"/>
        <v>2.5</v>
      </c>
      <c r="K426" s="186">
        <f t="shared" si="42"/>
        <v>10.5</v>
      </c>
      <c r="L426" s="198">
        <f t="shared" si="40"/>
        <v>3.5</v>
      </c>
      <c r="M426" s="199">
        <f t="shared" si="41"/>
        <v>3.5</v>
      </c>
    </row>
    <row r="427" spans="1:13" x14ac:dyDescent="0.35">
      <c r="A427" s="189" t="s">
        <v>679</v>
      </c>
      <c r="B427" s="190" t="s">
        <v>699</v>
      </c>
      <c r="C427" s="191">
        <v>533394</v>
      </c>
      <c r="D427" s="192">
        <v>2.0670000000000002</v>
      </c>
      <c r="E427" s="193">
        <v>40.974798389999997</v>
      </c>
      <c r="F427" s="194">
        <v>5.6451612903225801</v>
      </c>
      <c r="H427" s="195">
        <f t="shared" si="37"/>
        <v>0.5</v>
      </c>
      <c r="I427" s="196">
        <f t="shared" si="38"/>
        <v>0.5</v>
      </c>
      <c r="J427" s="197">
        <f t="shared" si="39"/>
        <v>0.5</v>
      </c>
      <c r="K427" s="186">
        <f t="shared" si="42"/>
        <v>1.5</v>
      </c>
      <c r="L427" s="198">
        <f t="shared" si="40"/>
        <v>0.5</v>
      </c>
      <c r="M427" s="199">
        <f t="shared" si="41"/>
        <v>0.5</v>
      </c>
    </row>
    <row r="428" spans="1:13" x14ac:dyDescent="0.35">
      <c r="A428" s="189" t="s">
        <v>679</v>
      </c>
      <c r="B428" s="190" t="s">
        <v>700</v>
      </c>
      <c r="C428" s="191">
        <v>533408</v>
      </c>
      <c r="D428" s="192">
        <v>3.1829999999999998</v>
      </c>
      <c r="E428" s="193">
        <v>43.514610390000001</v>
      </c>
      <c r="F428" s="194">
        <v>2.9220779220779223</v>
      </c>
      <c r="H428" s="195">
        <f t="shared" si="37"/>
        <v>3</v>
      </c>
      <c r="I428" s="196">
        <f t="shared" si="38"/>
        <v>4.5</v>
      </c>
      <c r="J428" s="197">
        <f t="shared" si="39"/>
        <v>3</v>
      </c>
      <c r="K428" s="186">
        <f t="shared" si="42"/>
        <v>10.5</v>
      </c>
      <c r="L428" s="198">
        <f t="shared" si="40"/>
        <v>3.5</v>
      </c>
      <c r="M428" s="199">
        <f t="shared" si="41"/>
        <v>3.5</v>
      </c>
    </row>
    <row r="429" spans="1:13" x14ac:dyDescent="0.35">
      <c r="A429" s="189" t="s">
        <v>679</v>
      </c>
      <c r="B429" s="190" t="s">
        <v>701</v>
      </c>
      <c r="C429" s="191">
        <v>533424</v>
      </c>
      <c r="D429" s="192">
        <v>3.7309999999999999</v>
      </c>
      <c r="E429" s="193">
        <v>43.093528820000003</v>
      </c>
      <c r="F429" s="194">
        <v>4.3478260869565215</v>
      </c>
      <c r="H429" s="195">
        <f t="shared" si="37"/>
        <v>4</v>
      </c>
      <c r="I429" s="196">
        <f t="shared" si="38"/>
        <v>3.5</v>
      </c>
      <c r="J429" s="197">
        <f t="shared" si="39"/>
        <v>1</v>
      </c>
      <c r="K429" s="186">
        <f t="shared" si="42"/>
        <v>8.5</v>
      </c>
      <c r="L429" s="198">
        <f t="shared" si="40"/>
        <v>2.8333333333333335</v>
      </c>
      <c r="M429" s="199">
        <f t="shared" si="41"/>
        <v>2.83</v>
      </c>
    </row>
    <row r="430" spans="1:13" x14ac:dyDescent="0.35">
      <c r="A430" s="189" t="s">
        <v>679</v>
      </c>
      <c r="B430" s="190" t="s">
        <v>702</v>
      </c>
      <c r="C430" s="191">
        <v>533441</v>
      </c>
      <c r="D430" s="192">
        <v>3.819</v>
      </c>
      <c r="E430" s="193">
        <v>40.995726500000004</v>
      </c>
      <c r="F430" s="194">
        <v>8.9743589743589762</v>
      </c>
      <c r="H430" s="195">
        <f t="shared" si="37"/>
        <v>4</v>
      </c>
      <c r="I430" s="196">
        <f t="shared" si="38"/>
        <v>0.5</v>
      </c>
      <c r="J430" s="197">
        <f t="shared" si="39"/>
        <v>0.5</v>
      </c>
      <c r="K430" s="186">
        <f t="shared" si="42"/>
        <v>5</v>
      </c>
      <c r="L430" s="198">
        <f t="shared" si="40"/>
        <v>1.6666666666666667</v>
      </c>
      <c r="M430" s="199">
        <f t="shared" si="41"/>
        <v>1.66</v>
      </c>
    </row>
    <row r="431" spans="1:13" x14ac:dyDescent="0.35">
      <c r="A431" s="189" t="s">
        <v>679</v>
      </c>
      <c r="B431" s="190" t="s">
        <v>703</v>
      </c>
      <c r="C431" s="191">
        <v>599484</v>
      </c>
      <c r="D431" s="192">
        <v>5.4790000000000001</v>
      </c>
      <c r="E431" s="193">
        <v>45.178571429999998</v>
      </c>
      <c r="F431" s="194">
        <v>1.7857142857142858</v>
      </c>
      <c r="H431" s="195">
        <f t="shared" si="37"/>
        <v>5</v>
      </c>
      <c r="I431" s="196">
        <f t="shared" si="38"/>
        <v>5</v>
      </c>
      <c r="J431" s="197">
        <f t="shared" si="39"/>
        <v>5</v>
      </c>
      <c r="K431" s="186">
        <f t="shared" si="42"/>
        <v>15</v>
      </c>
      <c r="L431" s="198">
        <f t="shared" si="40"/>
        <v>5</v>
      </c>
      <c r="M431" s="199">
        <f t="shared" si="41"/>
        <v>5</v>
      </c>
    </row>
    <row r="432" spans="1:13" x14ac:dyDescent="0.35">
      <c r="A432" s="189" t="s">
        <v>679</v>
      </c>
      <c r="B432" s="190" t="s">
        <v>704</v>
      </c>
      <c r="C432" s="191">
        <v>533467</v>
      </c>
      <c r="D432" s="192">
        <v>3.6720000000000002</v>
      </c>
      <c r="E432" s="193">
        <v>39.415936950000003</v>
      </c>
      <c r="F432" s="194">
        <v>6.304728546409808</v>
      </c>
      <c r="H432" s="195">
        <f t="shared" si="37"/>
        <v>4</v>
      </c>
      <c r="I432" s="196">
        <f t="shared" si="38"/>
        <v>0.5</v>
      </c>
      <c r="J432" s="197">
        <f t="shared" si="39"/>
        <v>0.5</v>
      </c>
      <c r="K432" s="186">
        <f t="shared" si="42"/>
        <v>5</v>
      </c>
      <c r="L432" s="198">
        <f t="shared" si="40"/>
        <v>1.6666666666666667</v>
      </c>
      <c r="M432" s="199">
        <f t="shared" si="41"/>
        <v>1.66</v>
      </c>
    </row>
    <row r="433" spans="1:13" x14ac:dyDescent="0.35">
      <c r="A433" s="189" t="s">
        <v>679</v>
      </c>
      <c r="B433" s="190" t="s">
        <v>705</v>
      </c>
      <c r="C433" s="191">
        <v>533475</v>
      </c>
      <c r="D433" s="192">
        <v>6.1219999999999999</v>
      </c>
      <c r="E433" s="193">
        <v>43.48734177</v>
      </c>
      <c r="F433" s="194">
        <v>3.1645569620253164</v>
      </c>
      <c r="H433" s="195">
        <f t="shared" si="37"/>
        <v>5</v>
      </c>
      <c r="I433" s="196">
        <f t="shared" si="38"/>
        <v>4.5</v>
      </c>
      <c r="J433" s="197">
        <f t="shared" si="39"/>
        <v>3</v>
      </c>
      <c r="K433" s="186">
        <f t="shared" si="42"/>
        <v>12.5</v>
      </c>
      <c r="L433" s="198">
        <f t="shared" si="40"/>
        <v>4.166666666666667</v>
      </c>
      <c r="M433" s="199">
        <f t="shared" si="41"/>
        <v>4.16</v>
      </c>
    </row>
    <row r="434" spans="1:13" x14ac:dyDescent="0.35">
      <c r="A434" s="189" t="s">
        <v>679</v>
      </c>
      <c r="B434" s="190" t="s">
        <v>706</v>
      </c>
      <c r="C434" s="191">
        <v>533483</v>
      </c>
      <c r="D434" s="192">
        <v>1.6879999999999999</v>
      </c>
      <c r="E434" s="193">
        <v>44.397660819999999</v>
      </c>
      <c r="F434" s="194">
        <v>7.0175438596491233</v>
      </c>
      <c r="H434" s="195">
        <f t="shared" si="37"/>
        <v>0.5</v>
      </c>
      <c r="I434" s="196">
        <f t="shared" si="38"/>
        <v>5</v>
      </c>
      <c r="J434" s="197">
        <f t="shared" si="39"/>
        <v>0.5</v>
      </c>
      <c r="K434" s="186">
        <f t="shared" si="42"/>
        <v>6</v>
      </c>
      <c r="L434" s="198">
        <f t="shared" si="40"/>
        <v>2</v>
      </c>
      <c r="M434" s="199">
        <f t="shared" si="41"/>
        <v>2</v>
      </c>
    </row>
    <row r="435" spans="1:13" x14ac:dyDescent="0.35">
      <c r="A435" s="189" t="s">
        <v>679</v>
      </c>
      <c r="B435" s="190" t="s">
        <v>707</v>
      </c>
      <c r="C435" s="191">
        <v>513270</v>
      </c>
      <c r="D435" s="192">
        <v>3.67</v>
      </c>
      <c r="E435" s="193">
        <v>46.302197800000002</v>
      </c>
      <c r="F435" s="194">
        <v>2.197802197802198</v>
      </c>
      <c r="H435" s="195">
        <f t="shared" si="37"/>
        <v>4</v>
      </c>
      <c r="I435" s="196">
        <f t="shared" si="38"/>
        <v>5</v>
      </c>
      <c r="J435" s="197">
        <f t="shared" si="39"/>
        <v>4</v>
      </c>
      <c r="K435" s="186">
        <f t="shared" si="42"/>
        <v>13</v>
      </c>
      <c r="L435" s="198">
        <f t="shared" si="40"/>
        <v>4.333333333333333</v>
      </c>
      <c r="M435" s="199">
        <f t="shared" si="41"/>
        <v>4.33</v>
      </c>
    </row>
    <row r="436" spans="1:13" x14ac:dyDescent="0.35">
      <c r="A436" s="189" t="s">
        <v>679</v>
      </c>
      <c r="B436" s="190" t="s">
        <v>708</v>
      </c>
      <c r="C436" s="191">
        <v>533505</v>
      </c>
      <c r="D436" s="192">
        <v>5.0759999999999996</v>
      </c>
      <c r="E436" s="193">
        <v>43.065079369999999</v>
      </c>
      <c r="F436" s="194">
        <v>3.8095238095238093</v>
      </c>
      <c r="H436" s="195">
        <f t="shared" si="37"/>
        <v>5</v>
      </c>
      <c r="I436" s="196">
        <f t="shared" si="38"/>
        <v>3.5</v>
      </c>
      <c r="J436" s="197">
        <f t="shared" si="39"/>
        <v>2</v>
      </c>
      <c r="K436" s="186">
        <f t="shared" si="42"/>
        <v>10.5</v>
      </c>
      <c r="L436" s="198">
        <f t="shared" si="40"/>
        <v>3.5</v>
      </c>
      <c r="M436" s="199">
        <f t="shared" si="41"/>
        <v>3.5</v>
      </c>
    </row>
    <row r="437" spans="1:13" x14ac:dyDescent="0.35">
      <c r="A437" s="189" t="s">
        <v>679</v>
      </c>
      <c r="B437" s="190" t="s">
        <v>709</v>
      </c>
      <c r="C437" s="191">
        <v>533513</v>
      </c>
      <c r="D437" s="192">
        <v>1.351</v>
      </c>
      <c r="E437" s="193">
        <v>40.745856349999997</v>
      </c>
      <c r="F437" s="194">
        <v>5.5248618784530388</v>
      </c>
      <c r="H437" s="195">
        <f t="shared" si="37"/>
        <v>0.5</v>
      </c>
      <c r="I437" s="196">
        <f t="shared" si="38"/>
        <v>0.5</v>
      </c>
      <c r="J437" s="197">
        <f t="shared" si="39"/>
        <v>0.5</v>
      </c>
      <c r="K437" s="186">
        <f t="shared" si="42"/>
        <v>1.5</v>
      </c>
      <c r="L437" s="198">
        <f t="shared" si="40"/>
        <v>0.5</v>
      </c>
      <c r="M437" s="199">
        <f t="shared" si="41"/>
        <v>0.5</v>
      </c>
    </row>
    <row r="438" spans="1:13" x14ac:dyDescent="0.35">
      <c r="A438" s="189" t="s">
        <v>679</v>
      </c>
      <c r="B438" s="190" t="s">
        <v>710</v>
      </c>
      <c r="C438" s="191">
        <v>533521</v>
      </c>
      <c r="D438" s="192">
        <v>2.9289999999999998</v>
      </c>
      <c r="E438" s="193">
        <v>40.535526320000002</v>
      </c>
      <c r="F438" s="194">
        <v>3.9473684210526319</v>
      </c>
      <c r="H438" s="195">
        <f t="shared" si="37"/>
        <v>2.5</v>
      </c>
      <c r="I438" s="196">
        <f t="shared" si="38"/>
        <v>0.5</v>
      </c>
      <c r="J438" s="197">
        <f t="shared" si="39"/>
        <v>1.5</v>
      </c>
      <c r="K438" s="186">
        <f t="shared" si="42"/>
        <v>4.5</v>
      </c>
      <c r="L438" s="198">
        <f t="shared" si="40"/>
        <v>1.5</v>
      </c>
      <c r="M438" s="199">
        <f t="shared" si="41"/>
        <v>1.5</v>
      </c>
    </row>
    <row r="439" spans="1:13" x14ac:dyDescent="0.35">
      <c r="A439" s="189" t="s">
        <v>679</v>
      </c>
      <c r="B439" s="190" t="s">
        <v>711</v>
      </c>
      <c r="C439" s="191">
        <v>571636</v>
      </c>
      <c r="D439" s="192">
        <v>5.6</v>
      </c>
      <c r="E439" s="193">
        <v>39.814720809999997</v>
      </c>
      <c r="F439" s="194">
        <v>5.0761421319796947</v>
      </c>
      <c r="H439" s="195">
        <f t="shared" si="37"/>
        <v>5</v>
      </c>
      <c r="I439" s="196">
        <f t="shared" si="38"/>
        <v>0.5</v>
      </c>
      <c r="J439" s="197">
        <f t="shared" si="39"/>
        <v>0.5</v>
      </c>
      <c r="K439" s="186">
        <f t="shared" si="42"/>
        <v>6</v>
      </c>
      <c r="L439" s="198">
        <f t="shared" si="40"/>
        <v>2</v>
      </c>
      <c r="M439" s="199">
        <f t="shared" si="41"/>
        <v>2</v>
      </c>
    </row>
    <row r="440" spans="1:13" x14ac:dyDescent="0.35">
      <c r="A440" s="189" t="s">
        <v>679</v>
      </c>
      <c r="B440" s="190" t="s">
        <v>712</v>
      </c>
      <c r="C440" s="191">
        <v>533530</v>
      </c>
      <c r="D440" s="192">
        <v>3.79</v>
      </c>
      <c r="E440" s="193">
        <v>41.246743850000001</v>
      </c>
      <c r="F440" s="194">
        <v>5.3545586107091179</v>
      </c>
      <c r="H440" s="195">
        <f t="shared" si="37"/>
        <v>4</v>
      </c>
      <c r="I440" s="196">
        <f t="shared" si="38"/>
        <v>1</v>
      </c>
      <c r="J440" s="197">
        <f t="shared" si="39"/>
        <v>0.5</v>
      </c>
      <c r="K440" s="186">
        <f t="shared" si="42"/>
        <v>5.5</v>
      </c>
      <c r="L440" s="198">
        <f t="shared" si="40"/>
        <v>1.8333333333333333</v>
      </c>
      <c r="M440" s="199">
        <f t="shared" si="41"/>
        <v>1.83</v>
      </c>
    </row>
    <row r="441" spans="1:13" x14ac:dyDescent="0.35">
      <c r="A441" s="189" t="s">
        <v>679</v>
      </c>
      <c r="B441" s="190" t="s">
        <v>713</v>
      </c>
      <c r="C441" s="191">
        <v>533556</v>
      </c>
      <c r="D441" s="192">
        <v>3.5179999999999998</v>
      </c>
      <c r="E441" s="193">
        <v>42.424050630000004</v>
      </c>
      <c r="F441" s="194">
        <v>10.126582278481013</v>
      </c>
      <c r="H441" s="195">
        <f t="shared" si="37"/>
        <v>3.5</v>
      </c>
      <c r="I441" s="196">
        <f t="shared" si="38"/>
        <v>3</v>
      </c>
      <c r="J441" s="197">
        <f t="shared" si="39"/>
        <v>0.5</v>
      </c>
      <c r="K441" s="186">
        <f t="shared" si="42"/>
        <v>7</v>
      </c>
      <c r="L441" s="198">
        <f t="shared" si="40"/>
        <v>2.3333333333333335</v>
      </c>
      <c r="M441" s="199">
        <f t="shared" si="41"/>
        <v>2.33</v>
      </c>
    </row>
    <row r="442" spans="1:13" x14ac:dyDescent="0.35">
      <c r="A442" s="189" t="s">
        <v>679</v>
      </c>
      <c r="B442" s="190" t="s">
        <v>714</v>
      </c>
      <c r="C442" s="191">
        <v>533572</v>
      </c>
      <c r="D442" s="192">
        <v>2.8860000000000001</v>
      </c>
      <c r="E442" s="193">
        <v>42.748314610000001</v>
      </c>
      <c r="F442" s="194">
        <v>5.393258426966292</v>
      </c>
      <c r="H442" s="195">
        <f t="shared" si="37"/>
        <v>2</v>
      </c>
      <c r="I442" s="196">
        <f t="shared" si="38"/>
        <v>3.5</v>
      </c>
      <c r="J442" s="197">
        <f t="shared" si="39"/>
        <v>0.5</v>
      </c>
      <c r="K442" s="186">
        <f t="shared" si="42"/>
        <v>6</v>
      </c>
      <c r="L442" s="198">
        <f t="shared" si="40"/>
        <v>2</v>
      </c>
      <c r="M442" s="199">
        <f t="shared" si="41"/>
        <v>2</v>
      </c>
    </row>
    <row r="443" spans="1:13" x14ac:dyDescent="0.35">
      <c r="A443" s="189" t="s">
        <v>679</v>
      </c>
      <c r="B443" s="190" t="s">
        <v>715</v>
      </c>
      <c r="C443" s="191">
        <v>513423</v>
      </c>
      <c r="D443" s="192">
        <v>3.7210000000000001</v>
      </c>
      <c r="E443" s="193">
        <v>46.989736069999999</v>
      </c>
      <c r="F443" s="194">
        <v>0.5865102639296188</v>
      </c>
      <c r="H443" s="195">
        <f t="shared" si="37"/>
        <v>4</v>
      </c>
      <c r="I443" s="196">
        <f t="shared" si="38"/>
        <v>5</v>
      </c>
      <c r="J443" s="197">
        <f t="shared" si="39"/>
        <v>5</v>
      </c>
      <c r="K443" s="186">
        <f t="shared" si="42"/>
        <v>14</v>
      </c>
      <c r="L443" s="198">
        <f t="shared" si="40"/>
        <v>4.666666666666667</v>
      </c>
      <c r="M443" s="199">
        <f t="shared" si="41"/>
        <v>4.66</v>
      </c>
    </row>
    <row r="444" spans="1:13" x14ac:dyDescent="0.35">
      <c r="A444" s="189" t="s">
        <v>679</v>
      </c>
      <c r="B444" s="190" t="s">
        <v>716</v>
      </c>
      <c r="C444" s="191">
        <v>537641</v>
      </c>
      <c r="D444" s="192">
        <v>3.8759999999999999</v>
      </c>
      <c r="E444" s="193">
        <v>42.715586010000003</v>
      </c>
      <c r="F444" s="194">
        <v>2.4135815095111477</v>
      </c>
      <c r="H444" s="195">
        <f t="shared" si="37"/>
        <v>4.5</v>
      </c>
      <c r="I444" s="196">
        <f t="shared" si="38"/>
        <v>3.5</v>
      </c>
      <c r="J444" s="197">
        <f t="shared" si="39"/>
        <v>4</v>
      </c>
      <c r="K444" s="186">
        <f t="shared" si="42"/>
        <v>12</v>
      </c>
      <c r="L444" s="198">
        <f t="shared" si="40"/>
        <v>4</v>
      </c>
      <c r="M444" s="199">
        <f t="shared" si="41"/>
        <v>4</v>
      </c>
    </row>
    <row r="445" spans="1:13" x14ac:dyDescent="0.35">
      <c r="A445" s="189" t="s">
        <v>679</v>
      </c>
      <c r="B445" s="190" t="s">
        <v>717</v>
      </c>
      <c r="C445" s="191">
        <v>533581</v>
      </c>
      <c r="D445" s="192">
        <v>4.6379999999999999</v>
      </c>
      <c r="E445" s="193">
        <v>40.729058950000002</v>
      </c>
      <c r="F445" s="194">
        <v>5.1706308169596689</v>
      </c>
      <c r="H445" s="195">
        <f t="shared" si="37"/>
        <v>5</v>
      </c>
      <c r="I445" s="196">
        <f t="shared" si="38"/>
        <v>0.5</v>
      </c>
      <c r="J445" s="197">
        <f t="shared" si="39"/>
        <v>0.5</v>
      </c>
      <c r="K445" s="186">
        <f t="shared" si="42"/>
        <v>6</v>
      </c>
      <c r="L445" s="198">
        <f t="shared" si="40"/>
        <v>2</v>
      </c>
      <c r="M445" s="199">
        <f t="shared" si="41"/>
        <v>2</v>
      </c>
    </row>
    <row r="446" spans="1:13" x14ac:dyDescent="0.35">
      <c r="A446" s="189" t="s">
        <v>679</v>
      </c>
      <c r="B446" s="190" t="s">
        <v>718</v>
      </c>
      <c r="C446" s="191">
        <v>537675</v>
      </c>
      <c r="D446" s="192">
        <v>2.9969999999999999</v>
      </c>
      <c r="E446" s="193">
        <v>42.845218799999998</v>
      </c>
      <c r="F446" s="194">
        <v>2.5931928687196111</v>
      </c>
      <c r="H446" s="195">
        <f t="shared" si="37"/>
        <v>2.5</v>
      </c>
      <c r="I446" s="196">
        <f t="shared" si="38"/>
        <v>3.5</v>
      </c>
      <c r="J446" s="197">
        <f t="shared" si="39"/>
        <v>3.5</v>
      </c>
      <c r="K446" s="186">
        <f t="shared" si="42"/>
        <v>9.5</v>
      </c>
      <c r="L446" s="198">
        <f t="shared" si="40"/>
        <v>3.1666666666666665</v>
      </c>
      <c r="M446" s="199">
        <f t="shared" si="41"/>
        <v>3.16</v>
      </c>
    </row>
    <row r="447" spans="1:13" x14ac:dyDescent="0.35">
      <c r="A447" s="189" t="s">
        <v>679</v>
      </c>
      <c r="B447" s="190" t="s">
        <v>719</v>
      </c>
      <c r="C447" s="191">
        <v>533599</v>
      </c>
      <c r="D447" s="192">
        <v>3.5529999999999999</v>
      </c>
      <c r="E447" s="193">
        <v>44.510937499999997</v>
      </c>
      <c r="F447" s="194">
        <v>2.5</v>
      </c>
      <c r="H447" s="195">
        <f t="shared" si="37"/>
        <v>3.5</v>
      </c>
      <c r="I447" s="196">
        <f t="shared" si="38"/>
        <v>5</v>
      </c>
      <c r="J447" s="197">
        <f t="shared" si="39"/>
        <v>3.5</v>
      </c>
      <c r="K447" s="186">
        <f t="shared" si="42"/>
        <v>12</v>
      </c>
      <c r="L447" s="198">
        <f t="shared" si="40"/>
        <v>4</v>
      </c>
      <c r="M447" s="199">
        <f t="shared" si="41"/>
        <v>4</v>
      </c>
    </row>
    <row r="448" spans="1:13" x14ac:dyDescent="0.35">
      <c r="A448" s="189" t="s">
        <v>679</v>
      </c>
      <c r="B448" s="190" t="s">
        <v>720</v>
      </c>
      <c r="C448" s="191">
        <v>513237</v>
      </c>
      <c r="D448" s="192">
        <v>0.90100000000000002</v>
      </c>
      <c r="E448" s="193">
        <v>43.382352939999997</v>
      </c>
      <c r="F448" s="194">
        <v>4.2780748663101607</v>
      </c>
      <c r="H448" s="195">
        <f t="shared" si="37"/>
        <v>0.5</v>
      </c>
      <c r="I448" s="196">
        <f t="shared" si="38"/>
        <v>4.5</v>
      </c>
      <c r="J448" s="197">
        <f t="shared" si="39"/>
        <v>1</v>
      </c>
      <c r="K448" s="186">
        <f t="shared" si="42"/>
        <v>6</v>
      </c>
      <c r="L448" s="198">
        <f t="shared" si="40"/>
        <v>2</v>
      </c>
      <c r="M448" s="199">
        <f t="shared" si="41"/>
        <v>2</v>
      </c>
    </row>
    <row r="449" spans="1:13" x14ac:dyDescent="0.35">
      <c r="A449" s="189" t="s">
        <v>679</v>
      </c>
      <c r="B449" s="190" t="s">
        <v>721</v>
      </c>
      <c r="C449" s="191">
        <v>513148</v>
      </c>
      <c r="D449" s="192">
        <v>2.8370000000000002</v>
      </c>
      <c r="E449" s="193">
        <v>39.216279069999999</v>
      </c>
      <c r="F449" s="194">
        <v>4.6511627906976747</v>
      </c>
      <c r="H449" s="195">
        <f t="shared" si="37"/>
        <v>2</v>
      </c>
      <c r="I449" s="196">
        <f t="shared" si="38"/>
        <v>0.5</v>
      </c>
      <c r="J449" s="197">
        <f t="shared" si="39"/>
        <v>0.5</v>
      </c>
      <c r="K449" s="186">
        <f t="shared" si="42"/>
        <v>3</v>
      </c>
      <c r="L449" s="198">
        <f t="shared" si="40"/>
        <v>1</v>
      </c>
      <c r="M449" s="199">
        <f t="shared" si="41"/>
        <v>1</v>
      </c>
    </row>
    <row r="450" spans="1:13" x14ac:dyDescent="0.35">
      <c r="A450" s="189" t="s">
        <v>679</v>
      </c>
      <c r="B450" s="190" t="s">
        <v>722</v>
      </c>
      <c r="C450" s="191">
        <v>533629</v>
      </c>
      <c r="D450" s="192">
        <v>1.496</v>
      </c>
      <c r="E450" s="193">
        <v>41.386589399999998</v>
      </c>
      <c r="F450" s="194">
        <v>2.9801324503311259</v>
      </c>
      <c r="H450" s="195">
        <f t="shared" si="37"/>
        <v>0.5</v>
      </c>
      <c r="I450" s="196">
        <f t="shared" si="38"/>
        <v>1</v>
      </c>
      <c r="J450" s="197">
        <f t="shared" si="39"/>
        <v>3</v>
      </c>
      <c r="K450" s="186">
        <f t="shared" si="42"/>
        <v>4.5</v>
      </c>
      <c r="L450" s="198">
        <f t="shared" si="40"/>
        <v>1.5</v>
      </c>
      <c r="M450" s="199">
        <f t="shared" si="41"/>
        <v>1.5</v>
      </c>
    </row>
    <row r="451" spans="1:13" x14ac:dyDescent="0.35">
      <c r="A451" s="189" t="s">
        <v>679</v>
      </c>
      <c r="B451" s="190" t="s">
        <v>723</v>
      </c>
      <c r="C451" s="191">
        <v>533637</v>
      </c>
      <c r="D451" s="192">
        <v>3.2789999999999999</v>
      </c>
      <c r="E451" s="193">
        <v>42.896825399999997</v>
      </c>
      <c r="F451" s="194">
        <v>4.7619047619047628</v>
      </c>
      <c r="H451" s="195">
        <f t="shared" si="37"/>
        <v>3</v>
      </c>
      <c r="I451" s="196">
        <f t="shared" si="38"/>
        <v>3.5</v>
      </c>
      <c r="J451" s="197">
        <f t="shared" si="39"/>
        <v>0.5</v>
      </c>
      <c r="K451" s="186">
        <f t="shared" si="42"/>
        <v>7</v>
      </c>
      <c r="L451" s="198">
        <f t="shared" si="40"/>
        <v>2.3333333333333335</v>
      </c>
      <c r="M451" s="199">
        <f t="shared" si="41"/>
        <v>2.33</v>
      </c>
    </row>
    <row r="452" spans="1:13" x14ac:dyDescent="0.35">
      <c r="A452" s="189" t="s">
        <v>679</v>
      </c>
      <c r="B452" s="190" t="s">
        <v>724</v>
      </c>
      <c r="C452" s="191">
        <v>533645</v>
      </c>
      <c r="D452" s="192">
        <v>4.101</v>
      </c>
      <c r="E452" s="193">
        <v>44.024654830000003</v>
      </c>
      <c r="F452" s="194">
        <v>2.7613412228796843</v>
      </c>
      <c r="H452" s="195">
        <f t="shared" ref="H452:H515" si="43">VALUE(_xlfn.IFS(D452&gt;4.05,"5",D452&gt;=3.83,"4,5",D452&gt;=3.6,"4",D452&gt;=3.37,"3,5",D452&gt;=3.14,"3",D452&gt;=2.91,"2,5",D452&gt;=2.68,"2",D452&gt;=2.45,"1,5",D452&gt;=2.22,"1",D452&lt;2.22,"0,5"))</f>
        <v>5</v>
      </c>
      <c r="I452" s="196">
        <f t="shared" ref="I452:I515" si="44">VALUE(_xlfn.IFS(E452&gt;43.62,"5",E452&gt;=43.32,"4,5",E452&gt;=43.1,"4",E452&gt;=42.7,"3,5",E452&gt;=42.39,"3",E452&gt;=42.08,"2,5",E452&gt;=41.77,"2",E452&gt;=41.46,"1,5",E452&gt;=41.15,"1",E452&lt;41.15,"0,5"))</f>
        <v>5</v>
      </c>
      <c r="J452" s="197">
        <f t="shared" ref="J452:J515" si="45">VALUE(_xlfn.IFS(F452&gt;4.53,"0,5",F452&gt;=4.2,"1",F452&gt;=3.86,"1,5",F452&gt;=3.52,"2",F452&gt;=3.18,"2,5",F452&gt;=2.84,"3",F452&gt;=2.5,"3,5",F452&gt;=2.16,"4",F452&gt;=1.82,"4,5",F452&lt;1.82,"5"))</f>
        <v>3.5</v>
      </c>
      <c r="K452" s="186">
        <f t="shared" si="42"/>
        <v>13.5</v>
      </c>
      <c r="L452" s="198">
        <f t="shared" ref="L452:L515" si="46">(H452+I452+J452)/3</f>
        <v>4.5</v>
      </c>
      <c r="M452" s="199">
        <f t="shared" ref="M452:M515" si="47">ROUNDDOWN(L452,2)</f>
        <v>4.5</v>
      </c>
    </row>
    <row r="453" spans="1:13" x14ac:dyDescent="0.35">
      <c r="A453" s="189" t="s">
        <v>679</v>
      </c>
      <c r="B453" s="190" t="s">
        <v>725</v>
      </c>
      <c r="C453" s="191">
        <v>533653</v>
      </c>
      <c r="D453" s="192">
        <v>3.4089999999999998</v>
      </c>
      <c r="E453" s="193">
        <v>44.175579319999997</v>
      </c>
      <c r="F453" s="194">
        <v>1.7825311942959001</v>
      </c>
      <c r="H453" s="195">
        <f t="shared" si="43"/>
        <v>3.5</v>
      </c>
      <c r="I453" s="196">
        <f t="shared" si="44"/>
        <v>5</v>
      </c>
      <c r="J453" s="197">
        <f t="shared" si="45"/>
        <v>5</v>
      </c>
      <c r="K453" s="186">
        <f t="shared" si="42"/>
        <v>13.5</v>
      </c>
      <c r="L453" s="198">
        <f t="shared" si="46"/>
        <v>4.5</v>
      </c>
      <c r="M453" s="199">
        <f t="shared" si="47"/>
        <v>4.5</v>
      </c>
    </row>
    <row r="454" spans="1:13" x14ac:dyDescent="0.35">
      <c r="A454" s="189" t="s">
        <v>679</v>
      </c>
      <c r="B454" s="190" t="s">
        <v>726</v>
      </c>
      <c r="C454" s="191">
        <v>537748</v>
      </c>
      <c r="D454" s="192">
        <v>5.5019999999999998</v>
      </c>
      <c r="E454" s="193">
        <v>38.560331830000003</v>
      </c>
      <c r="F454" s="194">
        <v>2.1116138763197587</v>
      </c>
      <c r="H454" s="195">
        <f t="shared" si="43"/>
        <v>5</v>
      </c>
      <c r="I454" s="196">
        <f t="shared" si="44"/>
        <v>0.5</v>
      </c>
      <c r="J454" s="197">
        <f t="shared" si="45"/>
        <v>4.5</v>
      </c>
      <c r="K454" s="186">
        <f t="shared" si="42"/>
        <v>10</v>
      </c>
      <c r="L454" s="198">
        <f t="shared" si="46"/>
        <v>3.3333333333333335</v>
      </c>
      <c r="M454" s="199">
        <f t="shared" si="47"/>
        <v>3.33</v>
      </c>
    </row>
    <row r="455" spans="1:13" x14ac:dyDescent="0.35">
      <c r="A455" s="189" t="s">
        <v>679</v>
      </c>
      <c r="B455" s="190" t="s">
        <v>727</v>
      </c>
      <c r="C455" s="191">
        <v>533696</v>
      </c>
      <c r="D455" s="192">
        <v>3.3330000000000002</v>
      </c>
      <c r="E455" s="193">
        <v>42.513513510000003</v>
      </c>
      <c r="F455" s="194">
        <v>3.6036036036036037</v>
      </c>
      <c r="H455" s="195">
        <f t="shared" si="43"/>
        <v>3</v>
      </c>
      <c r="I455" s="196">
        <f t="shared" si="44"/>
        <v>3</v>
      </c>
      <c r="J455" s="197">
        <f t="shared" si="45"/>
        <v>2</v>
      </c>
      <c r="K455" s="186">
        <f t="shared" si="42"/>
        <v>8</v>
      </c>
      <c r="L455" s="198">
        <f t="shared" si="46"/>
        <v>2.6666666666666665</v>
      </c>
      <c r="M455" s="199">
        <f t="shared" si="47"/>
        <v>2.66</v>
      </c>
    </row>
    <row r="456" spans="1:13" x14ac:dyDescent="0.35">
      <c r="A456" s="189" t="s">
        <v>679</v>
      </c>
      <c r="B456" s="190" t="s">
        <v>728</v>
      </c>
      <c r="C456" s="191">
        <v>533700</v>
      </c>
      <c r="D456" s="192">
        <v>3.8919999999999999</v>
      </c>
      <c r="E456" s="193">
        <v>41.701027979999999</v>
      </c>
      <c r="F456" s="194">
        <v>2.2844089091947457</v>
      </c>
      <c r="H456" s="195">
        <f t="shared" si="43"/>
        <v>4.5</v>
      </c>
      <c r="I456" s="196">
        <f t="shared" si="44"/>
        <v>1.5</v>
      </c>
      <c r="J456" s="197">
        <f t="shared" si="45"/>
        <v>4</v>
      </c>
      <c r="K456" s="186">
        <f t="shared" si="42"/>
        <v>10</v>
      </c>
      <c r="L456" s="198">
        <f t="shared" si="46"/>
        <v>3.3333333333333335</v>
      </c>
      <c r="M456" s="199">
        <f t="shared" si="47"/>
        <v>3.33</v>
      </c>
    </row>
    <row r="457" spans="1:13" x14ac:dyDescent="0.35">
      <c r="A457" s="189" t="s">
        <v>679</v>
      </c>
      <c r="B457" s="190" t="s">
        <v>729</v>
      </c>
      <c r="C457" s="191">
        <v>533726</v>
      </c>
      <c r="D457" s="192">
        <v>3.395</v>
      </c>
      <c r="E457" s="193">
        <v>43.531434179999998</v>
      </c>
      <c r="F457" s="194">
        <v>2.7504911591355596</v>
      </c>
      <c r="H457" s="195">
        <f t="shared" si="43"/>
        <v>3.5</v>
      </c>
      <c r="I457" s="196">
        <f t="shared" si="44"/>
        <v>4.5</v>
      </c>
      <c r="J457" s="197">
        <f t="shared" si="45"/>
        <v>3.5</v>
      </c>
      <c r="K457" s="186">
        <f t="shared" si="42"/>
        <v>11.5</v>
      </c>
      <c r="L457" s="198">
        <f t="shared" si="46"/>
        <v>3.8333333333333335</v>
      </c>
      <c r="M457" s="199">
        <f t="shared" si="47"/>
        <v>3.83</v>
      </c>
    </row>
    <row r="458" spans="1:13" x14ac:dyDescent="0.35">
      <c r="A458" s="189" t="s">
        <v>679</v>
      </c>
      <c r="B458" s="190" t="s">
        <v>730</v>
      </c>
      <c r="C458" s="191">
        <v>537888</v>
      </c>
      <c r="D458" s="192">
        <v>4.3689999999999998</v>
      </c>
      <c r="E458" s="193">
        <v>41.045994069999999</v>
      </c>
      <c r="F458" s="194">
        <v>2.9673590504451042</v>
      </c>
      <c r="H458" s="195">
        <f t="shared" si="43"/>
        <v>5</v>
      </c>
      <c r="I458" s="196">
        <f t="shared" si="44"/>
        <v>0.5</v>
      </c>
      <c r="J458" s="197">
        <f t="shared" si="45"/>
        <v>3</v>
      </c>
      <c r="K458" s="186">
        <f t="shared" si="42"/>
        <v>8.5</v>
      </c>
      <c r="L458" s="198">
        <f t="shared" si="46"/>
        <v>2.8333333333333335</v>
      </c>
      <c r="M458" s="199">
        <f t="shared" si="47"/>
        <v>2.83</v>
      </c>
    </row>
    <row r="459" spans="1:13" x14ac:dyDescent="0.35">
      <c r="A459" s="189" t="s">
        <v>679</v>
      </c>
      <c r="B459" s="190" t="s">
        <v>731</v>
      </c>
      <c r="C459" s="191">
        <v>533742</v>
      </c>
      <c r="D459" s="192">
        <v>2.5859999999999999</v>
      </c>
      <c r="E459" s="193">
        <v>42.974114440000001</v>
      </c>
      <c r="F459" s="194">
        <v>5.4495912806539506</v>
      </c>
      <c r="H459" s="195">
        <f t="shared" si="43"/>
        <v>1.5</v>
      </c>
      <c r="I459" s="196">
        <f t="shared" si="44"/>
        <v>3.5</v>
      </c>
      <c r="J459" s="197">
        <f t="shared" si="45"/>
        <v>0.5</v>
      </c>
      <c r="K459" s="186">
        <f t="shared" si="42"/>
        <v>5.5</v>
      </c>
      <c r="L459" s="198">
        <f t="shared" si="46"/>
        <v>1.8333333333333333</v>
      </c>
      <c r="M459" s="199">
        <f t="shared" si="47"/>
        <v>1.83</v>
      </c>
    </row>
    <row r="460" spans="1:13" x14ac:dyDescent="0.35">
      <c r="A460" s="189" t="s">
        <v>679</v>
      </c>
      <c r="B460" s="190" t="s">
        <v>732</v>
      </c>
      <c r="C460" s="191">
        <v>533751</v>
      </c>
      <c r="D460" s="192">
        <v>2.625</v>
      </c>
      <c r="E460" s="193">
        <v>40.891915640000001</v>
      </c>
      <c r="F460" s="194">
        <v>4.9209138840070299</v>
      </c>
      <c r="H460" s="195">
        <f t="shared" si="43"/>
        <v>1.5</v>
      </c>
      <c r="I460" s="196">
        <f t="shared" si="44"/>
        <v>0.5</v>
      </c>
      <c r="J460" s="197">
        <f t="shared" si="45"/>
        <v>0.5</v>
      </c>
      <c r="K460" s="186">
        <f t="shared" si="42"/>
        <v>2.5</v>
      </c>
      <c r="L460" s="198">
        <f t="shared" si="46"/>
        <v>0.83333333333333337</v>
      </c>
      <c r="M460" s="199">
        <f t="shared" si="47"/>
        <v>0.83</v>
      </c>
    </row>
    <row r="461" spans="1:13" x14ac:dyDescent="0.35">
      <c r="A461" s="189" t="s">
        <v>679</v>
      </c>
      <c r="B461" s="190" t="s">
        <v>733</v>
      </c>
      <c r="C461" s="191">
        <v>533769</v>
      </c>
      <c r="D461" s="192">
        <v>2.754</v>
      </c>
      <c r="E461" s="193">
        <v>43.3408862</v>
      </c>
      <c r="F461" s="194">
        <v>1.2084592145015105</v>
      </c>
      <c r="H461" s="195">
        <f t="shared" si="43"/>
        <v>2</v>
      </c>
      <c r="I461" s="196">
        <f t="shared" si="44"/>
        <v>4.5</v>
      </c>
      <c r="J461" s="197">
        <f t="shared" si="45"/>
        <v>5</v>
      </c>
      <c r="K461" s="186">
        <f t="shared" ref="K461:K524" si="48">SUM(H461:J461)</f>
        <v>11.5</v>
      </c>
      <c r="L461" s="198">
        <f t="shared" si="46"/>
        <v>3.8333333333333335</v>
      </c>
      <c r="M461" s="199">
        <f t="shared" si="47"/>
        <v>3.83</v>
      </c>
    </row>
    <row r="462" spans="1:13" x14ac:dyDescent="0.35">
      <c r="A462" s="189" t="s">
        <v>679</v>
      </c>
      <c r="B462" s="190" t="s">
        <v>734</v>
      </c>
      <c r="C462" s="191">
        <v>533807</v>
      </c>
      <c r="D462" s="192">
        <v>4.7619999999999996</v>
      </c>
      <c r="E462" s="193">
        <v>42.756689340000001</v>
      </c>
      <c r="F462" s="194">
        <v>3.5374149659863945</v>
      </c>
      <c r="H462" s="195">
        <f t="shared" si="43"/>
        <v>5</v>
      </c>
      <c r="I462" s="196">
        <f t="shared" si="44"/>
        <v>3.5</v>
      </c>
      <c r="J462" s="197">
        <f t="shared" si="45"/>
        <v>2</v>
      </c>
      <c r="K462" s="186">
        <f t="shared" si="48"/>
        <v>10.5</v>
      </c>
      <c r="L462" s="198">
        <f t="shared" si="46"/>
        <v>3.5</v>
      </c>
      <c r="M462" s="199">
        <f t="shared" si="47"/>
        <v>3.5</v>
      </c>
    </row>
    <row r="463" spans="1:13" x14ac:dyDescent="0.35">
      <c r="A463" s="189" t="s">
        <v>679</v>
      </c>
      <c r="B463" s="190" t="s">
        <v>735</v>
      </c>
      <c r="C463" s="191">
        <v>533815</v>
      </c>
      <c r="D463" s="192">
        <v>3.125</v>
      </c>
      <c r="E463" s="193">
        <v>47.091428569999998</v>
      </c>
      <c r="F463" s="194">
        <v>2.285714285714286</v>
      </c>
      <c r="H463" s="195">
        <f t="shared" si="43"/>
        <v>2.5</v>
      </c>
      <c r="I463" s="196">
        <f t="shared" si="44"/>
        <v>5</v>
      </c>
      <c r="J463" s="197">
        <f t="shared" si="45"/>
        <v>4</v>
      </c>
      <c r="K463" s="186">
        <f t="shared" si="48"/>
        <v>11.5</v>
      </c>
      <c r="L463" s="198">
        <f t="shared" si="46"/>
        <v>3.8333333333333335</v>
      </c>
      <c r="M463" s="199">
        <f t="shared" si="47"/>
        <v>3.83</v>
      </c>
    </row>
    <row r="464" spans="1:13" x14ac:dyDescent="0.35">
      <c r="A464" s="189" t="s">
        <v>679</v>
      </c>
      <c r="B464" s="190" t="s">
        <v>736</v>
      </c>
      <c r="C464" s="191">
        <v>533823</v>
      </c>
      <c r="D464" s="192">
        <v>5.6959999999999997</v>
      </c>
      <c r="E464" s="193">
        <v>41.071428570000002</v>
      </c>
      <c r="F464" s="194">
        <v>5.5555555555555545</v>
      </c>
      <c r="H464" s="195">
        <f t="shared" si="43"/>
        <v>5</v>
      </c>
      <c r="I464" s="196">
        <f t="shared" si="44"/>
        <v>0.5</v>
      </c>
      <c r="J464" s="197">
        <f t="shared" si="45"/>
        <v>0.5</v>
      </c>
      <c r="K464" s="186">
        <f t="shared" si="48"/>
        <v>6</v>
      </c>
      <c r="L464" s="198">
        <f t="shared" si="46"/>
        <v>2</v>
      </c>
      <c r="M464" s="199">
        <f t="shared" si="47"/>
        <v>2</v>
      </c>
    </row>
    <row r="465" spans="1:13" x14ac:dyDescent="0.35">
      <c r="A465" s="189" t="s">
        <v>679</v>
      </c>
      <c r="B465" s="190" t="s">
        <v>737</v>
      </c>
      <c r="C465" s="191">
        <v>533831</v>
      </c>
      <c r="D465" s="192">
        <v>3.5790000000000002</v>
      </c>
      <c r="E465" s="193">
        <v>42.618279569999999</v>
      </c>
      <c r="F465" s="194">
        <v>2.5985663082437274</v>
      </c>
      <c r="H465" s="195">
        <f t="shared" si="43"/>
        <v>3.5</v>
      </c>
      <c r="I465" s="196">
        <f t="shared" si="44"/>
        <v>3</v>
      </c>
      <c r="J465" s="197">
        <f t="shared" si="45"/>
        <v>3.5</v>
      </c>
      <c r="K465" s="186">
        <f t="shared" si="48"/>
        <v>10</v>
      </c>
      <c r="L465" s="198">
        <f t="shared" si="46"/>
        <v>3.3333333333333335</v>
      </c>
      <c r="M465" s="199">
        <f t="shared" si="47"/>
        <v>3.33</v>
      </c>
    </row>
    <row r="466" spans="1:13" x14ac:dyDescent="0.35">
      <c r="A466" s="189" t="s">
        <v>679</v>
      </c>
      <c r="B466" s="190" t="s">
        <v>738</v>
      </c>
      <c r="C466" s="191">
        <v>533840</v>
      </c>
      <c r="D466" s="192">
        <v>4.0629999999999997</v>
      </c>
      <c r="E466" s="193">
        <v>41.368481600000003</v>
      </c>
      <c r="F466" s="194">
        <v>6.0582822085889578</v>
      </c>
      <c r="H466" s="195">
        <f t="shared" si="43"/>
        <v>5</v>
      </c>
      <c r="I466" s="196">
        <f t="shared" si="44"/>
        <v>1</v>
      </c>
      <c r="J466" s="197">
        <f t="shared" si="45"/>
        <v>0.5</v>
      </c>
      <c r="K466" s="186">
        <f t="shared" si="48"/>
        <v>6.5</v>
      </c>
      <c r="L466" s="198">
        <f t="shared" si="46"/>
        <v>2.1666666666666665</v>
      </c>
      <c r="M466" s="199">
        <f t="shared" si="47"/>
        <v>2.16</v>
      </c>
    </row>
    <row r="467" spans="1:13" x14ac:dyDescent="0.35">
      <c r="A467" s="189" t="s">
        <v>679</v>
      </c>
      <c r="B467" s="190" t="s">
        <v>739</v>
      </c>
      <c r="C467" s="191">
        <v>533858</v>
      </c>
      <c r="D467" s="192">
        <v>2.875</v>
      </c>
      <c r="E467" s="193">
        <v>42.784927740000001</v>
      </c>
      <c r="F467" s="194">
        <v>5.9187887130075696</v>
      </c>
      <c r="H467" s="195">
        <f t="shared" si="43"/>
        <v>2</v>
      </c>
      <c r="I467" s="196">
        <f t="shared" si="44"/>
        <v>3.5</v>
      </c>
      <c r="J467" s="197">
        <f t="shared" si="45"/>
        <v>0.5</v>
      </c>
      <c r="K467" s="186">
        <f t="shared" si="48"/>
        <v>6</v>
      </c>
      <c r="L467" s="198">
        <f t="shared" si="46"/>
        <v>2</v>
      </c>
      <c r="M467" s="199">
        <f t="shared" si="47"/>
        <v>2</v>
      </c>
    </row>
    <row r="468" spans="1:13" x14ac:dyDescent="0.35">
      <c r="A468" s="189" t="s">
        <v>679</v>
      </c>
      <c r="B468" s="190" t="s">
        <v>740</v>
      </c>
      <c r="C468" s="191">
        <v>533882</v>
      </c>
      <c r="D468" s="192">
        <v>5.09</v>
      </c>
      <c r="E468" s="193">
        <v>42.374538749999999</v>
      </c>
      <c r="F468" s="194">
        <v>7.0110701107011062</v>
      </c>
      <c r="H468" s="195">
        <f t="shared" si="43"/>
        <v>5</v>
      </c>
      <c r="I468" s="196">
        <f t="shared" si="44"/>
        <v>2.5</v>
      </c>
      <c r="J468" s="197">
        <f t="shared" si="45"/>
        <v>0.5</v>
      </c>
      <c r="K468" s="186">
        <f t="shared" si="48"/>
        <v>8</v>
      </c>
      <c r="L468" s="198">
        <f t="shared" si="46"/>
        <v>2.6666666666666665</v>
      </c>
      <c r="M468" s="199">
        <f t="shared" si="47"/>
        <v>2.66</v>
      </c>
    </row>
    <row r="469" spans="1:13" x14ac:dyDescent="0.35">
      <c r="A469" s="189" t="s">
        <v>679</v>
      </c>
      <c r="B469" s="190" t="s">
        <v>741</v>
      </c>
      <c r="C469" s="191">
        <v>533891</v>
      </c>
      <c r="D469" s="192">
        <v>6.6180000000000003</v>
      </c>
      <c r="E469" s="193">
        <v>38.94868735</v>
      </c>
      <c r="F469" s="194">
        <v>1.431980906921241</v>
      </c>
      <c r="H469" s="195">
        <f t="shared" si="43"/>
        <v>5</v>
      </c>
      <c r="I469" s="196">
        <f t="shared" si="44"/>
        <v>0.5</v>
      </c>
      <c r="J469" s="197">
        <f t="shared" si="45"/>
        <v>5</v>
      </c>
      <c r="K469" s="186">
        <f t="shared" si="48"/>
        <v>10.5</v>
      </c>
      <c r="L469" s="198">
        <f t="shared" si="46"/>
        <v>3.5</v>
      </c>
      <c r="M469" s="199">
        <f t="shared" si="47"/>
        <v>3.5</v>
      </c>
    </row>
    <row r="470" spans="1:13" x14ac:dyDescent="0.35">
      <c r="A470" s="189" t="s">
        <v>679</v>
      </c>
      <c r="B470" s="190" t="s">
        <v>742</v>
      </c>
      <c r="C470" s="191">
        <v>513202</v>
      </c>
      <c r="D470" s="192">
        <v>2.899</v>
      </c>
      <c r="E470" s="193">
        <v>47.358407079999999</v>
      </c>
      <c r="F470" s="194">
        <v>5.3097345132743365</v>
      </c>
      <c r="H470" s="195">
        <f t="shared" si="43"/>
        <v>2</v>
      </c>
      <c r="I470" s="196">
        <f t="shared" si="44"/>
        <v>5</v>
      </c>
      <c r="J470" s="197">
        <f t="shared" si="45"/>
        <v>0.5</v>
      </c>
      <c r="K470" s="186">
        <f t="shared" si="48"/>
        <v>7.5</v>
      </c>
      <c r="L470" s="198">
        <f t="shared" si="46"/>
        <v>2.5</v>
      </c>
      <c r="M470" s="199">
        <f t="shared" si="47"/>
        <v>2.5</v>
      </c>
    </row>
    <row r="471" spans="1:13" x14ac:dyDescent="0.35">
      <c r="A471" s="189" t="s">
        <v>679</v>
      </c>
      <c r="B471" s="190" t="s">
        <v>743</v>
      </c>
      <c r="C471" s="191">
        <v>533921</v>
      </c>
      <c r="D471" s="192">
        <v>2.6909999999999998</v>
      </c>
      <c r="E471" s="193">
        <v>41.508034029999997</v>
      </c>
      <c r="F471" s="194">
        <v>3.6862003780718338</v>
      </c>
      <c r="H471" s="195">
        <f t="shared" si="43"/>
        <v>2</v>
      </c>
      <c r="I471" s="196">
        <f t="shared" si="44"/>
        <v>1.5</v>
      </c>
      <c r="J471" s="197">
        <f t="shared" si="45"/>
        <v>2</v>
      </c>
      <c r="K471" s="186">
        <f t="shared" si="48"/>
        <v>5.5</v>
      </c>
      <c r="L471" s="198">
        <f t="shared" si="46"/>
        <v>1.8333333333333333</v>
      </c>
      <c r="M471" s="199">
        <f t="shared" si="47"/>
        <v>1.83</v>
      </c>
    </row>
    <row r="472" spans="1:13" x14ac:dyDescent="0.35">
      <c r="A472" s="189" t="s">
        <v>679</v>
      </c>
      <c r="B472" s="190" t="s">
        <v>744</v>
      </c>
      <c r="C472" s="191">
        <v>513261</v>
      </c>
      <c r="D472" s="192">
        <v>1.325</v>
      </c>
      <c r="E472" s="193">
        <v>44.555555560000002</v>
      </c>
      <c r="F472" s="194">
        <v>3.1746031746031744</v>
      </c>
      <c r="H472" s="195">
        <f t="shared" si="43"/>
        <v>0.5</v>
      </c>
      <c r="I472" s="196">
        <f t="shared" si="44"/>
        <v>5</v>
      </c>
      <c r="J472" s="197">
        <f t="shared" si="45"/>
        <v>3</v>
      </c>
      <c r="K472" s="186">
        <f t="shared" si="48"/>
        <v>8.5</v>
      </c>
      <c r="L472" s="198">
        <f t="shared" si="46"/>
        <v>2.8333333333333335</v>
      </c>
      <c r="M472" s="199">
        <f t="shared" si="47"/>
        <v>2.83</v>
      </c>
    </row>
    <row r="473" spans="1:13" x14ac:dyDescent="0.35">
      <c r="A473" s="189" t="s">
        <v>679</v>
      </c>
      <c r="B473" s="190" t="s">
        <v>745</v>
      </c>
      <c r="C473" s="191">
        <v>513164</v>
      </c>
      <c r="D473" s="192">
        <v>1.8180000000000001</v>
      </c>
      <c r="E473" s="193">
        <v>44.606267029999998</v>
      </c>
      <c r="F473" s="194">
        <v>4.3596730245231612</v>
      </c>
      <c r="H473" s="195">
        <f t="shared" si="43"/>
        <v>0.5</v>
      </c>
      <c r="I473" s="196">
        <f t="shared" si="44"/>
        <v>5</v>
      </c>
      <c r="J473" s="197">
        <f t="shared" si="45"/>
        <v>1</v>
      </c>
      <c r="K473" s="186">
        <f t="shared" si="48"/>
        <v>6.5</v>
      </c>
      <c r="L473" s="198">
        <f t="shared" si="46"/>
        <v>2.1666666666666665</v>
      </c>
      <c r="M473" s="199">
        <f t="shared" si="47"/>
        <v>2.16</v>
      </c>
    </row>
    <row r="474" spans="1:13" x14ac:dyDescent="0.35">
      <c r="A474" s="189" t="s">
        <v>679</v>
      </c>
      <c r="B474" s="190" t="s">
        <v>746</v>
      </c>
      <c r="C474" s="191">
        <v>538035</v>
      </c>
      <c r="D474" s="192">
        <v>3.6360000000000001</v>
      </c>
      <c r="E474" s="193">
        <v>46.682628059999999</v>
      </c>
      <c r="F474" s="194">
        <v>0</v>
      </c>
      <c r="H474" s="195">
        <f t="shared" si="43"/>
        <v>4</v>
      </c>
      <c r="I474" s="196">
        <f t="shared" si="44"/>
        <v>5</v>
      </c>
      <c r="J474" s="197">
        <f t="shared" si="45"/>
        <v>5</v>
      </c>
      <c r="K474" s="186">
        <f t="shared" si="48"/>
        <v>14</v>
      </c>
      <c r="L474" s="198">
        <f t="shared" si="46"/>
        <v>4.666666666666667</v>
      </c>
      <c r="M474" s="199">
        <f t="shared" si="47"/>
        <v>4.66</v>
      </c>
    </row>
    <row r="475" spans="1:13" x14ac:dyDescent="0.35">
      <c r="A475" s="189" t="s">
        <v>679</v>
      </c>
      <c r="B475" s="190" t="s">
        <v>747</v>
      </c>
      <c r="C475" s="191">
        <v>533947</v>
      </c>
      <c r="D475" s="192">
        <v>3.5739999999999998</v>
      </c>
      <c r="E475" s="193">
        <v>41.360542340000002</v>
      </c>
      <c r="F475" s="194">
        <v>1.9922523519645825</v>
      </c>
      <c r="H475" s="195">
        <f t="shared" si="43"/>
        <v>3.5</v>
      </c>
      <c r="I475" s="196">
        <f t="shared" si="44"/>
        <v>1</v>
      </c>
      <c r="J475" s="197">
        <f t="shared" si="45"/>
        <v>4.5</v>
      </c>
      <c r="K475" s="186">
        <f t="shared" si="48"/>
        <v>9</v>
      </c>
      <c r="L475" s="198">
        <f t="shared" si="46"/>
        <v>3</v>
      </c>
      <c r="M475" s="199">
        <f t="shared" si="47"/>
        <v>3</v>
      </c>
    </row>
    <row r="476" spans="1:13" x14ac:dyDescent="0.35">
      <c r="A476" s="189" t="s">
        <v>748</v>
      </c>
      <c r="B476" s="190" t="s">
        <v>749</v>
      </c>
      <c r="C476" s="191">
        <v>539201</v>
      </c>
      <c r="D476" s="192">
        <v>3.5369999999999999</v>
      </c>
      <c r="E476" s="193">
        <v>39.927368420000001</v>
      </c>
      <c r="F476" s="194">
        <v>0.8421052631578948</v>
      </c>
      <c r="H476" s="195">
        <f t="shared" si="43"/>
        <v>3.5</v>
      </c>
      <c r="I476" s="196">
        <f t="shared" si="44"/>
        <v>0.5</v>
      </c>
      <c r="J476" s="197">
        <f t="shared" si="45"/>
        <v>5</v>
      </c>
      <c r="K476" s="186">
        <f t="shared" si="48"/>
        <v>9</v>
      </c>
      <c r="L476" s="198">
        <f t="shared" si="46"/>
        <v>3</v>
      </c>
      <c r="M476" s="199">
        <f t="shared" si="47"/>
        <v>3</v>
      </c>
    </row>
    <row r="477" spans="1:13" x14ac:dyDescent="0.35">
      <c r="A477" s="189" t="s">
        <v>748</v>
      </c>
      <c r="B477" s="190" t="s">
        <v>750</v>
      </c>
      <c r="C477" s="191">
        <v>534773</v>
      </c>
      <c r="D477" s="192">
        <v>4.63</v>
      </c>
      <c r="E477" s="193">
        <v>37.347195360000001</v>
      </c>
      <c r="F477" s="194">
        <v>7.3500967117988392</v>
      </c>
      <c r="H477" s="195">
        <f t="shared" si="43"/>
        <v>5</v>
      </c>
      <c r="I477" s="196">
        <f t="shared" si="44"/>
        <v>0.5</v>
      </c>
      <c r="J477" s="197">
        <f t="shared" si="45"/>
        <v>0.5</v>
      </c>
      <c r="K477" s="186">
        <f t="shared" si="48"/>
        <v>6</v>
      </c>
      <c r="L477" s="198">
        <f t="shared" si="46"/>
        <v>2</v>
      </c>
      <c r="M477" s="199">
        <f t="shared" si="47"/>
        <v>2</v>
      </c>
    </row>
    <row r="478" spans="1:13" x14ac:dyDescent="0.35">
      <c r="A478" s="189" t="s">
        <v>748</v>
      </c>
      <c r="B478" s="190" t="s">
        <v>751</v>
      </c>
      <c r="C478" s="191">
        <v>531928</v>
      </c>
      <c r="D478" s="192">
        <v>3.2130000000000001</v>
      </c>
      <c r="E478" s="193">
        <v>42.229591839999998</v>
      </c>
      <c r="F478" s="194">
        <v>1.0204081632653061</v>
      </c>
      <c r="H478" s="195">
        <f t="shared" si="43"/>
        <v>3</v>
      </c>
      <c r="I478" s="196">
        <f t="shared" si="44"/>
        <v>2.5</v>
      </c>
      <c r="J478" s="197">
        <f t="shared" si="45"/>
        <v>5</v>
      </c>
      <c r="K478" s="186">
        <f t="shared" si="48"/>
        <v>10.5</v>
      </c>
      <c r="L478" s="198">
        <f t="shared" si="46"/>
        <v>3.5</v>
      </c>
      <c r="M478" s="199">
        <f t="shared" si="47"/>
        <v>3.5</v>
      </c>
    </row>
    <row r="479" spans="1:13" x14ac:dyDescent="0.35">
      <c r="A479" s="189" t="s">
        <v>748</v>
      </c>
      <c r="B479" s="190" t="s">
        <v>752</v>
      </c>
      <c r="C479" s="191">
        <v>534846</v>
      </c>
      <c r="D479" s="192">
        <v>3.5910000000000002</v>
      </c>
      <c r="E479" s="193">
        <v>42.274475520000003</v>
      </c>
      <c r="F479" s="194">
        <v>3.1468531468531471</v>
      </c>
      <c r="H479" s="195">
        <f t="shared" si="43"/>
        <v>3.5</v>
      </c>
      <c r="I479" s="196">
        <f t="shared" si="44"/>
        <v>2.5</v>
      </c>
      <c r="J479" s="197">
        <f t="shared" si="45"/>
        <v>3</v>
      </c>
      <c r="K479" s="186">
        <f t="shared" si="48"/>
        <v>9</v>
      </c>
      <c r="L479" s="198">
        <f t="shared" si="46"/>
        <v>3</v>
      </c>
      <c r="M479" s="199">
        <f t="shared" si="47"/>
        <v>3</v>
      </c>
    </row>
    <row r="480" spans="1:13" x14ac:dyDescent="0.35">
      <c r="A480" s="189" t="s">
        <v>748</v>
      </c>
      <c r="B480" s="190" t="s">
        <v>753</v>
      </c>
      <c r="C480" s="191">
        <v>571792</v>
      </c>
      <c r="D480" s="192">
        <v>4.4729999999999999</v>
      </c>
      <c r="E480" s="193">
        <v>40.351464440000001</v>
      </c>
      <c r="F480" s="194">
        <v>4.1841004184100417</v>
      </c>
      <c r="H480" s="195">
        <f t="shared" si="43"/>
        <v>5</v>
      </c>
      <c r="I480" s="196">
        <f t="shared" si="44"/>
        <v>0.5</v>
      </c>
      <c r="J480" s="197">
        <f t="shared" si="45"/>
        <v>1.5</v>
      </c>
      <c r="K480" s="186">
        <f t="shared" si="48"/>
        <v>7</v>
      </c>
      <c r="L480" s="198">
        <f t="shared" si="46"/>
        <v>2.3333333333333335</v>
      </c>
      <c r="M480" s="199">
        <f t="shared" si="47"/>
        <v>2.33</v>
      </c>
    </row>
    <row r="481" spans="1:13" x14ac:dyDescent="0.35">
      <c r="A481" s="189" t="s">
        <v>748</v>
      </c>
      <c r="B481" s="190" t="s">
        <v>748</v>
      </c>
      <c r="C481" s="191">
        <v>534951</v>
      </c>
      <c r="D481" s="192">
        <v>4.5149999999999997</v>
      </c>
      <c r="E481" s="193">
        <v>42.79693323</v>
      </c>
      <c r="F481" s="194">
        <v>3.0880630390799699</v>
      </c>
      <c r="H481" s="195">
        <f t="shared" si="43"/>
        <v>5</v>
      </c>
      <c r="I481" s="196">
        <f t="shared" si="44"/>
        <v>3.5</v>
      </c>
      <c r="J481" s="197">
        <f t="shared" si="45"/>
        <v>3</v>
      </c>
      <c r="K481" s="186">
        <f t="shared" si="48"/>
        <v>11.5</v>
      </c>
      <c r="L481" s="198">
        <f t="shared" si="46"/>
        <v>3.8333333333333335</v>
      </c>
      <c r="M481" s="199">
        <f t="shared" si="47"/>
        <v>3.83</v>
      </c>
    </row>
    <row r="482" spans="1:13" x14ac:dyDescent="0.35">
      <c r="A482" s="189" t="s">
        <v>748</v>
      </c>
      <c r="B482" s="190" t="s">
        <v>754</v>
      </c>
      <c r="C482" s="191">
        <v>534978</v>
      </c>
      <c r="D482" s="192">
        <v>2.9020000000000001</v>
      </c>
      <c r="E482" s="193">
        <v>40.604748600000001</v>
      </c>
      <c r="F482" s="194">
        <v>2.5139664804469275</v>
      </c>
      <c r="H482" s="195">
        <f t="shared" si="43"/>
        <v>2</v>
      </c>
      <c r="I482" s="196">
        <f t="shared" si="44"/>
        <v>0.5</v>
      </c>
      <c r="J482" s="197">
        <f t="shared" si="45"/>
        <v>3.5</v>
      </c>
      <c r="K482" s="186">
        <f t="shared" si="48"/>
        <v>6</v>
      </c>
      <c r="L482" s="198">
        <f t="shared" si="46"/>
        <v>2</v>
      </c>
      <c r="M482" s="199">
        <f t="shared" si="47"/>
        <v>2</v>
      </c>
    </row>
    <row r="483" spans="1:13" x14ac:dyDescent="0.35">
      <c r="A483" s="189" t="s">
        <v>748</v>
      </c>
      <c r="B483" s="190" t="s">
        <v>755</v>
      </c>
      <c r="C483" s="191">
        <v>535079</v>
      </c>
      <c r="D483" s="192">
        <v>4.1959999999999997</v>
      </c>
      <c r="E483" s="193">
        <v>38.435469310000002</v>
      </c>
      <c r="F483" s="194">
        <v>2.4368231046931412</v>
      </c>
      <c r="H483" s="195">
        <f t="shared" si="43"/>
        <v>5</v>
      </c>
      <c r="I483" s="196">
        <f t="shared" si="44"/>
        <v>0.5</v>
      </c>
      <c r="J483" s="197">
        <f t="shared" si="45"/>
        <v>4</v>
      </c>
      <c r="K483" s="186">
        <f t="shared" si="48"/>
        <v>9.5</v>
      </c>
      <c r="L483" s="198">
        <f t="shared" si="46"/>
        <v>3.1666666666666665</v>
      </c>
      <c r="M483" s="199">
        <f t="shared" si="47"/>
        <v>3.16</v>
      </c>
    </row>
    <row r="484" spans="1:13" x14ac:dyDescent="0.35">
      <c r="A484" s="189" t="s">
        <v>748</v>
      </c>
      <c r="B484" s="190" t="s">
        <v>410</v>
      </c>
      <c r="C484" s="191">
        <v>535117</v>
      </c>
      <c r="D484" s="192">
        <v>3.4430000000000001</v>
      </c>
      <c r="E484" s="193">
        <v>43.010496179999997</v>
      </c>
      <c r="F484" s="194">
        <v>2.4809160305343512</v>
      </c>
      <c r="H484" s="195">
        <f t="shared" si="43"/>
        <v>3.5</v>
      </c>
      <c r="I484" s="196">
        <f t="shared" si="44"/>
        <v>3.5</v>
      </c>
      <c r="J484" s="197">
        <f t="shared" si="45"/>
        <v>4</v>
      </c>
      <c r="K484" s="186">
        <f t="shared" si="48"/>
        <v>11</v>
      </c>
      <c r="L484" s="198">
        <f t="shared" si="46"/>
        <v>3.6666666666666665</v>
      </c>
      <c r="M484" s="199">
        <f t="shared" si="47"/>
        <v>3.66</v>
      </c>
    </row>
    <row r="485" spans="1:13" x14ac:dyDescent="0.35">
      <c r="A485" s="189" t="s">
        <v>748</v>
      </c>
      <c r="B485" s="190" t="s">
        <v>756</v>
      </c>
      <c r="C485" s="191">
        <v>532673</v>
      </c>
      <c r="D485" s="192">
        <v>3.3519999999999999</v>
      </c>
      <c r="E485" s="193">
        <v>41.381944439999998</v>
      </c>
      <c r="F485" s="194">
        <v>5.5555555555555554</v>
      </c>
      <c r="H485" s="195">
        <f t="shared" si="43"/>
        <v>3</v>
      </c>
      <c r="I485" s="196">
        <f t="shared" si="44"/>
        <v>1</v>
      </c>
      <c r="J485" s="197">
        <f t="shared" si="45"/>
        <v>0.5</v>
      </c>
      <c r="K485" s="186">
        <f t="shared" si="48"/>
        <v>4.5</v>
      </c>
      <c r="L485" s="198">
        <f t="shared" si="46"/>
        <v>1.5</v>
      </c>
      <c r="M485" s="199">
        <f t="shared" si="47"/>
        <v>1.5</v>
      </c>
    </row>
    <row r="486" spans="1:13" x14ac:dyDescent="0.35">
      <c r="A486" s="189" t="s">
        <v>748</v>
      </c>
      <c r="B486" s="190" t="s">
        <v>757</v>
      </c>
      <c r="C486" s="191">
        <v>538647</v>
      </c>
      <c r="D486" s="192">
        <v>2.9340000000000002</v>
      </c>
      <c r="E486" s="193">
        <v>33.593846149999997</v>
      </c>
      <c r="F486" s="194">
        <v>19.794871794871796</v>
      </c>
      <c r="H486" s="195">
        <f t="shared" si="43"/>
        <v>2.5</v>
      </c>
      <c r="I486" s="196">
        <f t="shared" si="44"/>
        <v>0.5</v>
      </c>
      <c r="J486" s="197">
        <f t="shared" si="45"/>
        <v>0.5</v>
      </c>
      <c r="K486" s="186">
        <f t="shared" si="48"/>
        <v>3.5</v>
      </c>
      <c r="L486" s="198">
        <f t="shared" si="46"/>
        <v>1.1666666666666667</v>
      </c>
      <c r="M486" s="199">
        <f t="shared" si="47"/>
        <v>1.1599999999999999</v>
      </c>
    </row>
    <row r="487" spans="1:13" x14ac:dyDescent="0.35">
      <c r="A487" s="189" t="s">
        <v>748</v>
      </c>
      <c r="B487" s="190" t="s">
        <v>758</v>
      </c>
      <c r="C487" s="191">
        <v>599492</v>
      </c>
      <c r="D487" s="192">
        <v>3.448</v>
      </c>
      <c r="E487" s="193">
        <v>43.652777780000001</v>
      </c>
      <c r="F487" s="194">
        <v>5.5555555555555554</v>
      </c>
      <c r="H487" s="195">
        <f t="shared" si="43"/>
        <v>3.5</v>
      </c>
      <c r="I487" s="196">
        <f t="shared" si="44"/>
        <v>5</v>
      </c>
      <c r="J487" s="197">
        <f t="shared" si="45"/>
        <v>0.5</v>
      </c>
      <c r="K487" s="186">
        <f t="shared" si="48"/>
        <v>9</v>
      </c>
      <c r="L487" s="198">
        <f t="shared" si="46"/>
        <v>3</v>
      </c>
      <c r="M487" s="199">
        <f t="shared" si="47"/>
        <v>3</v>
      </c>
    </row>
    <row r="488" spans="1:13" x14ac:dyDescent="0.35">
      <c r="A488" s="189" t="s">
        <v>748</v>
      </c>
      <c r="B488" s="190" t="s">
        <v>759</v>
      </c>
      <c r="C488" s="191">
        <v>535257</v>
      </c>
      <c r="D488" s="192">
        <v>3.9510000000000001</v>
      </c>
      <c r="E488" s="193">
        <v>39.121549420000001</v>
      </c>
      <c r="F488" s="194">
        <v>7.6580587711487089</v>
      </c>
      <c r="H488" s="195">
        <f t="shared" si="43"/>
        <v>4.5</v>
      </c>
      <c r="I488" s="196">
        <f t="shared" si="44"/>
        <v>0.5</v>
      </c>
      <c r="J488" s="197">
        <f t="shared" si="45"/>
        <v>0.5</v>
      </c>
      <c r="K488" s="186">
        <f t="shared" si="48"/>
        <v>5.5</v>
      </c>
      <c r="L488" s="198">
        <f t="shared" si="46"/>
        <v>1.8333333333333333</v>
      </c>
      <c r="M488" s="199">
        <f t="shared" si="47"/>
        <v>1.83</v>
      </c>
    </row>
    <row r="489" spans="1:13" x14ac:dyDescent="0.35">
      <c r="A489" s="189" t="s">
        <v>748</v>
      </c>
      <c r="B489" s="190" t="s">
        <v>760</v>
      </c>
      <c r="C489" s="191">
        <v>535273</v>
      </c>
      <c r="D489" s="192">
        <v>2.9569999999999999</v>
      </c>
      <c r="E489" s="193">
        <v>39.68154114</v>
      </c>
      <c r="F489" s="194">
        <v>5.8336961253809312</v>
      </c>
      <c r="H489" s="195">
        <f t="shared" si="43"/>
        <v>2.5</v>
      </c>
      <c r="I489" s="196">
        <f t="shared" si="44"/>
        <v>0.5</v>
      </c>
      <c r="J489" s="197">
        <f t="shared" si="45"/>
        <v>0.5</v>
      </c>
      <c r="K489" s="186">
        <f t="shared" si="48"/>
        <v>3.5</v>
      </c>
      <c r="L489" s="198">
        <f t="shared" si="46"/>
        <v>1.1666666666666667</v>
      </c>
      <c r="M489" s="199">
        <f t="shared" si="47"/>
        <v>1.1599999999999999</v>
      </c>
    </row>
    <row r="490" spans="1:13" x14ac:dyDescent="0.35">
      <c r="A490" s="189" t="s">
        <v>748</v>
      </c>
      <c r="B490" s="190" t="s">
        <v>761</v>
      </c>
      <c r="C490" s="191">
        <v>535290</v>
      </c>
      <c r="D490" s="192">
        <v>7.0720000000000001</v>
      </c>
      <c r="E490" s="193">
        <v>36.032667879999998</v>
      </c>
      <c r="F490" s="194">
        <v>2.9038112522686026</v>
      </c>
      <c r="H490" s="195">
        <f t="shared" si="43"/>
        <v>5</v>
      </c>
      <c r="I490" s="196">
        <f t="shared" si="44"/>
        <v>0.5</v>
      </c>
      <c r="J490" s="197">
        <f t="shared" si="45"/>
        <v>3</v>
      </c>
      <c r="K490" s="186">
        <f t="shared" si="48"/>
        <v>8.5</v>
      </c>
      <c r="L490" s="198">
        <f t="shared" si="46"/>
        <v>2.8333333333333335</v>
      </c>
      <c r="M490" s="199">
        <f t="shared" si="47"/>
        <v>2.83</v>
      </c>
    </row>
    <row r="491" spans="1:13" x14ac:dyDescent="0.35">
      <c r="A491" s="189" t="s">
        <v>748</v>
      </c>
      <c r="B491" s="190" t="s">
        <v>762</v>
      </c>
      <c r="C491" s="191">
        <v>535311</v>
      </c>
      <c r="D491" s="192">
        <v>2.214</v>
      </c>
      <c r="E491" s="193">
        <v>41.495370370000003</v>
      </c>
      <c r="F491" s="194">
        <v>6.9444444444444438</v>
      </c>
      <c r="H491" s="195">
        <f t="shared" si="43"/>
        <v>0.5</v>
      </c>
      <c r="I491" s="196">
        <f t="shared" si="44"/>
        <v>1.5</v>
      </c>
      <c r="J491" s="197">
        <f t="shared" si="45"/>
        <v>0.5</v>
      </c>
      <c r="K491" s="186">
        <f t="shared" si="48"/>
        <v>2.5</v>
      </c>
      <c r="L491" s="198">
        <f t="shared" si="46"/>
        <v>0.83333333333333337</v>
      </c>
      <c r="M491" s="199">
        <f t="shared" si="47"/>
        <v>0.83</v>
      </c>
    </row>
    <row r="492" spans="1:13" x14ac:dyDescent="0.35">
      <c r="A492" s="189" t="s">
        <v>748</v>
      </c>
      <c r="B492" s="190" t="s">
        <v>763</v>
      </c>
      <c r="C492" s="191">
        <v>531511</v>
      </c>
      <c r="D492" s="192">
        <v>3.8460000000000001</v>
      </c>
      <c r="E492" s="193">
        <v>36.848797249999997</v>
      </c>
      <c r="F492" s="194">
        <v>9.2783505154639183</v>
      </c>
      <c r="H492" s="195">
        <f t="shared" si="43"/>
        <v>4.5</v>
      </c>
      <c r="I492" s="196">
        <f t="shared" si="44"/>
        <v>0.5</v>
      </c>
      <c r="J492" s="197">
        <f t="shared" si="45"/>
        <v>0.5</v>
      </c>
      <c r="K492" s="186">
        <f t="shared" si="48"/>
        <v>5.5</v>
      </c>
      <c r="L492" s="198">
        <f t="shared" si="46"/>
        <v>1.8333333333333333</v>
      </c>
      <c r="M492" s="199">
        <f t="shared" si="47"/>
        <v>1.83</v>
      </c>
    </row>
    <row r="493" spans="1:13" x14ac:dyDescent="0.35">
      <c r="A493" s="189" t="s">
        <v>748</v>
      </c>
      <c r="B493" s="190" t="s">
        <v>764</v>
      </c>
      <c r="C493" s="191">
        <v>535389</v>
      </c>
      <c r="D493" s="192">
        <v>3.4780000000000002</v>
      </c>
      <c r="E493" s="193">
        <v>42.489837399999999</v>
      </c>
      <c r="F493" s="194">
        <v>2.4390243902439024</v>
      </c>
      <c r="H493" s="195">
        <f t="shared" si="43"/>
        <v>3.5</v>
      </c>
      <c r="I493" s="196">
        <f t="shared" si="44"/>
        <v>3</v>
      </c>
      <c r="J493" s="197">
        <f t="shared" si="45"/>
        <v>4</v>
      </c>
      <c r="K493" s="186">
        <f t="shared" si="48"/>
        <v>10.5</v>
      </c>
      <c r="L493" s="198">
        <f t="shared" si="46"/>
        <v>3.5</v>
      </c>
      <c r="M493" s="199">
        <f t="shared" si="47"/>
        <v>3.5</v>
      </c>
    </row>
    <row r="494" spans="1:13" x14ac:dyDescent="0.35">
      <c r="A494" s="189" t="s">
        <v>765</v>
      </c>
      <c r="B494" s="190" t="s">
        <v>766</v>
      </c>
      <c r="C494" s="191">
        <v>531111</v>
      </c>
      <c r="D494" s="192">
        <v>0.88500000000000001</v>
      </c>
      <c r="E494" s="193">
        <v>46.695266269999998</v>
      </c>
      <c r="F494" s="194">
        <v>1.1834319526627219</v>
      </c>
      <c r="H494" s="195">
        <f t="shared" si="43"/>
        <v>0.5</v>
      </c>
      <c r="I494" s="196">
        <f t="shared" si="44"/>
        <v>5</v>
      </c>
      <c r="J494" s="197">
        <f t="shared" si="45"/>
        <v>5</v>
      </c>
      <c r="K494" s="186">
        <f t="shared" si="48"/>
        <v>10.5</v>
      </c>
      <c r="L494" s="198">
        <f t="shared" si="46"/>
        <v>3.5</v>
      </c>
      <c r="M494" s="199">
        <f t="shared" si="47"/>
        <v>3.5</v>
      </c>
    </row>
    <row r="495" spans="1:13" x14ac:dyDescent="0.35">
      <c r="A495" s="189" t="s">
        <v>765</v>
      </c>
      <c r="B495" s="190" t="s">
        <v>767</v>
      </c>
      <c r="C495" s="191">
        <v>530964</v>
      </c>
      <c r="D495" s="192">
        <v>0</v>
      </c>
      <c r="E495" s="193">
        <v>53.02</v>
      </c>
      <c r="F495" s="194">
        <v>0</v>
      </c>
      <c r="H495" s="195">
        <f t="shared" si="43"/>
        <v>0.5</v>
      </c>
      <c r="I495" s="196">
        <f t="shared" si="44"/>
        <v>5</v>
      </c>
      <c r="J495" s="197">
        <f t="shared" si="45"/>
        <v>5</v>
      </c>
      <c r="K495" s="186">
        <f t="shared" si="48"/>
        <v>10.5</v>
      </c>
      <c r="L495" s="198">
        <f t="shared" si="46"/>
        <v>3.5</v>
      </c>
      <c r="M495" s="199">
        <f t="shared" si="47"/>
        <v>3.5</v>
      </c>
    </row>
    <row r="496" spans="1:13" x14ac:dyDescent="0.35">
      <c r="A496" s="189" t="s">
        <v>765</v>
      </c>
      <c r="B496" s="190" t="s">
        <v>768</v>
      </c>
      <c r="C496" s="191">
        <v>533980</v>
      </c>
      <c r="D496" s="192">
        <v>3.5840000000000001</v>
      </c>
      <c r="E496" s="193">
        <v>44.560948080000003</v>
      </c>
      <c r="F496" s="194">
        <v>4.5146726862302478</v>
      </c>
      <c r="H496" s="195">
        <f t="shared" si="43"/>
        <v>3.5</v>
      </c>
      <c r="I496" s="196">
        <f t="shared" si="44"/>
        <v>5</v>
      </c>
      <c r="J496" s="197">
        <f t="shared" si="45"/>
        <v>1</v>
      </c>
      <c r="K496" s="186">
        <f t="shared" si="48"/>
        <v>9.5</v>
      </c>
      <c r="L496" s="198">
        <f t="shared" si="46"/>
        <v>3.1666666666666665</v>
      </c>
      <c r="M496" s="199">
        <f t="shared" si="47"/>
        <v>3.16</v>
      </c>
    </row>
    <row r="497" spans="1:13" x14ac:dyDescent="0.35">
      <c r="A497" s="189" t="s">
        <v>765</v>
      </c>
      <c r="B497" s="190" t="s">
        <v>686</v>
      </c>
      <c r="C497" s="191">
        <v>533998</v>
      </c>
      <c r="D497" s="192">
        <v>2.4249999999999998</v>
      </c>
      <c r="E497" s="193">
        <v>41.041510850000002</v>
      </c>
      <c r="F497" s="194">
        <v>2.3934181002243831</v>
      </c>
      <c r="H497" s="195">
        <f t="shared" si="43"/>
        <v>1</v>
      </c>
      <c r="I497" s="196">
        <f t="shared" si="44"/>
        <v>0.5</v>
      </c>
      <c r="J497" s="197">
        <f t="shared" si="45"/>
        <v>4</v>
      </c>
      <c r="K497" s="186">
        <f t="shared" si="48"/>
        <v>5.5</v>
      </c>
      <c r="L497" s="198">
        <f t="shared" si="46"/>
        <v>1.8333333333333333</v>
      </c>
      <c r="M497" s="199">
        <f t="shared" si="47"/>
        <v>1.83</v>
      </c>
    </row>
    <row r="498" spans="1:13" x14ac:dyDescent="0.35">
      <c r="A498" s="189" t="s">
        <v>765</v>
      </c>
      <c r="B498" s="190" t="s">
        <v>769</v>
      </c>
      <c r="C498" s="191">
        <v>534013</v>
      </c>
      <c r="D498" s="192">
        <v>2.0409999999999999</v>
      </c>
      <c r="E498" s="193">
        <v>45.157766989999999</v>
      </c>
      <c r="F498" s="194">
        <v>3.883495145631068</v>
      </c>
      <c r="H498" s="195">
        <f t="shared" si="43"/>
        <v>0.5</v>
      </c>
      <c r="I498" s="196">
        <f t="shared" si="44"/>
        <v>5</v>
      </c>
      <c r="J498" s="197">
        <f t="shared" si="45"/>
        <v>1.5</v>
      </c>
      <c r="K498" s="186">
        <f t="shared" si="48"/>
        <v>7</v>
      </c>
      <c r="L498" s="198">
        <f t="shared" si="46"/>
        <v>2.3333333333333335</v>
      </c>
      <c r="M498" s="199">
        <f t="shared" si="47"/>
        <v>2.33</v>
      </c>
    </row>
    <row r="499" spans="1:13" x14ac:dyDescent="0.35">
      <c r="A499" s="189" t="s">
        <v>765</v>
      </c>
      <c r="B499" s="190" t="s">
        <v>770</v>
      </c>
      <c r="C499" s="191">
        <v>534021</v>
      </c>
      <c r="D499" s="192">
        <v>1.9</v>
      </c>
      <c r="E499" s="193">
        <v>46.524353120000001</v>
      </c>
      <c r="F499" s="194">
        <v>0.60882800608828014</v>
      </c>
      <c r="H499" s="195">
        <f t="shared" si="43"/>
        <v>0.5</v>
      </c>
      <c r="I499" s="196">
        <f t="shared" si="44"/>
        <v>5</v>
      </c>
      <c r="J499" s="197">
        <f t="shared" si="45"/>
        <v>5</v>
      </c>
      <c r="K499" s="186">
        <f t="shared" si="48"/>
        <v>10.5</v>
      </c>
      <c r="L499" s="198">
        <f t="shared" si="46"/>
        <v>3.5</v>
      </c>
      <c r="M499" s="199">
        <f t="shared" si="47"/>
        <v>3.5</v>
      </c>
    </row>
    <row r="500" spans="1:13" x14ac:dyDescent="0.35">
      <c r="A500" s="189" t="s">
        <v>765</v>
      </c>
      <c r="B500" s="190" t="s">
        <v>771</v>
      </c>
      <c r="C500" s="191">
        <v>534030</v>
      </c>
      <c r="D500" s="192">
        <v>3.484</v>
      </c>
      <c r="E500" s="193">
        <v>43.375</v>
      </c>
      <c r="F500" s="194">
        <v>3.8793103448275863</v>
      </c>
      <c r="H500" s="195">
        <f t="shared" si="43"/>
        <v>3.5</v>
      </c>
      <c r="I500" s="196">
        <f t="shared" si="44"/>
        <v>4.5</v>
      </c>
      <c r="J500" s="197">
        <f t="shared" si="45"/>
        <v>1.5</v>
      </c>
      <c r="K500" s="186">
        <f t="shared" si="48"/>
        <v>9.5</v>
      </c>
      <c r="L500" s="198">
        <f t="shared" si="46"/>
        <v>3.1666666666666665</v>
      </c>
      <c r="M500" s="199">
        <f t="shared" si="47"/>
        <v>3.16</v>
      </c>
    </row>
    <row r="501" spans="1:13" x14ac:dyDescent="0.35">
      <c r="A501" s="189" t="s">
        <v>765</v>
      </c>
      <c r="B501" s="190" t="s">
        <v>772</v>
      </c>
      <c r="C501" s="191">
        <v>531260</v>
      </c>
      <c r="D501" s="192">
        <v>5.4790000000000001</v>
      </c>
      <c r="E501" s="193">
        <v>41.9453125</v>
      </c>
      <c r="F501" s="194">
        <v>15.625</v>
      </c>
      <c r="H501" s="195">
        <f t="shared" si="43"/>
        <v>5</v>
      </c>
      <c r="I501" s="196">
        <f t="shared" si="44"/>
        <v>2</v>
      </c>
      <c r="J501" s="197">
        <f t="shared" si="45"/>
        <v>0.5</v>
      </c>
      <c r="K501" s="186">
        <f t="shared" si="48"/>
        <v>7.5</v>
      </c>
      <c r="L501" s="198">
        <f t="shared" si="46"/>
        <v>2.5</v>
      </c>
      <c r="M501" s="199">
        <f t="shared" si="47"/>
        <v>2.5</v>
      </c>
    </row>
    <row r="502" spans="1:13" x14ac:dyDescent="0.35">
      <c r="A502" s="189" t="s">
        <v>765</v>
      </c>
      <c r="B502" s="190" t="s">
        <v>773</v>
      </c>
      <c r="C502" s="191">
        <v>531197</v>
      </c>
      <c r="D502" s="192">
        <v>3.016</v>
      </c>
      <c r="E502" s="193">
        <v>38.672256099999998</v>
      </c>
      <c r="F502" s="194">
        <v>7.0121951219512191</v>
      </c>
      <c r="H502" s="195">
        <f t="shared" si="43"/>
        <v>2.5</v>
      </c>
      <c r="I502" s="196">
        <f t="shared" si="44"/>
        <v>0.5</v>
      </c>
      <c r="J502" s="197">
        <f t="shared" si="45"/>
        <v>0.5</v>
      </c>
      <c r="K502" s="186">
        <f t="shared" si="48"/>
        <v>3.5</v>
      </c>
      <c r="L502" s="198">
        <f t="shared" si="46"/>
        <v>1.1666666666666667</v>
      </c>
      <c r="M502" s="199">
        <f t="shared" si="47"/>
        <v>1.1599999999999999</v>
      </c>
    </row>
    <row r="503" spans="1:13" x14ac:dyDescent="0.35">
      <c r="A503" s="189" t="s">
        <v>765</v>
      </c>
      <c r="B503" s="190" t="s">
        <v>774</v>
      </c>
      <c r="C503" s="191">
        <v>534056</v>
      </c>
      <c r="D503" s="192">
        <v>2.6920000000000002</v>
      </c>
      <c r="E503" s="193">
        <v>47.051724139999997</v>
      </c>
      <c r="F503" s="194">
        <v>3.4482758620689653</v>
      </c>
      <c r="H503" s="195">
        <f t="shared" si="43"/>
        <v>2</v>
      </c>
      <c r="I503" s="196">
        <f t="shared" si="44"/>
        <v>5</v>
      </c>
      <c r="J503" s="197">
        <f t="shared" si="45"/>
        <v>2.5</v>
      </c>
      <c r="K503" s="186">
        <f t="shared" si="48"/>
        <v>9.5</v>
      </c>
      <c r="L503" s="198">
        <f t="shared" si="46"/>
        <v>3.1666666666666665</v>
      </c>
      <c r="M503" s="199">
        <f t="shared" si="47"/>
        <v>3.16</v>
      </c>
    </row>
    <row r="504" spans="1:13" x14ac:dyDescent="0.35">
      <c r="A504" s="189" t="s">
        <v>765</v>
      </c>
      <c r="B504" s="190" t="s">
        <v>775</v>
      </c>
      <c r="C504" s="191">
        <v>534081</v>
      </c>
      <c r="D504" s="192">
        <v>2.7469999999999999</v>
      </c>
      <c r="E504" s="193">
        <v>45.683453239999999</v>
      </c>
      <c r="F504" s="194">
        <v>5.7553956834532372</v>
      </c>
      <c r="H504" s="195">
        <f t="shared" si="43"/>
        <v>2</v>
      </c>
      <c r="I504" s="196">
        <f t="shared" si="44"/>
        <v>5</v>
      </c>
      <c r="J504" s="197">
        <f t="shared" si="45"/>
        <v>0.5</v>
      </c>
      <c r="K504" s="186">
        <f t="shared" si="48"/>
        <v>7.5</v>
      </c>
      <c r="L504" s="198">
        <f t="shared" si="46"/>
        <v>2.5</v>
      </c>
      <c r="M504" s="199">
        <f t="shared" si="47"/>
        <v>2.5</v>
      </c>
    </row>
    <row r="505" spans="1:13" x14ac:dyDescent="0.35">
      <c r="A505" s="189" t="s">
        <v>765</v>
      </c>
      <c r="B505" s="190" t="s">
        <v>776</v>
      </c>
      <c r="C505" s="191">
        <v>534099</v>
      </c>
      <c r="D505" s="192">
        <v>3.9089999999999998</v>
      </c>
      <c r="E505" s="193">
        <v>44.216339869999999</v>
      </c>
      <c r="F505" s="194">
        <v>3.3986928104575167</v>
      </c>
      <c r="H505" s="195">
        <f t="shared" si="43"/>
        <v>4.5</v>
      </c>
      <c r="I505" s="196">
        <f t="shared" si="44"/>
        <v>5</v>
      </c>
      <c r="J505" s="197">
        <f t="shared" si="45"/>
        <v>2.5</v>
      </c>
      <c r="K505" s="186">
        <f t="shared" si="48"/>
        <v>12</v>
      </c>
      <c r="L505" s="198">
        <f t="shared" si="46"/>
        <v>4</v>
      </c>
      <c r="M505" s="199">
        <f t="shared" si="47"/>
        <v>4</v>
      </c>
    </row>
    <row r="506" spans="1:13" x14ac:dyDescent="0.35">
      <c r="A506" s="189" t="s">
        <v>765</v>
      </c>
      <c r="B506" s="190" t="s">
        <v>777</v>
      </c>
      <c r="C506" s="191">
        <v>534129</v>
      </c>
      <c r="D506" s="192">
        <v>3.2749999999999999</v>
      </c>
      <c r="E506" s="193">
        <v>43.554156169999999</v>
      </c>
      <c r="F506" s="194">
        <v>8.3123425692695214</v>
      </c>
      <c r="H506" s="195">
        <f t="shared" si="43"/>
        <v>3</v>
      </c>
      <c r="I506" s="196">
        <f t="shared" si="44"/>
        <v>4.5</v>
      </c>
      <c r="J506" s="197">
        <f t="shared" si="45"/>
        <v>0.5</v>
      </c>
      <c r="K506" s="186">
        <f t="shared" si="48"/>
        <v>8</v>
      </c>
      <c r="L506" s="198">
        <f t="shared" si="46"/>
        <v>2.6666666666666665</v>
      </c>
      <c r="M506" s="199">
        <f t="shared" si="47"/>
        <v>2.66</v>
      </c>
    </row>
    <row r="507" spans="1:13" x14ac:dyDescent="0.35">
      <c r="A507" s="189" t="s">
        <v>765</v>
      </c>
      <c r="B507" s="190" t="s">
        <v>778</v>
      </c>
      <c r="C507" s="191">
        <v>531405</v>
      </c>
      <c r="D507" s="192">
        <v>6.383</v>
      </c>
      <c r="E507" s="193">
        <v>41.271428569999998</v>
      </c>
      <c r="F507" s="194">
        <v>0</v>
      </c>
      <c r="H507" s="195">
        <f t="shared" si="43"/>
        <v>5</v>
      </c>
      <c r="I507" s="196">
        <f t="shared" si="44"/>
        <v>1</v>
      </c>
      <c r="J507" s="197">
        <f t="shared" si="45"/>
        <v>5</v>
      </c>
      <c r="K507" s="186">
        <f t="shared" si="48"/>
        <v>11</v>
      </c>
      <c r="L507" s="198">
        <f t="shared" si="46"/>
        <v>3.6666666666666665</v>
      </c>
      <c r="M507" s="199">
        <f t="shared" si="47"/>
        <v>3.66</v>
      </c>
    </row>
    <row r="508" spans="1:13" x14ac:dyDescent="0.35">
      <c r="A508" s="189" t="s">
        <v>765</v>
      </c>
      <c r="B508" s="190" t="s">
        <v>779</v>
      </c>
      <c r="C508" s="191">
        <v>551465</v>
      </c>
      <c r="D508" s="192">
        <v>0</v>
      </c>
      <c r="E508" s="193">
        <v>42.683333330000004</v>
      </c>
      <c r="F508" s="194">
        <v>0</v>
      </c>
      <c r="H508" s="195">
        <f t="shared" si="43"/>
        <v>0.5</v>
      </c>
      <c r="I508" s="196">
        <f t="shared" si="44"/>
        <v>3</v>
      </c>
      <c r="J508" s="197">
        <f t="shared" si="45"/>
        <v>5</v>
      </c>
      <c r="K508" s="186">
        <f t="shared" si="48"/>
        <v>8.5</v>
      </c>
      <c r="L508" s="198">
        <f t="shared" si="46"/>
        <v>2.8333333333333335</v>
      </c>
      <c r="M508" s="199">
        <f t="shared" si="47"/>
        <v>2.83</v>
      </c>
    </row>
    <row r="509" spans="1:13" x14ac:dyDescent="0.35">
      <c r="A509" s="189" t="s">
        <v>765</v>
      </c>
      <c r="B509" s="190" t="s">
        <v>780</v>
      </c>
      <c r="C509" s="191">
        <v>534161</v>
      </c>
      <c r="D509" s="192">
        <v>1.883</v>
      </c>
      <c r="E509" s="193">
        <v>40.679487180000002</v>
      </c>
      <c r="F509" s="194">
        <v>5.9379217273954117</v>
      </c>
      <c r="H509" s="195">
        <f t="shared" si="43"/>
        <v>0.5</v>
      </c>
      <c r="I509" s="196">
        <f t="shared" si="44"/>
        <v>0.5</v>
      </c>
      <c r="J509" s="197">
        <f t="shared" si="45"/>
        <v>0.5</v>
      </c>
      <c r="K509" s="186">
        <f t="shared" si="48"/>
        <v>1.5</v>
      </c>
      <c r="L509" s="198">
        <f t="shared" si="46"/>
        <v>0.5</v>
      </c>
      <c r="M509" s="199">
        <f t="shared" si="47"/>
        <v>0.5</v>
      </c>
    </row>
    <row r="510" spans="1:13" x14ac:dyDescent="0.35">
      <c r="A510" s="189" t="s">
        <v>765</v>
      </c>
      <c r="B510" s="190" t="s">
        <v>765</v>
      </c>
      <c r="C510" s="191">
        <v>533955</v>
      </c>
      <c r="D510" s="192">
        <v>3.7050000000000001</v>
      </c>
      <c r="E510" s="193">
        <v>43.157311190000001</v>
      </c>
      <c r="F510" s="194">
        <v>3.664872889218779</v>
      </c>
      <c r="H510" s="195">
        <f t="shared" si="43"/>
        <v>4</v>
      </c>
      <c r="I510" s="196">
        <f t="shared" si="44"/>
        <v>4</v>
      </c>
      <c r="J510" s="197">
        <f t="shared" si="45"/>
        <v>2</v>
      </c>
      <c r="K510" s="186">
        <f t="shared" si="48"/>
        <v>10</v>
      </c>
      <c r="L510" s="198">
        <f t="shared" si="46"/>
        <v>3.3333333333333335</v>
      </c>
      <c r="M510" s="199">
        <f t="shared" si="47"/>
        <v>3.33</v>
      </c>
    </row>
    <row r="511" spans="1:13" x14ac:dyDescent="0.35">
      <c r="A511" s="189" t="s">
        <v>765</v>
      </c>
      <c r="B511" s="190" t="s">
        <v>781</v>
      </c>
      <c r="C511" s="191">
        <v>534170</v>
      </c>
      <c r="D511" s="192">
        <v>1.4179999999999999</v>
      </c>
      <c r="E511" s="193">
        <v>41.280590719999999</v>
      </c>
      <c r="F511" s="194">
        <v>10.126582278481013</v>
      </c>
      <c r="H511" s="195">
        <f t="shared" si="43"/>
        <v>0.5</v>
      </c>
      <c r="I511" s="196">
        <f t="shared" si="44"/>
        <v>1</v>
      </c>
      <c r="J511" s="197">
        <f t="shared" si="45"/>
        <v>0.5</v>
      </c>
      <c r="K511" s="186">
        <f t="shared" si="48"/>
        <v>2</v>
      </c>
      <c r="L511" s="198">
        <f t="shared" si="46"/>
        <v>0.66666666666666663</v>
      </c>
      <c r="M511" s="199">
        <f t="shared" si="47"/>
        <v>0.66</v>
      </c>
    </row>
    <row r="512" spans="1:13" x14ac:dyDescent="0.35">
      <c r="A512" s="189" t="s">
        <v>765</v>
      </c>
      <c r="B512" s="190" t="s">
        <v>782</v>
      </c>
      <c r="C512" s="191">
        <v>534188</v>
      </c>
      <c r="D512" s="192">
        <v>4.1280000000000001</v>
      </c>
      <c r="E512" s="193">
        <v>43.453398059999998</v>
      </c>
      <c r="F512" s="194">
        <v>4.0776699029126213</v>
      </c>
      <c r="H512" s="195">
        <f t="shared" si="43"/>
        <v>5</v>
      </c>
      <c r="I512" s="196">
        <f t="shared" si="44"/>
        <v>4.5</v>
      </c>
      <c r="J512" s="197">
        <f t="shared" si="45"/>
        <v>1.5</v>
      </c>
      <c r="K512" s="186">
        <f t="shared" si="48"/>
        <v>11</v>
      </c>
      <c r="L512" s="198">
        <f t="shared" si="46"/>
        <v>3.6666666666666665</v>
      </c>
      <c r="M512" s="199">
        <f t="shared" si="47"/>
        <v>3.66</v>
      </c>
    </row>
    <row r="513" spans="1:13" x14ac:dyDescent="0.35">
      <c r="A513" s="189" t="s">
        <v>765</v>
      </c>
      <c r="B513" s="190" t="s">
        <v>783</v>
      </c>
      <c r="C513" s="191">
        <v>534200</v>
      </c>
      <c r="D513" s="192">
        <v>2.2759999999999998</v>
      </c>
      <c r="E513" s="193">
        <v>41.07155247</v>
      </c>
      <c r="F513" s="194">
        <v>3.8161318300086733</v>
      </c>
      <c r="H513" s="195">
        <f t="shared" si="43"/>
        <v>1</v>
      </c>
      <c r="I513" s="196">
        <f t="shared" si="44"/>
        <v>0.5</v>
      </c>
      <c r="J513" s="197">
        <f t="shared" si="45"/>
        <v>2</v>
      </c>
      <c r="K513" s="186">
        <f t="shared" si="48"/>
        <v>3.5</v>
      </c>
      <c r="L513" s="198">
        <f t="shared" si="46"/>
        <v>1.1666666666666667</v>
      </c>
      <c r="M513" s="199">
        <f t="shared" si="47"/>
        <v>1.1599999999999999</v>
      </c>
    </row>
    <row r="514" spans="1:13" x14ac:dyDescent="0.35">
      <c r="A514" s="189" t="s">
        <v>765</v>
      </c>
      <c r="B514" s="190" t="s">
        <v>784</v>
      </c>
      <c r="C514" s="191">
        <v>534226</v>
      </c>
      <c r="D514" s="192">
        <v>5.5940000000000003</v>
      </c>
      <c r="E514" s="193">
        <v>41.696347029999998</v>
      </c>
      <c r="F514" s="194">
        <v>3.6529680365296806</v>
      </c>
      <c r="H514" s="195">
        <f t="shared" si="43"/>
        <v>5</v>
      </c>
      <c r="I514" s="196">
        <f t="shared" si="44"/>
        <v>1.5</v>
      </c>
      <c r="J514" s="197">
        <f t="shared" si="45"/>
        <v>2</v>
      </c>
      <c r="K514" s="186">
        <f t="shared" si="48"/>
        <v>8.5</v>
      </c>
      <c r="L514" s="198">
        <f t="shared" si="46"/>
        <v>2.8333333333333335</v>
      </c>
      <c r="M514" s="199">
        <f t="shared" si="47"/>
        <v>2.83</v>
      </c>
    </row>
    <row r="515" spans="1:13" x14ac:dyDescent="0.35">
      <c r="A515" s="189" t="s">
        <v>765</v>
      </c>
      <c r="B515" s="190" t="s">
        <v>585</v>
      </c>
      <c r="C515" s="191">
        <v>534242</v>
      </c>
      <c r="D515" s="192">
        <v>2.2189999999999999</v>
      </c>
      <c r="E515" s="193">
        <v>42.226877039999998</v>
      </c>
      <c r="F515" s="194">
        <v>2.6115342763873772</v>
      </c>
      <c r="H515" s="195">
        <f t="shared" si="43"/>
        <v>0.5</v>
      </c>
      <c r="I515" s="196">
        <f t="shared" si="44"/>
        <v>2.5</v>
      </c>
      <c r="J515" s="197">
        <f t="shared" si="45"/>
        <v>3.5</v>
      </c>
      <c r="K515" s="186">
        <f t="shared" si="48"/>
        <v>6.5</v>
      </c>
      <c r="L515" s="198">
        <f t="shared" si="46"/>
        <v>2.1666666666666665</v>
      </c>
      <c r="M515" s="199">
        <f t="shared" si="47"/>
        <v>2.16</v>
      </c>
    </row>
    <row r="516" spans="1:13" x14ac:dyDescent="0.35">
      <c r="A516" s="189" t="s">
        <v>765</v>
      </c>
      <c r="B516" s="190" t="s">
        <v>785</v>
      </c>
      <c r="C516" s="191">
        <v>534277</v>
      </c>
      <c r="D516" s="192">
        <v>2.3580000000000001</v>
      </c>
      <c r="E516" s="193">
        <v>40.340236689999998</v>
      </c>
      <c r="F516" s="194">
        <v>4.7337278106508878</v>
      </c>
      <c r="H516" s="195">
        <f t="shared" ref="H516:H579" si="49">VALUE(_xlfn.IFS(D516&gt;4.05,"5",D516&gt;=3.83,"4,5",D516&gt;=3.6,"4",D516&gt;=3.37,"3,5",D516&gt;=3.14,"3",D516&gt;=2.91,"2,5",D516&gt;=2.68,"2",D516&gt;=2.45,"1,5",D516&gt;=2.22,"1",D516&lt;2.22,"0,5"))</f>
        <v>1</v>
      </c>
      <c r="I516" s="196">
        <f t="shared" ref="I516:I579" si="50">VALUE(_xlfn.IFS(E516&gt;43.62,"5",E516&gt;=43.32,"4,5",E516&gt;=43.1,"4",E516&gt;=42.7,"3,5",E516&gt;=42.39,"3",E516&gt;=42.08,"2,5",E516&gt;=41.77,"2",E516&gt;=41.46,"1,5",E516&gt;=41.15,"1",E516&lt;41.15,"0,5"))</f>
        <v>0.5</v>
      </c>
      <c r="J516" s="197">
        <f t="shared" ref="J516:J579" si="51">VALUE(_xlfn.IFS(F516&gt;4.53,"0,5",F516&gt;=4.2,"1",F516&gt;=3.86,"1,5",F516&gt;=3.52,"2",F516&gt;=3.18,"2,5",F516&gt;=2.84,"3",F516&gt;=2.5,"3,5",F516&gt;=2.16,"4",F516&gt;=1.82,"4,5",F516&lt;1.82,"5"))</f>
        <v>0.5</v>
      </c>
      <c r="K516" s="186">
        <f t="shared" si="48"/>
        <v>2</v>
      </c>
      <c r="L516" s="198">
        <f t="shared" ref="L516:L579" si="52">(H516+I516+J516)/3</f>
        <v>0.66666666666666663</v>
      </c>
      <c r="M516" s="199">
        <f t="shared" ref="M516:M579" si="53">ROUNDDOWN(L516,2)</f>
        <v>0.66</v>
      </c>
    </row>
    <row r="517" spans="1:13" x14ac:dyDescent="0.35">
      <c r="A517" s="189" t="s">
        <v>765</v>
      </c>
      <c r="B517" s="190" t="s">
        <v>786</v>
      </c>
      <c r="C517" s="191">
        <v>530956</v>
      </c>
      <c r="D517" s="192">
        <v>2.778</v>
      </c>
      <c r="E517" s="193">
        <v>41.085635359999998</v>
      </c>
      <c r="F517" s="194">
        <v>12.154696132596687</v>
      </c>
      <c r="H517" s="195">
        <f t="shared" si="49"/>
        <v>2</v>
      </c>
      <c r="I517" s="196">
        <f t="shared" si="50"/>
        <v>0.5</v>
      </c>
      <c r="J517" s="197">
        <f t="shared" si="51"/>
        <v>0.5</v>
      </c>
      <c r="K517" s="186">
        <f t="shared" si="48"/>
        <v>3</v>
      </c>
      <c r="L517" s="198">
        <f t="shared" si="52"/>
        <v>1</v>
      </c>
      <c r="M517" s="199">
        <f t="shared" si="53"/>
        <v>1</v>
      </c>
    </row>
    <row r="518" spans="1:13" x14ac:dyDescent="0.35">
      <c r="A518" s="189" t="s">
        <v>765</v>
      </c>
      <c r="B518" s="190" t="s">
        <v>787</v>
      </c>
      <c r="C518" s="191">
        <v>531278</v>
      </c>
      <c r="D518" s="192">
        <v>6.202</v>
      </c>
      <c r="E518" s="193">
        <v>40.127802690000003</v>
      </c>
      <c r="F518" s="194">
        <v>5.3811659192825108</v>
      </c>
      <c r="H518" s="195">
        <f t="shared" si="49"/>
        <v>5</v>
      </c>
      <c r="I518" s="196">
        <f t="shared" si="50"/>
        <v>0.5</v>
      </c>
      <c r="J518" s="197">
        <f t="shared" si="51"/>
        <v>0.5</v>
      </c>
      <c r="K518" s="186">
        <f t="shared" si="48"/>
        <v>6</v>
      </c>
      <c r="L518" s="198">
        <f t="shared" si="52"/>
        <v>2</v>
      </c>
      <c r="M518" s="199">
        <f t="shared" si="53"/>
        <v>2</v>
      </c>
    </row>
    <row r="519" spans="1:13" x14ac:dyDescent="0.35">
      <c r="A519" s="189" t="s">
        <v>765</v>
      </c>
      <c r="B519" s="190" t="s">
        <v>788</v>
      </c>
      <c r="C519" s="191">
        <v>534307</v>
      </c>
      <c r="D519" s="192">
        <v>1.149</v>
      </c>
      <c r="E519" s="193">
        <v>47.111111110000003</v>
      </c>
      <c r="F519" s="194">
        <v>2.4691358024691357</v>
      </c>
      <c r="H519" s="195">
        <f t="shared" si="49"/>
        <v>0.5</v>
      </c>
      <c r="I519" s="196">
        <f t="shared" si="50"/>
        <v>5</v>
      </c>
      <c r="J519" s="197">
        <f t="shared" si="51"/>
        <v>4</v>
      </c>
      <c r="K519" s="186">
        <f t="shared" si="48"/>
        <v>9.5</v>
      </c>
      <c r="L519" s="198">
        <f t="shared" si="52"/>
        <v>3.1666666666666665</v>
      </c>
      <c r="M519" s="199">
        <f t="shared" si="53"/>
        <v>3.16</v>
      </c>
    </row>
    <row r="520" spans="1:13" x14ac:dyDescent="0.35">
      <c r="A520" s="189" t="s">
        <v>765</v>
      </c>
      <c r="B520" s="190" t="s">
        <v>789</v>
      </c>
      <c r="C520" s="191">
        <v>534315</v>
      </c>
      <c r="D520" s="192">
        <v>3.125</v>
      </c>
      <c r="E520" s="193">
        <v>45.551118209999998</v>
      </c>
      <c r="F520" s="194">
        <v>3.1948881789137378</v>
      </c>
      <c r="H520" s="195">
        <f t="shared" si="49"/>
        <v>2.5</v>
      </c>
      <c r="I520" s="196">
        <f t="shared" si="50"/>
        <v>5</v>
      </c>
      <c r="J520" s="197">
        <f t="shared" si="51"/>
        <v>2.5</v>
      </c>
      <c r="K520" s="186">
        <f t="shared" si="48"/>
        <v>10</v>
      </c>
      <c r="L520" s="198">
        <f t="shared" si="52"/>
        <v>3.3333333333333335</v>
      </c>
      <c r="M520" s="199">
        <f t="shared" si="53"/>
        <v>3.33</v>
      </c>
    </row>
    <row r="521" spans="1:13" x14ac:dyDescent="0.35">
      <c r="A521" s="189" t="s">
        <v>765</v>
      </c>
      <c r="B521" s="190" t="s">
        <v>790</v>
      </c>
      <c r="C521" s="191">
        <v>534323</v>
      </c>
      <c r="D521" s="192">
        <v>3.226</v>
      </c>
      <c r="E521" s="193">
        <v>44.238255029999998</v>
      </c>
      <c r="F521" s="194">
        <v>5.3691275167785237</v>
      </c>
      <c r="H521" s="195">
        <f t="shared" si="49"/>
        <v>3</v>
      </c>
      <c r="I521" s="196">
        <f t="shared" si="50"/>
        <v>5</v>
      </c>
      <c r="J521" s="197">
        <f t="shared" si="51"/>
        <v>0.5</v>
      </c>
      <c r="K521" s="186">
        <f t="shared" si="48"/>
        <v>8.5</v>
      </c>
      <c r="L521" s="198">
        <f t="shared" si="52"/>
        <v>2.8333333333333335</v>
      </c>
      <c r="M521" s="199">
        <f t="shared" si="53"/>
        <v>2.83</v>
      </c>
    </row>
    <row r="522" spans="1:13" x14ac:dyDescent="0.35">
      <c r="A522" s="189" t="s">
        <v>765</v>
      </c>
      <c r="B522" s="190" t="s">
        <v>791</v>
      </c>
      <c r="C522" s="191">
        <v>528196</v>
      </c>
      <c r="D522" s="192">
        <v>3.7309999999999999</v>
      </c>
      <c r="E522" s="193">
        <v>47.422705309999998</v>
      </c>
      <c r="F522" s="194">
        <v>2.8985507246376812</v>
      </c>
      <c r="H522" s="195">
        <f t="shared" si="49"/>
        <v>4</v>
      </c>
      <c r="I522" s="196">
        <f t="shared" si="50"/>
        <v>5</v>
      </c>
      <c r="J522" s="197">
        <f t="shared" si="51"/>
        <v>3</v>
      </c>
      <c r="K522" s="186">
        <f t="shared" si="48"/>
        <v>12</v>
      </c>
      <c r="L522" s="198">
        <f t="shared" si="52"/>
        <v>4</v>
      </c>
      <c r="M522" s="199">
        <f t="shared" si="53"/>
        <v>4</v>
      </c>
    </row>
    <row r="523" spans="1:13" x14ac:dyDescent="0.35">
      <c r="A523" s="189" t="s">
        <v>765</v>
      </c>
      <c r="B523" s="190" t="s">
        <v>792</v>
      </c>
      <c r="C523" s="191">
        <v>534340</v>
      </c>
      <c r="D523" s="192">
        <v>5.4050000000000002</v>
      </c>
      <c r="E523" s="193">
        <v>43.137231499999999</v>
      </c>
      <c r="F523" s="194">
        <v>5.7279236276849641</v>
      </c>
      <c r="H523" s="195">
        <f t="shared" si="49"/>
        <v>5</v>
      </c>
      <c r="I523" s="196">
        <f t="shared" si="50"/>
        <v>4</v>
      </c>
      <c r="J523" s="197">
        <f t="shared" si="51"/>
        <v>0.5</v>
      </c>
      <c r="K523" s="186">
        <f t="shared" si="48"/>
        <v>9.5</v>
      </c>
      <c r="L523" s="198">
        <f t="shared" si="52"/>
        <v>3.1666666666666665</v>
      </c>
      <c r="M523" s="199">
        <f t="shared" si="53"/>
        <v>3.16</v>
      </c>
    </row>
    <row r="524" spans="1:13" x14ac:dyDescent="0.35">
      <c r="A524" s="189" t="s">
        <v>765</v>
      </c>
      <c r="B524" s="190" t="s">
        <v>793</v>
      </c>
      <c r="C524" s="191">
        <v>534358</v>
      </c>
      <c r="D524" s="192">
        <v>2.8570000000000002</v>
      </c>
      <c r="E524" s="193">
        <v>45.669117649999997</v>
      </c>
      <c r="F524" s="194">
        <v>3.3088235294117645</v>
      </c>
      <c r="H524" s="195">
        <f t="shared" si="49"/>
        <v>2</v>
      </c>
      <c r="I524" s="196">
        <f t="shared" si="50"/>
        <v>5</v>
      </c>
      <c r="J524" s="197">
        <f t="shared" si="51"/>
        <v>2.5</v>
      </c>
      <c r="K524" s="186">
        <f t="shared" si="48"/>
        <v>9.5</v>
      </c>
      <c r="L524" s="198">
        <f t="shared" si="52"/>
        <v>3.1666666666666665</v>
      </c>
      <c r="M524" s="199">
        <f t="shared" si="53"/>
        <v>3.16</v>
      </c>
    </row>
    <row r="525" spans="1:13" x14ac:dyDescent="0.35">
      <c r="A525" s="189" t="s">
        <v>765</v>
      </c>
      <c r="B525" s="190" t="s">
        <v>794</v>
      </c>
      <c r="C525" s="191">
        <v>534366</v>
      </c>
      <c r="D525" s="192">
        <v>1.9870000000000001</v>
      </c>
      <c r="E525" s="193">
        <v>45.762096769999999</v>
      </c>
      <c r="F525" s="194">
        <v>1.6129032258064515</v>
      </c>
      <c r="H525" s="195">
        <f t="shared" si="49"/>
        <v>0.5</v>
      </c>
      <c r="I525" s="196">
        <f t="shared" si="50"/>
        <v>5</v>
      </c>
      <c r="J525" s="197">
        <f t="shared" si="51"/>
        <v>5</v>
      </c>
      <c r="K525" s="186">
        <f t="shared" ref="K525:K588" si="54">SUM(H525:J525)</f>
        <v>10.5</v>
      </c>
      <c r="L525" s="198">
        <f t="shared" si="52"/>
        <v>3.5</v>
      </c>
      <c r="M525" s="199">
        <f t="shared" si="53"/>
        <v>3.5</v>
      </c>
    </row>
    <row r="526" spans="1:13" x14ac:dyDescent="0.35">
      <c r="A526" s="189" t="s">
        <v>765</v>
      </c>
      <c r="B526" s="190" t="s">
        <v>795</v>
      </c>
      <c r="C526" s="191">
        <v>534374</v>
      </c>
      <c r="D526" s="192">
        <v>8.9290000000000003</v>
      </c>
      <c r="E526" s="193">
        <v>49.931578950000002</v>
      </c>
      <c r="F526" s="194">
        <v>15.789473684210527</v>
      </c>
      <c r="H526" s="195">
        <f t="shared" si="49"/>
        <v>5</v>
      </c>
      <c r="I526" s="196">
        <f t="shared" si="50"/>
        <v>5</v>
      </c>
      <c r="J526" s="197">
        <f t="shared" si="51"/>
        <v>0.5</v>
      </c>
      <c r="K526" s="186">
        <f t="shared" si="54"/>
        <v>10.5</v>
      </c>
      <c r="L526" s="198">
        <f t="shared" si="52"/>
        <v>3.5</v>
      </c>
      <c r="M526" s="199">
        <f t="shared" si="53"/>
        <v>3.5</v>
      </c>
    </row>
    <row r="527" spans="1:13" x14ac:dyDescent="0.35">
      <c r="A527" s="189" t="s">
        <v>765</v>
      </c>
      <c r="B527" s="190" t="s">
        <v>796</v>
      </c>
      <c r="C527" s="191">
        <v>534391</v>
      </c>
      <c r="D527" s="192">
        <v>1.9610000000000001</v>
      </c>
      <c r="E527" s="193">
        <v>45.833333330000002</v>
      </c>
      <c r="F527" s="194">
        <v>0</v>
      </c>
      <c r="H527" s="195">
        <f t="shared" si="49"/>
        <v>0.5</v>
      </c>
      <c r="I527" s="196">
        <f t="shared" si="50"/>
        <v>5</v>
      </c>
      <c r="J527" s="197">
        <f t="shared" si="51"/>
        <v>5</v>
      </c>
      <c r="K527" s="186">
        <f t="shared" si="54"/>
        <v>10.5</v>
      </c>
      <c r="L527" s="198">
        <f t="shared" si="52"/>
        <v>3.5</v>
      </c>
      <c r="M527" s="199">
        <f t="shared" si="53"/>
        <v>3.5</v>
      </c>
    </row>
    <row r="528" spans="1:13" x14ac:dyDescent="0.35">
      <c r="A528" s="189" t="s">
        <v>765</v>
      </c>
      <c r="B528" s="190" t="s">
        <v>797</v>
      </c>
      <c r="C528" s="191">
        <v>534293</v>
      </c>
      <c r="D528" s="192">
        <v>3.8460000000000001</v>
      </c>
      <c r="E528" s="193">
        <v>48.288571429999998</v>
      </c>
      <c r="F528" s="194">
        <v>6.8571428571428568</v>
      </c>
      <c r="H528" s="195">
        <f t="shared" si="49"/>
        <v>4.5</v>
      </c>
      <c r="I528" s="196">
        <f t="shared" si="50"/>
        <v>5</v>
      </c>
      <c r="J528" s="197">
        <f t="shared" si="51"/>
        <v>0.5</v>
      </c>
      <c r="K528" s="186">
        <f t="shared" si="54"/>
        <v>10</v>
      </c>
      <c r="L528" s="198">
        <f t="shared" si="52"/>
        <v>3.3333333333333335</v>
      </c>
      <c r="M528" s="199">
        <f t="shared" si="53"/>
        <v>3.33</v>
      </c>
    </row>
    <row r="529" spans="1:13" x14ac:dyDescent="0.35">
      <c r="A529" s="189" t="s">
        <v>765</v>
      </c>
      <c r="B529" s="190" t="s">
        <v>798</v>
      </c>
      <c r="C529" s="191">
        <v>534412</v>
      </c>
      <c r="D529" s="192">
        <v>7.2850000000000001</v>
      </c>
      <c r="E529" s="193">
        <v>44.796703299999997</v>
      </c>
      <c r="F529" s="194">
        <v>2.197802197802198</v>
      </c>
      <c r="H529" s="195">
        <f t="shared" si="49"/>
        <v>5</v>
      </c>
      <c r="I529" s="196">
        <f t="shared" si="50"/>
        <v>5</v>
      </c>
      <c r="J529" s="197">
        <f t="shared" si="51"/>
        <v>4</v>
      </c>
      <c r="K529" s="186">
        <f t="shared" si="54"/>
        <v>14</v>
      </c>
      <c r="L529" s="198">
        <f t="shared" si="52"/>
        <v>4.666666666666667</v>
      </c>
      <c r="M529" s="199">
        <f t="shared" si="53"/>
        <v>4.66</v>
      </c>
    </row>
    <row r="530" spans="1:13" x14ac:dyDescent="0.35">
      <c r="A530" s="189" t="s">
        <v>765</v>
      </c>
      <c r="B530" s="190" t="s">
        <v>799</v>
      </c>
      <c r="C530" s="191">
        <v>531391</v>
      </c>
      <c r="D530" s="192">
        <v>5.7690000000000001</v>
      </c>
      <c r="E530" s="193">
        <v>46.18292683</v>
      </c>
      <c r="F530" s="194">
        <v>4.8780487804878048</v>
      </c>
      <c r="H530" s="195">
        <f t="shared" si="49"/>
        <v>5</v>
      </c>
      <c r="I530" s="196">
        <f t="shared" si="50"/>
        <v>5</v>
      </c>
      <c r="J530" s="197">
        <f t="shared" si="51"/>
        <v>0.5</v>
      </c>
      <c r="K530" s="186">
        <f t="shared" si="54"/>
        <v>10.5</v>
      </c>
      <c r="L530" s="198">
        <f t="shared" si="52"/>
        <v>3.5</v>
      </c>
      <c r="M530" s="199">
        <f t="shared" si="53"/>
        <v>3.5</v>
      </c>
    </row>
    <row r="531" spans="1:13" x14ac:dyDescent="0.35">
      <c r="A531" s="189" t="s">
        <v>765</v>
      </c>
      <c r="B531" s="190" t="s">
        <v>800</v>
      </c>
      <c r="C531" s="191">
        <v>534439</v>
      </c>
      <c r="D531" s="192">
        <v>2.67</v>
      </c>
      <c r="E531" s="193">
        <v>44.22064057</v>
      </c>
      <c r="F531" s="194">
        <v>2.3131672597864772</v>
      </c>
      <c r="H531" s="195">
        <f t="shared" si="49"/>
        <v>1.5</v>
      </c>
      <c r="I531" s="196">
        <f t="shared" si="50"/>
        <v>5</v>
      </c>
      <c r="J531" s="197">
        <f t="shared" si="51"/>
        <v>4</v>
      </c>
      <c r="K531" s="186">
        <f t="shared" si="54"/>
        <v>10.5</v>
      </c>
      <c r="L531" s="198">
        <f t="shared" si="52"/>
        <v>3.5</v>
      </c>
      <c r="M531" s="199">
        <f t="shared" si="53"/>
        <v>3.5</v>
      </c>
    </row>
    <row r="532" spans="1:13" x14ac:dyDescent="0.35">
      <c r="A532" s="189" t="s">
        <v>765</v>
      </c>
      <c r="B532" s="190" t="s">
        <v>801</v>
      </c>
      <c r="C532" s="191">
        <v>534196</v>
      </c>
      <c r="D532" s="192">
        <v>3.5649999999999999</v>
      </c>
      <c r="E532" s="193">
        <v>41.415463920000001</v>
      </c>
      <c r="F532" s="194">
        <v>7.2164948453608249</v>
      </c>
      <c r="H532" s="195">
        <f t="shared" si="49"/>
        <v>3.5</v>
      </c>
      <c r="I532" s="196">
        <f t="shared" si="50"/>
        <v>1</v>
      </c>
      <c r="J532" s="197">
        <f t="shared" si="51"/>
        <v>0.5</v>
      </c>
      <c r="K532" s="186">
        <f t="shared" si="54"/>
        <v>5</v>
      </c>
      <c r="L532" s="198">
        <f t="shared" si="52"/>
        <v>1.6666666666666667</v>
      </c>
      <c r="M532" s="199">
        <f t="shared" si="53"/>
        <v>1.66</v>
      </c>
    </row>
    <row r="533" spans="1:13" x14ac:dyDescent="0.35">
      <c r="A533" s="189" t="s">
        <v>765</v>
      </c>
      <c r="B533" s="190" t="s">
        <v>802</v>
      </c>
      <c r="C533" s="191">
        <v>530930</v>
      </c>
      <c r="D533" s="192">
        <v>2.2989999999999999</v>
      </c>
      <c r="E533" s="193">
        <v>43.446308719999998</v>
      </c>
      <c r="F533" s="194">
        <v>1.3422818791946309</v>
      </c>
      <c r="H533" s="195">
        <f t="shared" si="49"/>
        <v>1</v>
      </c>
      <c r="I533" s="196">
        <f t="shared" si="50"/>
        <v>4.5</v>
      </c>
      <c r="J533" s="197">
        <f t="shared" si="51"/>
        <v>5</v>
      </c>
      <c r="K533" s="186">
        <f t="shared" si="54"/>
        <v>10.5</v>
      </c>
      <c r="L533" s="198">
        <f t="shared" si="52"/>
        <v>3.5</v>
      </c>
      <c r="M533" s="199">
        <f t="shared" si="53"/>
        <v>3.5</v>
      </c>
    </row>
    <row r="534" spans="1:13" x14ac:dyDescent="0.35">
      <c r="A534" s="189" t="s">
        <v>765</v>
      </c>
      <c r="B534" s="190" t="s">
        <v>803</v>
      </c>
      <c r="C534" s="191">
        <v>530972</v>
      </c>
      <c r="D534" s="192">
        <v>4.9180000000000001</v>
      </c>
      <c r="E534" s="193">
        <v>46.991228069999998</v>
      </c>
      <c r="F534" s="194">
        <v>0</v>
      </c>
      <c r="H534" s="195">
        <f t="shared" si="49"/>
        <v>5</v>
      </c>
      <c r="I534" s="196">
        <f t="shared" si="50"/>
        <v>5</v>
      </c>
      <c r="J534" s="197">
        <f t="shared" si="51"/>
        <v>5</v>
      </c>
      <c r="K534" s="186">
        <f t="shared" si="54"/>
        <v>15</v>
      </c>
      <c r="L534" s="198">
        <f t="shared" si="52"/>
        <v>5</v>
      </c>
      <c r="M534" s="199">
        <f t="shared" si="53"/>
        <v>5</v>
      </c>
    </row>
    <row r="535" spans="1:13" x14ac:dyDescent="0.35">
      <c r="A535" s="189" t="s">
        <v>765</v>
      </c>
      <c r="B535" s="190" t="s">
        <v>804</v>
      </c>
      <c r="C535" s="191">
        <v>534498</v>
      </c>
      <c r="D535" s="192">
        <v>3.2709999999999999</v>
      </c>
      <c r="E535" s="193">
        <v>43.984375</v>
      </c>
      <c r="F535" s="194">
        <v>3.6989795918367343</v>
      </c>
      <c r="H535" s="195">
        <f t="shared" si="49"/>
        <v>3</v>
      </c>
      <c r="I535" s="196">
        <f t="shared" si="50"/>
        <v>5</v>
      </c>
      <c r="J535" s="197">
        <f t="shared" si="51"/>
        <v>2</v>
      </c>
      <c r="K535" s="186">
        <f t="shared" si="54"/>
        <v>10</v>
      </c>
      <c r="L535" s="198">
        <f t="shared" si="52"/>
        <v>3.3333333333333335</v>
      </c>
      <c r="M535" s="199">
        <f t="shared" si="53"/>
        <v>3.33</v>
      </c>
    </row>
    <row r="536" spans="1:13" x14ac:dyDescent="0.35">
      <c r="A536" s="189" t="s">
        <v>765</v>
      </c>
      <c r="B536" s="190" t="s">
        <v>805</v>
      </c>
      <c r="C536" s="191">
        <v>534501</v>
      </c>
      <c r="D536" s="192">
        <v>2.0649999999999999</v>
      </c>
      <c r="E536" s="193">
        <v>45.121013130000001</v>
      </c>
      <c r="F536" s="194">
        <v>3.75234521575985</v>
      </c>
      <c r="H536" s="195">
        <f t="shared" si="49"/>
        <v>0.5</v>
      </c>
      <c r="I536" s="196">
        <f t="shared" si="50"/>
        <v>5</v>
      </c>
      <c r="J536" s="197">
        <f t="shared" si="51"/>
        <v>2</v>
      </c>
      <c r="K536" s="186">
        <f t="shared" si="54"/>
        <v>7.5</v>
      </c>
      <c r="L536" s="198">
        <f t="shared" si="52"/>
        <v>2.5</v>
      </c>
      <c r="M536" s="199">
        <f t="shared" si="53"/>
        <v>2.5</v>
      </c>
    </row>
    <row r="537" spans="1:13" x14ac:dyDescent="0.35">
      <c r="A537" s="189" t="s">
        <v>765</v>
      </c>
      <c r="B537" s="190" t="s">
        <v>759</v>
      </c>
      <c r="C537" s="191">
        <v>534510</v>
      </c>
      <c r="D537" s="192">
        <v>3.972</v>
      </c>
      <c r="E537" s="193">
        <v>43.565368569999997</v>
      </c>
      <c r="F537" s="194">
        <v>5.006954102920723</v>
      </c>
      <c r="H537" s="195">
        <f t="shared" si="49"/>
        <v>4.5</v>
      </c>
      <c r="I537" s="196">
        <f t="shared" si="50"/>
        <v>4.5</v>
      </c>
      <c r="J537" s="197">
        <f t="shared" si="51"/>
        <v>0.5</v>
      </c>
      <c r="K537" s="186">
        <f t="shared" si="54"/>
        <v>9.5</v>
      </c>
      <c r="L537" s="198">
        <f t="shared" si="52"/>
        <v>3.1666666666666665</v>
      </c>
      <c r="M537" s="199">
        <f t="shared" si="53"/>
        <v>3.16</v>
      </c>
    </row>
    <row r="538" spans="1:13" x14ac:dyDescent="0.35">
      <c r="A538" s="189" t="s">
        <v>765</v>
      </c>
      <c r="B538" s="190" t="s">
        <v>806</v>
      </c>
      <c r="C538" s="191">
        <v>534528</v>
      </c>
      <c r="D538" s="192">
        <v>3.8460000000000001</v>
      </c>
      <c r="E538" s="193">
        <v>40.315878380000001</v>
      </c>
      <c r="F538" s="194">
        <v>4.7297297297297289</v>
      </c>
      <c r="H538" s="195">
        <f t="shared" si="49"/>
        <v>4.5</v>
      </c>
      <c r="I538" s="196">
        <f t="shared" si="50"/>
        <v>0.5</v>
      </c>
      <c r="J538" s="197">
        <f t="shared" si="51"/>
        <v>0.5</v>
      </c>
      <c r="K538" s="186">
        <f t="shared" si="54"/>
        <v>5.5</v>
      </c>
      <c r="L538" s="198">
        <f t="shared" si="52"/>
        <v>1.8333333333333333</v>
      </c>
      <c r="M538" s="199">
        <f t="shared" si="53"/>
        <v>1.83</v>
      </c>
    </row>
    <row r="539" spans="1:13" x14ac:dyDescent="0.35">
      <c r="A539" s="189" t="s">
        <v>765</v>
      </c>
      <c r="B539" s="190" t="s">
        <v>807</v>
      </c>
      <c r="C539" s="191">
        <v>534536</v>
      </c>
      <c r="D539" s="192">
        <v>1.149</v>
      </c>
      <c r="E539" s="193">
        <v>44.588339220000002</v>
      </c>
      <c r="F539" s="194">
        <v>4.9469964664310959</v>
      </c>
      <c r="H539" s="195">
        <f t="shared" si="49"/>
        <v>0.5</v>
      </c>
      <c r="I539" s="196">
        <f t="shared" si="50"/>
        <v>5</v>
      </c>
      <c r="J539" s="197">
        <f t="shared" si="51"/>
        <v>0.5</v>
      </c>
      <c r="K539" s="186">
        <f t="shared" si="54"/>
        <v>6</v>
      </c>
      <c r="L539" s="198">
        <f t="shared" si="52"/>
        <v>2</v>
      </c>
      <c r="M539" s="199">
        <f t="shared" si="53"/>
        <v>2</v>
      </c>
    </row>
    <row r="540" spans="1:13" x14ac:dyDescent="0.35">
      <c r="A540" s="189" t="s">
        <v>765</v>
      </c>
      <c r="B540" s="190" t="s">
        <v>808</v>
      </c>
      <c r="C540" s="191">
        <v>534561</v>
      </c>
      <c r="D540" s="192">
        <v>2.335</v>
      </c>
      <c r="E540" s="193">
        <v>46.586580089999998</v>
      </c>
      <c r="F540" s="194">
        <v>1.7316017316017316</v>
      </c>
      <c r="H540" s="195">
        <f t="shared" si="49"/>
        <v>1</v>
      </c>
      <c r="I540" s="196">
        <f t="shared" si="50"/>
        <v>5</v>
      </c>
      <c r="J540" s="197">
        <f t="shared" si="51"/>
        <v>5</v>
      </c>
      <c r="K540" s="186">
        <f t="shared" si="54"/>
        <v>11</v>
      </c>
      <c r="L540" s="198">
        <f t="shared" si="52"/>
        <v>3.6666666666666665</v>
      </c>
      <c r="M540" s="199">
        <f t="shared" si="53"/>
        <v>3.66</v>
      </c>
    </row>
    <row r="541" spans="1:13" x14ac:dyDescent="0.35">
      <c r="A541" s="189" t="s">
        <v>765</v>
      </c>
      <c r="B541" s="190" t="s">
        <v>809</v>
      </c>
      <c r="C541" s="191">
        <v>534595</v>
      </c>
      <c r="D541" s="192">
        <v>1.1579999999999999</v>
      </c>
      <c r="E541" s="193">
        <v>42.743373490000003</v>
      </c>
      <c r="F541" s="194">
        <v>2.4096385542168677</v>
      </c>
      <c r="H541" s="195">
        <f t="shared" si="49"/>
        <v>0.5</v>
      </c>
      <c r="I541" s="196">
        <f t="shared" si="50"/>
        <v>3.5</v>
      </c>
      <c r="J541" s="197">
        <f t="shared" si="51"/>
        <v>4</v>
      </c>
      <c r="K541" s="186">
        <f t="shared" si="54"/>
        <v>8</v>
      </c>
      <c r="L541" s="198">
        <f t="shared" si="52"/>
        <v>2.6666666666666665</v>
      </c>
      <c r="M541" s="199">
        <f t="shared" si="53"/>
        <v>2.66</v>
      </c>
    </row>
    <row r="542" spans="1:13" x14ac:dyDescent="0.35">
      <c r="A542" s="189" t="s">
        <v>765</v>
      </c>
      <c r="B542" s="190" t="s">
        <v>810</v>
      </c>
      <c r="C542" s="191">
        <v>534609</v>
      </c>
      <c r="D542" s="192">
        <v>1.929</v>
      </c>
      <c r="E542" s="193">
        <v>42.636633660000001</v>
      </c>
      <c r="F542" s="194">
        <v>8.3168316831683171</v>
      </c>
      <c r="H542" s="195">
        <f t="shared" si="49"/>
        <v>0.5</v>
      </c>
      <c r="I542" s="196">
        <f t="shared" si="50"/>
        <v>3</v>
      </c>
      <c r="J542" s="197">
        <f t="shared" si="51"/>
        <v>0.5</v>
      </c>
      <c r="K542" s="186">
        <f t="shared" si="54"/>
        <v>4</v>
      </c>
      <c r="L542" s="198">
        <f t="shared" si="52"/>
        <v>1.3333333333333333</v>
      </c>
      <c r="M542" s="199">
        <f t="shared" si="53"/>
        <v>1.33</v>
      </c>
    </row>
    <row r="543" spans="1:13" x14ac:dyDescent="0.35">
      <c r="A543" s="189" t="s">
        <v>765</v>
      </c>
      <c r="B543" s="190" t="s">
        <v>811</v>
      </c>
      <c r="C543" s="191">
        <v>534617</v>
      </c>
      <c r="D543" s="192">
        <v>3.7949999999999999</v>
      </c>
      <c r="E543" s="193">
        <v>45.553342819999997</v>
      </c>
      <c r="F543" s="194">
        <v>4.4096728307254622</v>
      </c>
      <c r="H543" s="195">
        <f t="shared" si="49"/>
        <v>4</v>
      </c>
      <c r="I543" s="196">
        <f t="shared" si="50"/>
        <v>5</v>
      </c>
      <c r="J543" s="197">
        <f t="shared" si="51"/>
        <v>1</v>
      </c>
      <c r="K543" s="186">
        <f t="shared" si="54"/>
        <v>10</v>
      </c>
      <c r="L543" s="198">
        <f t="shared" si="52"/>
        <v>3.3333333333333335</v>
      </c>
      <c r="M543" s="199">
        <f t="shared" si="53"/>
        <v>3.33</v>
      </c>
    </row>
    <row r="544" spans="1:13" x14ac:dyDescent="0.35">
      <c r="A544" s="189" t="s">
        <v>765</v>
      </c>
      <c r="B544" s="190" t="s">
        <v>812</v>
      </c>
      <c r="C544" s="191">
        <v>534633</v>
      </c>
      <c r="D544" s="192">
        <v>3.55</v>
      </c>
      <c r="E544" s="193">
        <v>45.914824170000003</v>
      </c>
      <c r="F544" s="194">
        <v>1.9372499473573381</v>
      </c>
      <c r="H544" s="195">
        <f t="shared" si="49"/>
        <v>3.5</v>
      </c>
      <c r="I544" s="196">
        <f t="shared" si="50"/>
        <v>5</v>
      </c>
      <c r="J544" s="197">
        <f t="shared" si="51"/>
        <v>4.5</v>
      </c>
      <c r="K544" s="186">
        <f t="shared" si="54"/>
        <v>13</v>
      </c>
      <c r="L544" s="198">
        <f t="shared" si="52"/>
        <v>4.333333333333333</v>
      </c>
      <c r="M544" s="199">
        <f t="shared" si="53"/>
        <v>4.33</v>
      </c>
    </row>
    <row r="545" spans="1:13" x14ac:dyDescent="0.35">
      <c r="A545" s="189" t="s">
        <v>813</v>
      </c>
      <c r="B545" s="190" t="s">
        <v>814</v>
      </c>
      <c r="C545" s="191">
        <v>537047</v>
      </c>
      <c r="D545" s="192">
        <v>1.724</v>
      </c>
      <c r="E545" s="193">
        <v>42.303571429999998</v>
      </c>
      <c r="F545" s="194">
        <v>2.5510204081632653</v>
      </c>
      <c r="H545" s="195">
        <f t="shared" si="49"/>
        <v>0.5</v>
      </c>
      <c r="I545" s="196">
        <f t="shared" si="50"/>
        <v>2.5</v>
      </c>
      <c r="J545" s="197">
        <f t="shared" si="51"/>
        <v>3.5</v>
      </c>
      <c r="K545" s="186">
        <f t="shared" si="54"/>
        <v>6.5</v>
      </c>
      <c r="L545" s="198">
        <f t="shared" si="52"/>
        <v>2.1666666666666665</v>
      </c>
      <c r="M545" s="199">
        <f t="shared" si="53"/>
        <v>2.16</v>
      </c>
    </row>
    <row r="546" spans="1:13" x14ac:dyDescent="0.35">
      <c r="A546" s="189" t="s">
        <v>813</v>
      </c>
      <c r="B546" s="190" t="s">
        <v>815</v>
      </c>
      <c r="C546" s="191">
        <v>599581</v>
      </c>
      <c r="D546" s="192">
        <v>1.554</v>
      </c>
      <c r="E546" s="193">
        <v>40.078461539999999</v>
      </c>
      <c r="F546" s="194">
        <v>28.923076923076923</v>
      </c>
      <c r="H546" s="195">
        <f t="shared" si="49"/>
        <v>0.5</v>
      </c>
      <c r="I546" s="196">
        <f t="shared" si="50"/>
        <v>0.5</v>
      </c>
      <c r="J546" s="197">
        <f t="shared" si="51"/>
        <v>0.5</v>
      </c>
      <c r="K546" s="186">
        <f t="shared" si="54"/>
        <v>1.5</v>
      </c>
      <c r="L546" s="198">
        <f t="shared" si="52"/>
        <v>0.5</v>
      </c>
      <c r="M546" s="199">
        <f t="shared" si="53"/>
        <v>0.5</v>
      </c>
    </row>
    <row r="547" spans="1:13" x14ac:dyDescent="0.35">
      <c r="A547" s="189" t="s">
        <v>813</v>
      </c>
      <c r="B547" s="190" t="s">
        <v>816</v>
      </c>
      <c r="C547" s="191">
        <v>537357</v>
      </c>
      <c r="D547" s="192">
        <v>0.58899999999999997</v>
      </c>
      <c r="E547" s="193">
        <v>38.610980619999999</v>
      </c>
      <c r="F547" s="194">
        <v>11.391661773341161</v>
      </c>
      <c r="H547" s="195">
        <f t="shared" si="49"/>
        <v>0.5</v>
      </c>
      <c r="I547" s="196">
        <f t="shared" si="50"/>
        <v>0.5</v>
      </c>
      <c r="J547" s="197">
        <f t="shared" si="51"/>
        <v>0.5</v>
      </c>
      <c r="K547" s="186">
        <f t="shared" si="54"/>
        <v>1.5</v>
      </c>
      <c r="L547" s="198">
        <f t="shared" si="52"/>
        <v>0.5</v>
      </c>
      <c r="M547" s="199">
        <f t="shared" si="53"/>
        <v>0.5</v>
      </c>
    </row>
    <row r="548" spans="1:13" x14ac:dyDescent="0.35">
      <c r="A548" s="189" t="s">
        <v>813</v>
      </c>
      <c r="B548" s="190" t="s">
        <v>813</v>
      </c>
      <c r="C548" s="191">
        <v>537454</v>
      </c>
      <c r="D548" s="192">
        <v>2.8940000000000001</v>
      </c>
      <c r="E548" s="193">
        <v>41.071556350000002</v>
      </c>
      <c r="F548" s="194">
        <v>2.8423772609819125</v>
      </c>
      <c r="H548" s="195">
        <f t="shared" si="49"/>
        <v>2</v>
      </c>
      <c r="I548" s="196">
        <f t="shared" si="50"/>
        <v>0.5</v>
      </c>
      <c r="J548" s="197">
        <f t="shared" si="51"/>
        <v>3</v>
      </c>
      <c r="K548" s="186">
        <f t="shared" si="54"/>
        <v>5.5</v>
      </c>
      <c r="L548" s="198">
        <f t="shared" si="52"/>
        <v>1.8333333333333333</v>
      </c>
      <c r="M548" s="199">
        <f t="shared" si="53"/>
        <v>1.83</v>
      </c>
    </row>
    <row r="549" spans="1:13" x14ac:dyDescent="0.35">
      <c r="A549" s="189" t="s">
        <v>813</v>
      </c>
      <c r="B549" s="190" t="s">
        <v>817</v>
      </c>
      <c r="C549" s="191">
        <v>537501</v>
      </c>
      <c r="D549" s="192">
        <v>4.9909999999999997</v>
      </c>
      <c r="E549" s="193">
        <v>35.335129309999999</v>
      </c>
      <c r="F549" s="194">
        <v>15.704022988505747</v>
      </c>
      <c r="H549" s="195">
        <f t="shared" si="49"/>
        <v>5</v>
      </c>
      <c r="I549" s="196">
        <f t="shared" si="50"/>
        <v>0.5</v>
      </c>
      <c r="J549" s="197">
        <f t="shared" si="51"/>
        <v>0.5</v>
      </c>
      <c r="K549" s="186">
        <f t="shared" si="54"/>
        <v>6</v>
      </c>
      <c r="L549" s="198">
        <f t="shared" si="52"/>
        <v>2</v>
      </c>
      <c r="M549" s="199">
        <f t="shared" si="53"/>
        <v>2</v>
      </c>
    </row>
    <row r="550" spans="1:13" x14ac:dyDescent="0.35">
      <c r="A550" s="189" t="s">
        <v>813</v>
      </c>
      <c r="B550" s="190" t="s">
        <v>818</v>
      </c>
      <c r="C550" s="191">
        <v>537624</v>
      </c>
      <c r="D550" s="192">
        <v>5.5119999999999996</v>
      </c>
      <c r="E550" s="193">
        <v>41.531999999999996</v>
      </c>
      <c r="F550" s="194">
        <v>4.8</v>
      </c>
      <c r="H550" s="195">
        <f t="shared" si="49"/>
        <v>5</v>
      </c>
      <c r="I550" s="196">
        <f t="shared" si="50"/>
        <v>1.5</v>
      </c>
      <c r="J550" s="197">
        <f t="shared" si="51"/>
        <v>0.5</v>
      </c>
      <c r="K550" s="186">
        <f t="shared" si="54"/>
        <v>7</v>
      </c>
      <c r="L550" s="198">
        <f t="shared" si="52"/>
        <v>2.3333333333333335</v>
      </c>
      <c r="M550" s="199">
        <f t="shared" si="53"/>
        <v>2.33</v>
      </c>
    </row>
    <row r="551" spans="1:13" x14ac:dyDescent="0.35">
      <c r="A551" s="189" t="s">
        <v>813</v>
      </c>
      <c r="B551" s="190" t="s">
        <v>819</v>
      </c>
      <c r="C551" s="191">
        <v>537721</v>
      </c>
      <c r="D551" s="192">
        <v>2.2730000000000001</v>
      </c>
      <c r="E551" s="193">
        <v>40.636581470000003</v>
      </c>
      <c r="F551" s="194">
        <v>3.0351437699680508</v>
      </c>
      <c r="H551" s="195">
        <f t="shared" si="49"/>
        <v>1</v>
      </c>
      <c r="I551" s="196">
        <f t="shared" si="50"/>
        <v>0.5</v>
      </c>
      <c r="J551" s="197">
        <f t="shared" si="51"/>
        <v>3</v>
      </c>
      <c r="K551" s="186">
        <f t="shared" si="54"/>
        <v>4.5</v>
      </c>
      <c r="L551" s="198">
        <f t="shared" si="52"/>
        <v>1.5</v>
      </c>
      <c r="M551" s="199">
        <f t="shared" si="53"/>
        <v>1.5</v>
      </c>
    </row>
    <row r="552" spans="1:13" x14ac:dyDescent="0.35">
      <c r="A552" s="189" t="s">
        <v>813</v>
      </c>
      <c r="B552" s="190" t="s">
        <v>820</v>
      </c>
      <c r="C552" s="191">
        <v>537781</v>
      </c>
      <c r="D552" s="192">
        <v>2.2450000000000001</v>
      </c>
      <c r="E552" s="193">
        <v>41.182611510000001</v>
      </c>
      <c r="F552" s="194">
        <v>1.5513897866839041</v>
      </c>
      <c r="H552" s="195">
        <f t="shared" si="49"/>
        <v>1</v>
      </c>
      <c r="I552" s="196">
        <f t="shared" si="50"/>
        <v>1</v>
      </c>
      <c r="J552" s="197">
        <f t="shared" si="51"/>
        <v>5</v>
      </c>
      <c r="K552" s="186">
        <f t="shared" si="54"/>
        <v>7</v>
      </c>
      <c r="L552" s="198">
        <f t="shared" si="52"/>
        <v>2.3333333333333335</v>
      </c>
      <c r="M552" s="199">
        <f t="shared" si="53"/>
        <v>2.33</v>
      </c>
    </row>
    <row r="553" spans="1:13" x14ac:dyDescent="0.35">
      <c r="A553" s="189" t="s">
        <v>813</v>
      </c>
      <c r="B553" s="190" t="s">
        <v>821</v>
      </c>
      <c r="C553" s="191">
        <v>537837</v>
      </c>
      <c r="D553" s="192">
        <v>2.2850000000000001</v>
      </c>
      <c r="E553" s="193">
        <v>41.039951569999999</v>
      </c>
      <c r="F553" s="194">
        <v>2.4213075060532687</v>
      </c>
      <c r="H553" s="195">
        <f t="shared" si="49"/>
        <v>1</v>
      </c>
      <c r="I553" s="196">
        <f t="shared" si="50"/>
        <v>0.5</v>
      </c>
      <c r="J553" s="197">
        <f t="shared" si="51"/>
        <v>4</v>
      </c>
      <c r="K553" s="186">
        <f t="shared" si="54"/>
        <v>5.5</v>
      </c>
      <c r="L553" s="198">
        <f t="shared" si="52"/>
        <v>1.8333333333333333</v>
      </c>
      <c r="M553" s="199">
        <f t="shared" si="53"/>
        <v>1.83</v>
      </c>
    </row>
    <row r="554" spans="1:13" x14ac:dyDescent="0.35">
      <c r="A554" s="189" t="s">
        <v>813</v>
      </c>
      <c r="B554" s="190" t="s">
        <v>822</v>
      </c>
      <c r="C554" s="191">
        <v>534889</v>
      </c>
      <c r="D554" s="192">
        <v>3.3559999999999999</v>
      </c>
      <c r="E554" s="193">
        <v>41.156652360000002</v>
      </c>
      <c r="F554" s="194">
        <v>4.2918454935622314</v>
      </c>
      <c r="H554" s="195">
        <f t="shared" si="49"/>
        <v>3</v>
      </c>
      <c r="I554" s="196">
        <f t="shared" si="50"/>
        <v>1</v>
      </c>
      <c r="J554" s="197">
        <f t="shared" si="51"/>
        <v>1</v>
      </c>
      <c r="K554" s="186">
        <f t="shared" si="54"/>
        <v>5</v>
      </c>
      <c r="L554" s="198">
        <f t="shared" si="52"/>
        <v>1.6666666666666667</v>
      </c>
      <c r="M554" s="199">
        <f t="shared" si="53"/>
        <v>1.66</v>
      </c>
    </row>
    <row r="555" spans="1:13" x14ac:dyDescent="0.35">
      <c r="A555" s="189" t="s">
        <v>813</v>
      </c>
      <c r="B555" s="190" t="s">
        <v>823</v>
      </c>
      <c r="C555" s="191">
        <v>537861</v>
      </c>
      <c r="D555" s="192">
        <v>2.911</v>
      </c>
      <c r="E555" s="193">
        <v>38.182191779999997</v>
      </c>
      <c r="F555" s="194">
        <v>5.4794520547945202</v>
      </c>
      <c r="H555" s="195">
        <f t="shared" si="49"/>
        <v>2.5</v>
      </c>
      <c r="I555" s="196">
        <f t="shared" si="50"/>
        <v>0.5</v>
      </c>
      <c r="J555" s="197">
        <f t="shared" si="51"/>
        <v>0.5</v>
      </c>
      <c r="K555" s="186">
        <f t="shared" si="54"/>
        <v>3.5</v>
      </c>
      <c r="L555" s="198">
        <f t="shared" si="52"/>
        <v>1.1666666666666667</v>
      </c>
      <c r="M555" s="199">
        <f t="shared" si="53"/>
        <v>1.1599999999999999</v>
      </c>
    </row>
    <row r="556" spans="1:13" x14ac:dyDescent="0.35">
      <c r="A556" s="189" t="s">
        <v>813</v>
      </c>
      <c r="B556" s="190" t="s">
        <v>824</v>
      </c>
      <c r="C556" s="191">
        <v>537993</v>
      </c>
      <c r="D556" s="192">
        <v>1.399</v>
      </c>
      <c r="E556" s="193">
        <v>39.943925229999998</v>
      </c>
      <c r="F556" s="194">
        <v>3.7383177570093458</v>
      </c>
      <c r="H556" s="195">
        <f t="shared" si="49"/>
        <v>0.5</v>
      </c>
      <c r="I556" s="196">
        <f t="shared" si="50"/>
        <v>0.5</v>
      </c>
      <c r="J556" s="197">
        <f t="shared" si="51"/>
        <v>2</v>
      </c>
      <c r="K556" s="186">
        <f t="shared" si="54"/>
        <v>3</v>
      </c>
      <c r="L556" s="198">
        <f t="shared" si="52"/>
        <v>1</v>
      </c>
      <c r="M556" s="199">
        <f t="shared" si="53"/>
        <v>1</v>
      </c>
    </row>
    <row r="557" spans="1:13" x14ac:dyDescent="0.35">
      <c r="A557" s="189" t="s">
        <v>825</v>
      </c>
      <c r="B557" s="190" t="s">
        <v>826</v>
      </c>
      <c r="C557" s="191">
        <v>534714</v>
      </c>
      <c r="D557" s="192">
        <v>2.1219999999999999</v>
      </c>
      <c r="E557" s="193">
        <v>37.268566489999998</v>
      </c>
      <c r="F557" s="194">
        <v>10.708117443868741</v>
      </c>
      <c r="H557" s="195">
        <f t="shared" si="49"/>
        <v>0.5</v>
      </c>
      <c r="I557" s="196">
        <f t="shared" si="50"/>
        <v>0.5</v>
      </c>
      <c r="J557" s="197">
        <f t="shared" si="51"/>
        <v>0.5</v>
      </c>
      <c r="K557" s="186">
        <f t="shared" si="54"/>
        <v>1.5</v>
      </c>
      <c r="L557" s="198">
        <f t="shared" si="52"/>
        <v>0.5</v>
      </c>
      <c r="M557" s="199">
        <f t="shared" si="53"/>
        <v>0.5</v>
      </c>
    </row>
    <row r="558" spans="1:13" x14ac:dyDescent="0.35">
      <c r="A558" s="189" t="s">
        <v>825</v>
      </c>
      <c r="B558" s="190" t="s">
        <v>827</v>
      </c>
      <c r="C558" s="191">
        <v>534722</v>
      </c>
      <c r="D558" s="192">
        <v>3.5979999999999999</v>
      </c>
      <c r="E558" s="193">
        <v>40.696938070000002</v>
      </c>
      <c r="F558" s="194">
        <v>2.0876826722338202</v>
      </c>
      <c r="H558" s="195">
        <f t="shared" si="49"/>
        <v>3.5</v>
      </c>
      <c r="I558" s="196">
        <f t="shared" si="50"/>
        <v>0.5</v>
      </c>
      <c r="J558" s="197">
        <f t="shared" si="51"/>
        <v>4.5</v>
      </c>
      <c r="K558" s="186">
        <f t="shared" si="54"/>
        <v>8.5</v>
      </c>
      <c r="L558" s="198">
        <f t="shared" si="52"/>
        <v>2.8333333333333335</v>
      </c>
      <c r="M558" s="199">
        <f t="shared" si="53"/>
        <v>2.83</v>
      </c>
    </row>
    <row r="559" spans="1:13" x14ac:dyDescent="0.35">
      <c r="A559" s="189" t="s">
        <v>825</v>
      </c>
      <c r="B559" s="190" t="s">
        <v>828</v>
      </c>
      <c r="C559" s="191">
        <v>534731</v>
      </c>
      <c r="D559" s="192">
        <v>3.3210000000000002</v>
      </c>
      <c r="E559" s="193">
        <v>40.489230769999999</v>
      </c>
      <c r="F559" s="194">
        <v>2.9230769230769229</v>
      </c>
      <c r="H559" s="195">
        <f t="shared" si="49"/>
        <v>3</v>
      </c>
      <c r="I559" s="196">
        <f t="shared" si="50"/>
        <v>0.5</v>
      </c>
      <c r="J559" s="197">
        <f t="shared" si="51"/>
        <v>3</v>
      </c>
      <c r="K559" s="186">
        <f t="shared" si="54"/>
        <v>6.5</v>
      </c>
      <c r="L559" s="198">
        <f t="shared" si="52"/>
        <v>2.1666666666666665</v>
      </c>
      <c r="M559" s="199">
        <f t="shared" si="53"/>
        <v>2.16</v>
      </c>
    </row>
    <row r="560" spans="1:13" x14ac:dyDescent="0.35">
      <c r="A560" s="189" t="s">
        <v>825</v>
      </c>
      <c r="B560" s="190" t="s">
        <v>829</v>
      </c>
      <c r="C560" s="191">
        <v>534749</v>
      </c>
      <c r="D560" s="192">
        <v>2.222</v>
      </c>
      <c r="E560" s="193">
        <v>40.357350799999999</v>
      </c>
      <c r="F560" s="194">
        <v>1.1644832605531297</v>
      </c>
      <c r="H560" s="195">
        <f t="shared" si="49"/>
        <v>1</v>
      </c>
      <c r="I560" s="196">
        <f t="shared" si="50"/>
        <v>0.5</v>
      </c>
      <c r="J560" s="197">
        <f t="shared" si="51"/>
        <v>5</v>
      </c>
      <c r="K560" s="186">
        <f t="shared" si="54"/>
        <v>6.5</v>
      </c>
      <c r="L560" s="198">
        <f t="shared" si="52"/>
        <v>2.1666666666666665</v>
      </c>
      <c r="M560" s="199">
        <f t="shared" si="53"/>
        <v>2.16</v>
      </c>
    </row>
    <row r="561" spans="1:13" x14ac:dyDescent="0.35">
      <c r="A561" s="189" t="s">
        <v>825</v>
      </c>
      <c r="B561" s="190" t="s">
        <v>830</v>
      </c>
      <c r="C561" s="191">
        <v>531570</v>
      </c>
      <c r="D561" s="192">
        <v>5.7140000000000004</v>
      </c>
      <c r="E561" s="193">
        <v>49.48809524</v>
      </c>
      <c r="F561" s="194">
        <v>1.1904761904761907</v>
      </c>
      <c r="H561" s="195">
        <f t="shared" si="49"/>
        <v>5</v>
      </c>
      <c r="I561" s="196">
        <f t="shared" si="50"/>
        <v>5</v>
      </c>
      <c r="J561" s="197">
        <f t="shared" si="51"/>
        <v>5</v>
      </c>
      <c r="K561" s="186">
        <f t="shared" si="54"/>
        <v>15</v>
      </c>
      <c r="L561" s="198">
        <f t="shared" si="52"/>
        <v>5</v>
      </c>
      <c r="M561" s="199">
        <f t="shared" si="53"/>
        <v>5</v>
      </c>
    </row>
    <row r="562" spans="1:13" x14ac:dyDescent="0.35">
      <c r="A562" s="189" t="s">
        <v>825</v>
      </c>
      <c r="B562" s="190" t="s">
        <v>831</v>
      </c>
      <c r="C562" s="191">
        <v>534765</v>
      </c>
      <c r="D562" s="192">
        <v>4.3150000000000004</v>
      </c>
      <c r="E562" s="193">
        <v>40.600755669999998</v>
      </c>
      <c r="F562" s="194">
        <v>4.1561712846347607</v>
      </c>
      <c r="H562" s="195">
        <f t="shared" si="49"/>
        <v>5</v>
      </c>
      <c r="I562" s="196">
        <f t="shared" si="50"/>
        <v>0.5</v>
      </c>
      <c r="J562" s="197">
        <f t="shared" si="51"/>
        <v>1.5</v>
      </c>
      <c r="K562" s="186">
        <f t="shared" si="54"/>
        <v>7</v>
      </c>
      <c r="L562" s="198">
        <f t="shared" si="52"/>
        <v>2.3333333333333335</v>
      </c>
      <c r="M562" s="199">
        <f t="shared" si="53"/>
        <v>2.33</v>
      </c>
    </row>
    <row r="563" spans="1:13" x14ac:dyDescent="0.35">
      <c r="A563" s="189" t="s">
        <v>825</v>
      </c>
      <c r="B563" s="190" t="s">
        <v>832</v>
      </c>
      <c r="C563" s="191">
        <v>531987</v>
      </c>
      <c r="D563" s="192">
        <v>1.587</v>
      </c>
      <c r="E563" s="193">
        <v>41.401960780000003</v>
      </c>
      <c r="F563" s="194">
        <v>3.9215686274509802</v>
      </c>
      <c r="H563" s="195">
        <f t="shared" si="49"/>
        <v>0.5</v>
      </c>
      <c r="I563" s="196">
        <f t="shared" si="50"/>
        <v>1</v>
      </c>
      <c r="J563" s="197">
        <f t="shared" si="51"/>
        <v>1.5</v>
      </c>
      <c r="K563" s="186">
        <f t="shared" si="54"/>
        <v>3</v>
      </c>
      <c r="L563" s="198">
        <f t="shared" si="52"/>
        <v>1</v>
      </c>
      <c r="M563" s="199">
        <f t="shared" si="53"/>
        <v>1</v>
      </c>
    </row>
    <row r="564" spans="1:13" x14ac:dyDescent="0.35">
      <c r="A564" s="189" t="s">
        <v>825</v>
      </c>
      <c r="B564" s="190" t="s">
        <v>833</v>
      </c>
      <c r="C564" s="191">
        <v>534790</v>
      </c>
      <c r="D564" s="192">
        <v>2.9809999999999999</v>
      </c>
      <c r="E564" s="193">
        <v>42.348171700000002</v>
      </c>
      <c r="F564" s="194">
        <v>3.6565977742448328</v>
      </c>
      <c r="H564" s="195">
        <f t="shared" si="49"/>
        <v>2.5</v>
      </c>
      <c r="I564" s="196">
        <f t="shared" si="50"/>
        <v>2.5</v>
      </c>
      <c r="J564" s="197">
        <f t="shared" si="51"/>
        <v>2</v>
      </c>
      <c r="K564" s="186">
        <f t="shared" si="54"/>
        <v>7</v>
      </c>
      <c r="L564" s="198">
        <f t="shared" si="52"/>
        <v>2.3333333333333335</v>
      </c>
      <c r="M564" s="199">
        <f t="shared" si="53"/>
        <v>2.33</v>
      </c>
    </row>
    <row r="565" spans="1:13" x14ac:dyDescent="0.35">
      <c r="A565" s="189" t="s">
        <v>825</v>
      </c>
      <c r="B565" s="190" t="s">
        <v>834</v>
      </c>
      <c r="C565" s="191">
        <v>534803</v>
      </c>
      <c r="D565" s="192">
        <v>2.4630000000000001</v>
      </c>
      <c r="E565" s="193">
        <v>40.712184870000002</v>
      </c>
      <c r="F565" s="194">
        <v>4.8319327731092434</v>
      </c>
      <c r="H565" s="195">
        <f t="shared" si="49"/>
        <v>1.5</v>
      </c>
      <c r="I565" s="196">
        <f t="shared" si="50"/>
        <v>0.5</v>
      </c>
      <c r="J565" s="197">
        <f t="shared" si="51"/>
        <v>0.5</v>
      </c>
      <c r="K565" s="186">
        <f t="shared" si="54"/>
        <v>2.5</v>
      </c>
      <c r="L565" s="198">
        <f t="shared" si="52"/>
        <v>0.83333333333333337</v>
      </c>
      <c r="M565" s="199">
        <f t="shared" si="53"/>
        <v>0.83</v>
      </c>
    </row>
    <row r="566" spans="1:13" x14ac:dyDescent="0.35">
      <c r="A566" s="189" t="s">
        <v>825</v>
      </c>
      <c r="B566" s="190" t="s">
        <v>835</v>
      </c>
      <c r="C566" s="191">
        <v>531499</v>
      </c>
      <c r="D566" s="192">
        <v>1.4850000000000001</v>
      </c>
      <c r="E566" s="193">
        <v>42.487301590000001</v>
      </c>
      <c r="F566" s="194">
        <v>1.9047619047619047</v>
      </c>
      <c r="H566" s="195">
        <f t="shared" si="49"/>
        <v>0.5</v>
      </c>
      <c r="I566" s="196">
        <f t="shared" si="50"/>
        <v>3</v>
      </c>
      <c r="J566" s="197">
        <f t="shared" si="51"/>
        <v>4.5</v>
      </c>
      <c r="K566" s="186">
        <f t="shared" si="54"/>
        <v>8</v>
      </c>
      <c r="L566" s="198">
        <f t="shared" si="52"/>
        <v>2.6666666666666665</v>
      </c>
      <c r="M566" s="199">
        <f t="shared" si="53"/>
        <v>2.66</v>
      </c>
    </row>
    <row r="567" spans="1:13" x14ac:dyDescent="0.35">
      <c r="A567" s="189" t="s">
        <v>825</v>
      </c>
      <c r="B567" s="190" t="s">
        <v>836</v>
      </c>
      <c r="C567" s="191">
        <v>534838</v>
      </c>
      <c r="D567" s="192">
        <v>3.1160000000000001</v>
      </c>
      <c r="E567" s="193">
        <v>41.80615942</v>
      </c>
      <c r="F567" s="194">
        <v>2.8985507246376812</v>
      </c>
      <c r="H567" s="195">
        <f t="shared" si="49"/>
        <v>2.5</v>
      </c>
      <c r="I567" s="196">
        <f t="shared" si="50"/>
        <v>2</v>
      </c>
      <c r="J567" s="197">
        <f t="shared" si="51"/>
        <v>3</v>
      </c>
      <c r="K567" s="186">
        <f t="shared" si="54"/>
        <v>7.5</v>
      </c>
      <c r="L567" s="198">
        <f t="shared" si="52"/>
        <v>2.5</v>
      </c>
      <c r="M567" s="199">
        <f t="shared" si="53"/>
        <v>2.5</v>
      </c>
    </row>
    <row r="568" spans="1:13" x14ac:dyDescent="0.35">
      <c r="A568" s="189" t="s">
        <v>825</v>
      </c>
      <c r="B568" s="190" t="s">
        <v>837</v>
      </c>
      <c r="C568" s="191">
        <v>531871</v>
      </c>
      <c r="D568" s="192">
        <v>2.222</v>
      </c>
      <c r="E568" s="193">
        <v>42.10150376</v>
      </c>
      <c r="F568" s="194">
        <v>8.2706766917293244</v>
      </c>
      <c r="H568" s="195">
        <f t="shared" si="49"/>
        <v>1</v>
      </c>
      <c r="I568" s="196">
        <f t="shared" si="50"/>
        <v>2.5</v>
      </c>
      <c r="J568" s="197">
        <f t="shared" si="51"/>
        <v>0.5</v>
      </c>
      <c r="K568" s="186">
        <f t="shared" si="54"/>
        <v>4</v>
      </c>
      <c r="L568" s="198">
        <f t="shared" si="52"/>
        <v>1.3333333333333333</v>
      </c>
      <c r="M568" s="199">
        <f t="shared" si="53"/>
        <v>1.33</v>
      </c>
    </row>
    <row r="569" spans="1:13" x14ac:dyDescent="0.35">
      <c r="A569" s="189" t="s">
        <v>825</v>
      </c>
      <c r="B569" s="190" t="s">
        <v>838</v>
      </c>
      <c r="C569" s="191">
        <v>531774</v>
      </c>
      <c r="D569" s="192">
        <v>3.0609999999999999</v>
      </c>
      <c r="E569" s="193">
        <v>39.486206899999999</v>
      </c>
      <c r="F569" s="194">
        <v>1.3793103448275863</v>
      </c>
      <c r="H569" s="195">
        <f t="shared" si="49"/>
        <v>2.5</v>
      </c>
      <c r="I569" s="196">
        <f t="shared" si="50"/>
        <v>0.5</v>
      </c>
      <c r="J569" s="197">
        <f t="shared" si="51"/>
        <v>5</v>
      </c>
      <c r="K569" s="186">
        <f t="shared" si="54"/>
        <v>8</v>
      </c>
      <c r="L569" s="198">
        <f t="shared" si="52"/>
        <v>2.6666666666666665</v>
      </c>
      <c r="M569" s="199">
        <f t="shared" si="53"/>
        <v>2.66</v>
      </c>
    </row>
    <row r="570" spans="1:13" x14ac:dyDescent="0.35">
      <c r="A570" s="189" t="s">
        <v>825</v>
      </c>
      <c r="B570" s="190" t="s">
        <v>839</v>
      </c>
      <c r="C570" s="191">
        <v>531651</v>
      </c>
      <c r="D570" s="192">
        <v>15.625</v>
      </c>
      <c r="E570" s="193">
        <v>42.733009709999997</v>
      </c>
      <c r="F570" s="194">
        <v>1.941747572815534</v>
      </c>
      <c r="H570" s="195">
        <f t="shared" si="49"/>
        <v>5</v>
      </c>
      <c r="I570" s="196">
        <f t="shared" si="50"/>
        <v>3.5</v>
      </c>
      <c r="J570" s="197">
        <f t="shared" si="51"/>
        <v>4.5</v>
      </c>
      <c r="K570" s="186">
        <f t="shared" si="54"/>
        <v>13</v>
      </c>
      <c r="L570" s="198">
        <f t="shared" si="52"/>
        <v>4.333333333333333</v>
      </c>
      <c r="M570" s="199">
        <f t="shared" si="53"/>
        <v>4.33</v>
      </c>
    </row>
    <row r="571" spans="1:13" x14ac:dyDescent="0.35">
      <c r="A571" s="189" t="s">
        <v>825</v>
      </c>
      <c r="B571" s="190" t="s">
        <v>840</v>
      </c>
      <c r="C571" s="191">
        <v>534897</v>
      </c>
      <c r="D571" s="192">
        <v>3.806</v>
      </c>
      <c r="E571" s="193">
        <v>38.277841889999998</v>
      </c>
      <c r="F571" s="194">
        <v>10.155799192152337</v>
      </c>
      <c r="H571" s="195">
        <f t="shared" si="49"/>
        <v>4</v>
      </c>
      <c r="I571" s="196">
        <f t="shared" si="50"/>
        <v>0.5</v>
      </c>
      <c r="J571" s="197">
        <f t="shared" si="51"/>
        <v>0.5</v>
      </c>
      <c r="K571" s="186">
        <f t="shared" si="54"/>
        <v>5</v>
      </c>
      <c r="L571" s="198">
        <f t="shared" si="52"/>
        <v>1.6666666666666667</v>
      </c>
      <c r="M571" s="199">
        <f t="shared" si="53"/>
        <v>1.66</v>
      </c>
    </row>
    <row r="572" spans="1:13" x14ac:dyDescent="0.35">
      <c r="A572" s="189" t="s">
        <v>825</v>
      </c>
      <c r="B572" s="190" t="s">
        <v>841</v>
      </c>
      <c r="C572" s="191">
        <v>534901</v>
      </c>
      <c r="D572" s="192">
        <v>6.2240000000000002</v>
      </c>
      <c r="E572" s="193">
        <v>42.734096690000001</v>
      </c>
      <c r="F572" s="194">
        <v>0.5089058524173028</v>
      </c>
      <c r="H572" s="195">
        <f t="shared" si="49"/>
        <v>5</v>
      </c>
      <c r="I572" s="196">
        <f t="shared" si="50"/>
        <v>3.5</v>
      </c>
      <c r="J572" s="197">
        <f t="shared" si="51"/>
        <v>5</v>
      </c>
      <c r="K572" s="186">
        <f t="shared" si="54"/>
        <v>13.5</v>
      </c>
      <c r="L572" s="198">
        <f t="shared" si="52"/>
        <v>4.5</v>
      </c>
      <c r="M572" s="199">
        <f t="shared" si="53"/>
        <v>4.5</v>
      </c>
    </row>
    <row r="573" spans="1:13" x14ac:dyDescent="0.35">
      <c r="A573" s="189" t="s">
        <v>825</v>
      </c>
      <c r="B573" s="190" t="s">
        <v>612</v>
      </c>
      <c r="C573" s="191">
        <v>531898</v>
      </c>
      <c r="D573" s="192">
        <v>2.4630000000000001</v>
      </c>
      <c r="E573" s="193">
        <v>45.503030299999999</v>
      </c>
      <c r="F573" s="194">
        <v>2.4242424242424243</v>
      </c>
      <c r="H573" s="195">
        <f t="shared" si="49"/>
        <v>1.5</v>
      </c>
      <c r="I573" s="196">
        <f t="shared" si="50"/>
        <v>5</v>
      </c>
      <c r="J573" s="197">
        <f t="shared" si="51"/>
        <v>4</v>
      </c>
      <c r="K573" s="186">
        <f t="shared" si="54"/>
        <v>10.5</v>
      </c>
      <c r="L573" s="198">
        <f t="shared" si="52"/>
        <v>3.5</v>
      </c>
      <c r="M573" s="199">
        <f t="shared" si="53"/>
        <v>3.5</v>
      </c>
    </row>
    <row r="574" spans="1:13" x14ac:dyDescent="0.35">
      <c r="A574" s="189" t="s">
        <v>825</v>
      </c>
      <c r="B574" s="190" t="s">
        <v>842</v>
      </c>
      <c r="C574" s="191">
        <v>535001</v>
      </c>
      <c r="D574" s="192">
        <v>3.492</v>
      </c>
      <c r="E574" s="193">
        <v>42.25673166</v>
      </c>
      <c r="F574" s="194">
        <v>1.1142061281337048</v>
      </c>
      <c r="H574" s="195">
        <f t="shared" si="49"/>
        <v>3.5</v>
      </c>
      <c r="I574" s="196">
        <f t="shared" si="50"/>
        <v>2.5</v>
      </c>
      <c r="J574" s="197">
        <f t="shared" si="51"/>
        <v>5</v>
      </c>
      <c r="K574" s="186">
        <f t="shared" si="54"/>
        <v>11</v>
      </c>
      <c r="L574" s="198">
        <f t="shared" si="52"/>
        <v>3.6666666666666665</v>
      </c>
      <c r="M574" s="199">
        <f t="shared" si="53"/>
        <v>3.66</v>
      </c>
    </row>
    <row r="575" spans="1:13" x14ac:dyDescent="0.35">
      <c r="A575" s="189" t="s">
        <v>825</v>
      </c>
      <c r="B575" s="190" t="s">
        <v>843</v>
      </c>
      <c r="C575" s="191">
        <v>531502</v>
      </c>
      <c r="D575" s="192">
        <v>2.8130000000000002</v>
      </c>
      <c r="E575" s="193">
        <v>43.043086170000002</v>
      </c>
      <c r="F575" s="194">
        <v>7.214428857715431</v>
      </c>
      <c r="H575" s="195">
        <f t="shared" si="49"/>
        <v>2</v>
      </c>
      <c r="I575" s="196">
        <f t="shared" si="50"/>
        <v>3.5</v>
      </c>
      <c r="J575" s="197">
        <f t="shared" si="51"/>
        <v>0.5</v>
      </c>
      <c r="K575" s="186">
        <f t="shared" si="54"/>
        <v>6</v>
      </c>
      <c r="L575" s="198">
        <f t="shared" si="52"/>
        <v>2</v>
      </c>
      <c r="M575" s="199">
        <f t="shared" si="53"/>
        <v>2</v>
      </c>
    </row>
    <row r="576" spans="1:13" x14ac:dyDescent="0.35">
      <c r="A576" s="189" t="s">
        <v>825</v>
      </c>
      <c r="B576" s="190" t="s">
        <v>844</v>
      </c>
      <c r="C576" s="191">
        <v>531677</v>
      </c>
      <c r="D576" s="192">
        <v>3.3330000000000002</v>
      </c>
      <c r="E576" s="193">
        <v>39.301169590000001</v>
      </c>
      <c r="F576" s="194">
        <v>2.3391812865497075</v>
      </c>
      <c r="H576" s="195">
        <f t="shared" si="49"/>
        <v>3</v>
      </c>
      <c r="I576" s="196">
        <f t="shared" si="50"/>
        <v>0.5</v>
      </c>
      <c r="J576" s="197">
        <f t="shared" si="51"/>
        <v>4</v>
      </c>
      <c r="K576" s="186">
        <f t="shared" si="54"/>
        <v>7.5</v>
      </c>
      <c r="L576" s="198">
        <f t="shared" si="52"/>
        <v>2.5</v>
      </c>
      <c r="M576" s="199">
        <f t="shared" si="53"/>
        <v>2.5</v>
      </c>
    </row>
    <row r="577" spans="1:13" x14ac:dyDescent="0.35">
      <c r="A577" s="189" t="s">
        <v>825</v>
      </c>
      <c r="B577" s="190" t="s">
        <v>845</v>
      </c>
      <c r="C577" s="191">
        <v>535028</v>
      </c>
      <c r="D577" s="192">
        <v>3.4590000000000001</v>
      </c>
      <c r="E577" s="193">
        <v>41.96088657</v>
      </c>
      <c r="F577" s="194">
        <v>3.5202086049543677</v>
      </c>
      <c r="H577" s="195">
        <f t="shared" si="49"/>
        <v>3.5</v>
      </c>
      <c r="I577" s="196">
        <f t="shared" si="50"/>
        <v>2</v>
      </c>
      <c r="J577" s="197">
        <f t="shared" si="51"/>
        <v>2</v>
      </c>
      <c r="K577" s="186">
        <f t="shared" si="54"/>
        <v>7.5</v>
      </c>
      <c r="L577" s="198">
        <f t="shared" si="52"/>
        <v>2.5</v>
      </c>
      <c r="M577" s="199">
        <f t="shared" si="53"/>
        <v>2.5</v>
      </c>
    </row>
    <row r="578" spans="1:13" x14ac:dyDescent="0.35">
      <c r="A578" s="189" t="s">
        <v>825</v>
      </c>
      <c r="B578" s="190" t="s">
        <v>846</v>
      </c>
      <c r="C578" s="191">
        <v>535036</v>
      </c>
      <c r="D578" s="192">
        <v>2.8719999999999999</v>
      </c>
      <c r="E578" s="193">
        <v>39.837684940000003</v>
      </c>
      <c r="F578" s="194">
        <v>3.6553524804177546</v>
      </c>
      <c r="H578" s="195">
        <f t="shared" si="49"/>
        <v>2</v>
      </c>
      <c r="I578" s="196">
        <f t="shared" si="50"/>
        <v>0.5</v>
      </c>
      <c r="J578" s="197">
        <f t="shared" si="51"/>
        <v>2</v>
      </c>
      <c r="K578" s="186">
        <f t="shared" si="54"/>
        <v>4.5</v>
      </c>
      <c r="L578" s="198">
        <f t="shared" si="52"/>
        <v>1.5</v>
      </c>
      <c r="M578" s="199">
        <f t="shared" si="53"/>
        <v>1.5</v>
      </c>
    </row>
    <row r="579" spans="1:13" x14ac:dyDescent="0.35">
      <c r="A579" s="189" t="s">
        <v>825</v>
      </c>
      <c r="B579" s="190" t="s">
        <v>847</v>
      </c>
      <c r="C579" s="191">
        <v>529575</v>
      </c>
      <c r="D579" s="192">
        <v>1.0309999999999999</v>
      </c>
      <c r="E579" s="193">
        <v>41.784722219999999</v>
      </c>
      <c r="F579" s="194">
        <v>2.7777777777777777</v>
      </c>
      <c r="H579" s="195">
        <f t="shared" si="49"/>
        <v>0.5</v>
      </c>
      <c r="I579" s="196">
        <f t="shared" si="50"/>
        <v>2</v>
      </c>
      <c r="J579" s="197">
        <f t="shared" si="51"/>
        <v>3.5</v>
      </c>
      <c r="K579" s="186">
        <f t="shared" si="54"/>
        <v>6</v>
      </c>
      <c r="L579" s="198">
        <f t="shared" si="52"/>
        <v>2</v>
      </c>
      <c r="M579" s="199">
        <f t="shared" si="53"/>
        <v>2</v>
      </c>
    </row>
    <row r="580" spans="1:13" x14ac:dyDescent="0.35">
      <c r="A580" s="189" t="s">
        <v>825</v>
      </c>
      <c r="B580" s="190" t="s">
        <v>848</v>
      </c>
      <c r="C580" s="191">
        <v>535044</v>
      </c>
      <c r="D580" s="192">
        <v>4.851</v>
      </c>
      <c r="E580" s="193">
        <v>41.40720632</v>
      </c>
      <c r="F580" s="194">
        <v>2.9615004935834155</v>
      </c>
      <c r="H580" s="195">
        <f t="shared" ref="H580:H643" si="55">VALUE(_xlfn.IFS(D580&gt;4.05,"5",D580&gt;=3.83,"4,5",D580&gt;=3.6,"4",D580&gt;=3.37,"3,5",D580&gt;=3.14,"3",D580&gt;=2.91,"2,5",D580&gt;=2.68,"2",D580&gt;=2.45,"1,5",D580&gt;=2.22,"1",D580&lt;2.22,"0,5"))</f>
        <v>5</v>
      </c>
      <c r="I580" s="196">
        <f t="shared" ref="I580:I643" si="56">VALUE(_xlfn.IFS(E580&gt;43.62,"5",E580&gt;=43.32,"4,5",E580&gt;=43.1,"4",E580&gt;=42.7,"3,5",E580&gt;=42.39,"3",E580&gt;=42.08,"2,5",E580&gt;=41.77,"2",E580&gt;=41.46,"1,5",E580&gt;=41.15,"1",E580&lt;41.15,"0,5"))</f>
        <v>1</v>
      </c>
      <c r="J580" s="197">
        <f t="shared" ref="J580:J643" si="57">VALUE(_xlfn.IFS(F580&gt;4.53,"0,5",F580&gt;=4.2,"1",F580&gt;=3.86,"1,5",F580&gt;=3.52,"2",F580&gt;=3.18,"2,5",F580&gt;=2.84,"3",F580&gt;=2.5,"3,5",F580&gt;=2.16,"4",F580&gt;=1.82,"4,5",F580&lt;1.82,"5"))</f>
        <v>3</v>
      </c>
      <c r="K580" s="186">
        <f t="shared" si="54"/>
        <v>9</v>
      </c>
      <c r="L580" s="198">
        <f t="shared" ref="L580:L643" si="58">(H580+I580+J580)/3</f>
        <v>3</v>
      </c>
      <c r="M580" s="199">
        <f t="shared" ref="M580:M643" si="59">ROUNDDOWN(L580,2)</f>
        <v>3</v>
      </c>
    </row>
    <row r="581" spans="1:13" x14ac:dyDescent="0.35">
      <c r="A581" s="189" t="s">
        <v>825</v>
      </c>
      <c r="B581" s="190" t="s">
        <v>825</v>
      </c>
      <c r="C581" s="191">
        <v>534676</v>
      </c>
      <c r="D581" s="192">
        <v>3.7719999999999998</v>
      </c>
      <c r="E581" s="193">
        <v>43.271990170000002</v>
      </c>
      <c r="F581" s="194">
        <v>3.2039312039312042</v>
      </c>
      <c r="H581" s="195">
        <f t="shared" si="55"/>
        <v>4</v>
      </c>
      <c r="I581" s="196">
        <f t="shared" si="56"/>
        <v>4</v>
      </c>
      <c r="J581" s="197">
        <f t="shared" si="57"/>
        <v>2.5</v>
      </c>
      <c r="K581" s="186">
        <f t="shared" si="54"/>
        <v>10.5</v>
      </c>
      <c r="L581" s="198">
        <f t="shared" si="58"/>
        <v>3.5</v>
      </c>
      <c r="M581" s="199">
        <f t="shared" si="59"/>
        <v>3.5</v>
      </c>
    </row>
    <row r="582" spans="1:13" x14ac:dyDescent="0.35">
      <c r="A582" s="189" t="s">
        <v>825</v>
      </c>
      <c r="B582" s="190" t="s">
        <v>849</v>
      </c>
      <c r="C582" s="191">
        <v>535052</v>
      </c>
      <c r="D582" s="192">
        <v>3.089</v>
      </c>
      <c r="E582" s="193">
        <v>44.274768350000002</v>
      </c>
      <c r="F582" s="194">
        <v>1.5680684248039916</v>
      </c>
      <c r="H582" s="195">
        <f t="shared" si="55"/>
        <v>2.5</v>
      </c>
      <c r="I582" s="196">
        <f t="shared" si="56"/>
        <v>5</v>
      </c>
      <c r="J582" s="197">
        <f t="shared" si="57"/>
        <v>5</v>
      </c>
      <c r="K582" s="186">
        <f t="shared" si="54"/>
        <v>12.5</v>
      </c>
      <c r="L582" s="198">
        <f t="shared" si="58"/>
        <v>4.166666666666667</v>
      </c>
      <c r="M582" s="199">
        <f t="shared" si="59"/>
        <v>4.16</v>
      </c>
    </row>
    <row r="583" spans="1:13" x14ac:dyDescent="0.35">
      <c r="A583" s="189" t="s">
        <v>825</v>
      </c>
      <c r="B583" s="190" t="s">
        <v>850</v>
      </c>
      <c r="C583" s="191">
        <v>535061</v>
      </c>
      <c r="D583" s="192">
        <v>4.6429999999999998</v>
      </c>
      <c r="E583" s="193">
        <v>43.916058390000003</v>
      </c>
      <c r="F583" s="194">
        <v>1.4598540145985401</v>
      </c>
      <c r="H583" s="195">
        <f t="shared" si="55"/>
        <v>5</v>
      </c>
      <c r="I583" s="196">
        <f t="shared" si="56"/>
        <v>5</v>
      </c>
      <c r="J583" s="197">
        <f t="shared" si="57"/>
        <v>5</v>
      </c>
      <c r="K583" s="186">
        <f t="shared" si="54"/>
        <v>15</v>
      </c>
      <c r="L583" s="198">
        <f t="shared" si="58"/>
        <v>5</v>
      </c>
      <c r="M583" s="199">
        <f t="shared" si="59"/>
        <v>5</v>
      </c>
    </row>
    <row r="584" spans="1:13" x14ac:dyDescent="0.35">
      <c r="A584" s="189" t="s">
        <v>825</v>
      </c>
      <c r="B584" s="190" t="s">
        <v>851</v>
      </c>
      <c r="C584" s="191">
        <v>531707</v>
      </c>
      <c r="D584" s="192">
        <v>4.2370000000000001</v>
      </c>
      <c r="E584" s="193">
        <v>47.172131149999998</v>
      </c>
      <c r="F584" s="194">
        <v>1.0928961748633881</v>
      </c>
      <c r="H584" s="195">
        <f t="shared" si="55"/>
        <v>5</v>
      </c>
      <c r="I584" s="196">
        <f t="shared" si="56"/>
        <v>5</v>
      </c>
      <c r="J584" s="197">
        <f t="shared" si="57"/>
        <v>5</v>
      </c>
      <c r="K584" s="186">
        <f t="shared" si="54"/>
        <v>15</v>
      </c>
      <c r="L584" s="198">
        <f t="shared" si="58"/>
        <v>5</v>
      </c>
      <c r="M584" s="199">
        <f t="shared" si="59"/>
        <v>5</v>
      </c>
    </row>
    <row r="585" spans="1:13" x14ac:dyDescent="0.35">
      <c r="A585" s="189" t="s">
        <v>825</v>
      </c>
      <c r="B585" s="190" t="s">
        <v>852</v>
      </c>
      <c r="C585" s="191">
        <v>535168</v>
      </c>
      <c r="D585" s="192">
        <v>2.54</v>
      </c>
      <c r="E585" s="193">
        <v>40.686980609999999</v>
      </c>
      <c r="F585" s="194">
        <v>4.1551246537396125</v>
      </c>
      <c r="H585" s="195">
        <f t="shared" si="55"/>
        <v>1.5</v>
      </c>
      <c r="I585" s="196">
        <f t="shared" si="56"/>
        <v>0.5</v>
      </c>
      <c r="J585" s="197">
        <f t="shared" si="57"/>
        <v>1.5</v>
      </c>
      <c r="K585" s="186">
        <f t="shared" si="54"/>
        <v>3.5</v>
      </c>
      <c r="L585" s="198">
        <f t="shared" si="58"/>
        <v>1.1666666666666667</v>
      </c>
      <c r="M585" s="199">
        <f t="shared" si="59"/>
        <v>1.1599999999999999</v>
      </c>
    </row>
    <row r="586" spans="1:13" x14ac:dyDescent="0.35">
      <c r="A586" s="189" t="s">
        <v>825</v>
      </c>
      <c r="B586" s="190" t="s">
        <v>853</v>
      </c>
      <c r="C586" s="191">
        <v>535192</v>
      </c>
      <c r="D586" s="192">
        <v>7.8170000000000002</v>
      </c>
      <c r="E586" s="193">
        <v>39.420913880000001</v>
      </c>
      <c r="F586" s="194">
        <v>5.9753954305799644</v>
      </c>
      <c r="H586" s="195">
        <f t="shared" si="55"/>
        <v>5</v>
      </c>
      <c r="I586" s="196">
        <f t="shared" si="56"/>
        <v>0.5</v>
      </c>
      <c r="J586" s="197">
        <f t="shared" si="57"/>
        <v>0.5</v>
      </c>
      <c r="K586" s="186">
        <f t="shared" si="54"/>
        <v>6</v>
      </c>
      <c r="L586" s="198">
        <f t="shared" si="58"/>
        <v>2</v>
      </c>
      <c r="M586" s="199">
        <f t="shared" si="59"/>
        <v>2</v>
      </c>
    </row>
    <row r="587" spans="1:13" x14ac:dyDescent="0.35">
      <c r="A587" s="189" t="s">
        <v>825</v>
      </c>
      <c r="B587" s="190" t="s">
        <v>854</v>
      </c>
      <c r="C587" s="191">
        <v>531731</v>
      </c>
      <c r="D587" s="192">
        <v>6.14</v>
      </c>
      <c r="E587" s="193">
        <v>43.412621360000003</v>
      </c>
      <c r="F587" s="194">
        <v>3.883495145631068</v>
      </c>
      <c r="H587" s="195">
        <f t="shared" si="55"/>
        <v>5</v>
      </c>
      <c r="I587" s="196">
        <f t="shared" si="56"/>
        <v>4.5</v>
      </c>
      <c r="J587" s="197">
        <f t="shared" si="57"/>
        <v>1.5</v>
      </c>
      <c r="K587" s="186">
        <f t="shared" si="54"/>
        <v>11</v>
      </c>
      <c r="L587" s="198">
        <f t="shared" si="58"/>
        <v>3.6666666666666665</v>
      </c>
      <c r="M587" s="199">
        <f t="shared" si="59"/>
        <v>3.66</v>
      </c>
    </row>
    <row r="588" spans="1:13" x14ac:dyDescent="0.35">
      <c r="A588" s="189" t="s">
        <v>825</v>
      </c>
      <c r="B588" s="190" t="s">
        <v>855</v>
      </c>
      <c r="C588" s="191">
        <v>535214</v>
      </c>
      <c r="D588" s="192">
        <v>3.448</v>
      </c>
      <c r="E588" s="193">
        <v>43.437369519999997</v>
      </c>
      <c r="F588" s="194">
        <v>3.7578288100208765</v>
      </c>
      <c r="H588" s="195">
        <f t="shared" si="55"/>
        <v>3.5</v>
      </c>
      <c r="I588" s="196">
        <f t="shared" si="56"/>
        <v>4.5</v>
      </c>
      <c r="J588" s="197">
        <f t="shared" si="57"/>
        <v>2</v>
      </c>
      <c r="K588" s="186">
        <f t="shared" si="54"/>
        <v>10</v>
      </c>
      <c r="L588" s="198">
        <f t="shared" si="58"/>
        <v>3.3333333333333335</v>
      </c>
      <c r="M588" s="199">
        <f t="shared" si="59"/>
        <v>3.33</v>
      </c>
    </row>
    <row r="589" spans="1:13" x14ac:dyDescent="0.35">
      <c r="A589" s="189" t="s">
        <v>825</v>
      </c>
      <c r="B589" s="190" t="s">
        <v>856</v>
      </c>
      <c r="C589" s="191">
        <v>531561</v>
      </c>
      <c r="D589" s="192">
        <v>3.839</v>
      </c>
      <c r="E589" s="193">
        <v>38.361904760000002</v>
      </c>
      <c r="F589" s="194">
        <v>7.3809523809523814</v>
      </c>
      <c r="H589" s="195">
        <f t="shared" si="55"/>
        <v>4.5</v>
      </c>
      <c r="I589" s="196">
        <f t="shared" si="56"/>
        <v>0.5</v>
      </c>
      <c r="J589" s="197">
        <f t="shared" si="57"/>
        <v>0.5</v>
      </c>
      <c r="K589" s="186">
        <f t="shared" ref="K589:K652" si="60">SUM(H589:J589)</f>
        <v>5.5</v>
      </c>
      <c r="L589" s="198">
        <f t="shared" si="58"/>
        <v>1.8333333333333333</v>
      </c>
      <c r="M589" s="199">
        <f t="shared" si="59"/>
        <v>1.83</v>
      </c>
    </row>
    <row r="590" spans="1:13" x14ac:dyDescent="0.35">
      <c r="A590" s="189" t="s">
        <v>825</v>
      </c>
      <c r="B590" s="190" t="s">
        <v>464</v>
      </c>
      <c r="C590" s="191">
        <v>529583</v>
      </c>
      <c r="D590" s="192">
        <v>4.2110000000000003</v>
      </c>
      <c r="E590" s="193">
        <v>43.734899329999998</v>
      </c>
      <c r="F590" s="194">
        <v>0</v>
      </c>
      <c r="H590" s="195">
        <f t="shared" si="55"/>
        <v>5</v>
      </c>
      <c r="I590" s="196">
        <f t="shared" si="56"/>
        <v>5</v>
      </c>
      <c r="J590" s="197">
        <f t="shared" si="57"/>
        <v>5</v>
      </c>
      <c r="K590" s="186">
        <f t="shared" si="60"/>
        <v>15</v>
      </c>
      <c r="L590" s="198">
        <f t="shared" si="58"/>
        <v>5</v>
      </c>
      <c r="M590" s="199">
        <f t="shared" si="59"/>
        <v>5</v>
      </c>
    </row>
    <row r="591" spans="1:13" x14ac:dyDescent="0.35">
      <c r="A591" s="189" t="s">
        <v>825</v>
      </c>
      <c r="B591" s="190" t="s">
        <v>857</v>
      </c>
      <c r="C591" s="191">
        <v>535265</v>
      </c>
      <c r="D591" s="192">
        <v>2.9529999999999998</v>
      </c>
      <c r="E591" s="193">
        <v>40.828020129999999</v>
      </c>
      <c r="F591" s="194">
        <v>4.1946308724832218</v>
      </c>
      <c r="H591" s="195">
        <f t="shared" si="55"/>
        <v>2.5</v>
      </c>
      <c r="I591" s="196">
        <f t="shared" si="56"/>
        <v>0.5</v>
      </c>
      <c r="J591" s="197">
        <f t="shared" si="57"/>
        <v>1.5</v>
      </c>
      <c r="K591" s="186">
        <f t="shared" si="60"/>
        <v>4.5</v>
      </c>
      <c r="L591" s="198">
        <f t="shared" si="58"/>
        <v>1.5</v>
      </c>
      <c r="M591" s="199">
        <f t="shared" si="59"/>
        <v>1.5</v>
      </c>
    </row>
    <row r="592" spans="1:13" x14ac:dyDescent="0.35">
      <c r="A592" s="189" t="s">
        <v>825</v>
      </c>
      <c r="B592" s="190" t="s">
        <v>858</v>
      </c>
      <c r="C592" s="191">
        <v>531936</v>
      </c>
      <c r="D592" s="192">
        <v>1.19</v>
      </c>
      <c r="E592" s="193">
        <v>46.568702289999997</v>
      </c>
      <c r="F592" s="194">
        <v>1.5267175572519083</v>
      </c>
      <c r="H592" s="195">
        <f t="shared" si="55"/>
        <v>0.5</v>
      </c>
      <c r="I592" s="196">
        <f t="shared" si="56"/>
        <v>5</v>
      </c>
      <c r="J592" s="197">
        <f t="shared" si="57"/>
        <v>5</v>
      </c>
      <c r="K592" s="186">
        <f t="shared" si="60"/>
        <v>10.5</v>
      </c>
      <c r="L592" s="198">
        <f t="shared" si="58"/>
        <v>3.5</v>
      </c>
      <c r="M592" s="199">
        <f t="shared" si="59"/>
        <v>3.5</v>
      </c>
    </row>
    <row r="593" spans="1:13" x14ac:dyDescent="0.35">
      <c r="A593" s="189" t="s">
        <v>825</v>
      </c>
      <c r="B593" s="190" t="s">
        <v>859</v>
      </c>
      <c r="C593" s="191">
        <v>535303</v>
      </c>
      <c r="D593" s="192">
        <v>5.0650000000000004</v>
      </c>
      <c r="E593" s="193">
        <v>39.776000000000003</v>
      </c>
      <c r="F593" s="194">
        <v>4.2</v>
      </c>
      <c r="H593" s="195">
        <f t="shared" si="55"/>
        <v>5</v>
      </c>
      <c r="I593" s="196">
        <f t="shared" si="56"/>
        <v>0.5</v>
      </c>
      <c r="J593" s="197">
        <f t="shared" si="57"/>
        <v>1</v>
      </c>
      <c r="K593" s="186">
        <f t="shared" si="60"/>
        <v>6.5</v>
      </c>
      <c r="L593" s="198">
        <f t="shared" si="58"/>
        <v>2.1666666666666665</v>
      </c>
      <c r="M593" s="199">
        <f t="shared" si="59"/>
        <v>2.16</v>
      </c>
    </row>
    <row r="594" spans="1:13" x14ac:dyDescent="0.35">
      <c r="A594" s="189" t="s">
        <v>825</v>
      </c>
      <c r="B594" s="190" t="s">
        <v>860</v>
      </c>
      <c r="C594" s="191">
        <v>535338</v>
      </c>
      <c r="D594" s="192">
        <v>6.5439999999999996</v>
      </c>
      <c r="E594" s="193">
        <v>41.24973147</v>
      </c>
      <c r="F594" s="194">
        <v>3.007518796992481</v>
      </c>
      <c r="H594" s="195">
        <f t="shared" si="55"/>
        <v>5</v>
      </c>
      <c r="I594" s="196">
        <f t="shared" si="56"/>
        <v>1</v>
      </c>
      <c r="J594" s="197">
        <f t="shared" si="57"/>
        <v>3</v>
      </c>
      <c r="K594" s="186">
        <f t="shared" si="60"/>
        <v>9</v>
      </c>
      <c r="L594" s="198">
        <f t="shared" si="58"/>
        <v>3</v>
      </c>
      <c r="M594" s="199">
        <f t="shared" si="59"/>
        <v>3</v>
      </c>
    </row>
    <row r="595" spans="1:13" x14ac:dyDescent="0.35">
      <c r="A595" s="189" t="s">
        <v>825</v>
      </c>
      <c r="B595" s="190" t="s">
        <v>861</v>
      </c>
      <c r="C595" s="191">
        <v>535397</v>
      </c>
      <c r="D595" s="192">
        <v>3.8919999999999999</v>
      </c>
      <c r="E595" s="193">
        <v>42.178846149999998</v>
      </c>
      <c r="F595" s="194">
        <v>2.3076923076923075</v>
      </c>
      <c r="H595" s="195">
        <f t="shared" si="55"/>
        <v>4.5</v>
      </c>
      <c r="I595" s="196">
        <f t="shared" si="56"/>
        <v>2.5</v>
      </c>
      <c r="J595" s="197">
        <f t="shared" si="57"/>
        <v>4</v>
      </c>
      <c r="K595" s="186">
        <f t="shared" si="60"/>
        <v>11</v>
      </c>
      <c r="L595" s="198">
        <f t="shared" si="58"/>
        <v>3.6666666666666665</v>
      </c>
      <c r="M595" s="199">
        <f t="shared" si="59"/>
        <v>3.66</v>
      </c>
    </row>
    <row r="596" spans="1:13" x14ac:dyDescent="0.35">
      <c r="A596" s="189" t="s">
        <v>862</v>
      </c>
      <c r="B596" s="190" t="s">
        <v>863</v>
      </c>
      <c r="C596" s="191">
        <v>535427</v>
      </c>
      <c r="D596" s="192">
        <v>2.3860000000000001</v>
      </c>
      <c r="E596" s="193">
        <v>42.601956360000003</v>
      </c>
      <c r="F596" s="194">
        <v>2.0692249811888637</v>
      </c>
      <c r="H596" s="195">
        <f t="shared" si="55"/>
        <v>1</v>
      </c>
      <c r="I596" s="196">
        <f t="shared" si="56"/>
        <v>3</v>
      </c>
      <c r="J596" s="197">
        <f t="shared" si="57"/>
        <v>4.5</v>
      </c>
      <c r="K596" s="186">
        <f t="shared" si="60"/>
        <v>8.5</v>
      </c>
      <c r="L596" s="198">
        <f t="shared" si="58"/>
        <v>2.8333333333333335</v>
      </c>
      <c r="M596" s="199">
        <f t="shared" si="59"/>
        <v>2.83</v>
      </c>
    </row>
    <row r="597" spans="1:13" x14ac:dyDescent="0.35">
      <c r="A597" s="189" t="s">
        <v>862</v>
      </c>
      <c r="B597" s="190" t="s">
        <v>864</v>
      </c>
      <c r="C597" s="191">
        <v>535443</v>
      </c>
      <c r="D597" s="192">
        <v>2.7010000000000001</v>
      </c>
      <c r="E597" s="193">
        <v>43.232338929999997</v>
      </c>
      <c r="F597" s="194">
        <v>4.9305987155583182</v>
      </c>
      <c r="H597" s="195">
        <f t="shared" si="55"/>
        <v>2</v>
      </c>
      <c r="I597" s="196">
        <f t="shared" si="56"/>
        <v>4</v>
      </c>
      <c r="J597" s="197">
        <f t="shared" si="57"/>
        <v>0.5</v>
      </c>
      <c r="K597" s="186">
        <f t="shared" si="60"/>
        <v>6.5</v>
      </c>
      <c r="L597" s="198">
        <f t="shared" si="58"/>
        <v>2.1666666666666665</v>
      </c>
      <c r="M597" s="199">
        <f t="shared" si="59"/>
        <v>2.16</v>
      </c>
    </row>
    <row r="598" spans="1:13" x14ac:dyDescent="0.35">
      <c r="A598" s="189" t="s">
        <v>862</v>
      </c>
      <c r="B598" s="190" t="s">
        <v>865</v>
      </c>
      <c r="C598" s="191">
        <v>535451</v>
      </c>
      <c r="D598" s="192">
        <v>3.198</v>
      </c>
      <c r="E598" s="193">
        <v>41.605116160000001</v>
      </c>
      <c r="F598" s="194">
        <v>3.6054335406880789</v>
      </c>
      <c r="H598" s="195">
        <f t="shared" si="55"/>
        <v>3</v>
      </c>
      <c r="I598" s="196">
        <f t="shared" si="56"/>
        <v>1.5</v>
      </c>
      <c r="J598" s="197">
        <f t="shared" si="57"/>
        <v>2</v>
      </c>
      <c r="K598" s="186">
        <f t="shared" si="60"/>
        <v>6.5</v>
      </c>
      <c r="L598" s="198">
        <f t="shared" si="58"/>
        <v>2.1666666666666665</v>
      </c>
      <c r="M598" s="199">
        <f t="shared" si="59"/>
        <v>2.16</v>
      </c>
    </row>
    <row r="599" spans="1:13" x14ac:dyDescent="0.35">
      <c r="A599" s="189" t="s">
        <v>862</v>
      </c>
      <c r="B599" s="190" t="s">
        <v>866</v>
      </c>
      <c r="C599" s="191">
        <v>535478</v>
      </c>
      <c r="D599" s="192">
        <v>4.4119999999999999</v>
      </c>
      <c r="E599" s="193">
        <v>39.741</v>
      </c>
      <c r="F599" s="194">
        <v>3</v>
      </c>
      <c r="H599" s="195">
        <f t="shared" si="55"/>
        <v>5</v>
      </c>
      <c r="I599" s="196">
        <f t="shared" si="56"/>
        <v>0.5</v>
      </c>
      <c r="J599" s="197">
        <f t="shared" si="57"/>
        <v>3</v>
      </c>
      <c r="K599" s="186">
        <f t="shared" si="60"/>
        <v>8.5</v>
      </c>
      <c r="L599" s="198">
        <f t="shared" si="58"/>
        <v>2.8333333333333335</v>
      </c>
      <c r="M599" s="199">
        <f t="shared" si="59"/>
        <v>2.83</v>
      </c>
    </row>
    <row r="600" spans="1:13" x14ac:dyDescent="0.35">
      <c r="A600" s="189" t="s">
        <v>862</v>
      </c>
      <c r="B600" s="190" t="s">
        <v>867</v>
      </c>
      <c r="C600" s="191">
        <v>535486</v>
      </c>
      <c r="D600" s="192">
        <v>2.39</v>
      </c>
      <c r="E600" s="193">
        <v>41.14593301</v>
      </c>
      <c r="F600" s="194">
        <v>3.3492822966507174</v>
      </c>
      <c r="H600" s="195">
        <f t="shared" si="55"/>
        <v>1</v>
      </c>
      <c r="I600" s="196">
        <f t="shared" si="56"/>
        <v>0.5</v>
      </c>
      <c r="J600" s="197">
        <f t="shared" si="57"/>
        <v>2.5</v>
      </c>
      <c r="K600" s="186">
        <f t="shared" si="60"/>
        <v>4</v>
      </c>
      <c r="L600" s="198">
        <f t="shared" si="58"/>
        <v>1.3333333333333333</v>
      </c>
      <c r="M600" s="199">
        <f t="shared" si="59"/>
        <v>1.33</v>
      </c>
    </row>
    <row r="601" spans="1:13" x14ac:dyDescent="0.35">
      <c r="A601" s="189" t="s">
        <v>862</v>
      </c>
      <c r="B601" s="190" t="s">
        <v>868</v>
      </c>
      <c r="C601" s="191">
        <v>535508</v>
      </c>
      <c r="D601" s="192">
        <v>4.7119999999999997</v>
      </c>
      <c r="E601" s="193">
        <v>39.214285709999999</v>
      </c>
      <c r="F601" s="194">
        <v>1.4285714285714286</v>
      </c>
      <c r="H601" s="195">
        <f t="shared" si="55"/>
        <v>5</v>
      </c>
      <c r="I601" s="196">
        <f t="shared" si="56"/>
        <v>0.5</v>
      </c>
      <c r="J601" s="197">
        <f t="shared" si="57"/>
        <v>5</v>
      </c>
      <c r="K601" s="186">
        <f t="shared" si="60"/>
        <v>10.5</v>
      </c>
      <c r="L601" s="198">
        <f t="shared" si="58"/>
        <v>3.5</v>
      </c>
      <c r="M601" s="199">
        <f t="shared" si="59"/>
        <v>3.5</v>
      </c>
    </row>
    <row r="602" spans="1:13" x14ac:dyDescent="0.35">
      <c r="A602" s="189" t="s">
        <v>862</v>
      </c>
      <c r="B602" s="190" t="s">
        <v>869</v>
      </c>
      <c r="C602" s="191">
        <v>570788</v>
      </c>
      <c r="D602" s="192">
        <v>2.3140000000000001</v>
      </c>
      <c r="E602" s="193">
        <v>38.810489509999996</v>
      </c>
      <c r="F602" s="194">
        <v>5.314685314685315</v>
      </c>
      <c r="H602" s="195">
        <f t="shared" si="55"/>
        <v>1</v>
      </c>
      <c r="I602" s="196">
        <f t="shared" si="56"/>
        <v>0.5</v>
      </c>
      <c r="J602" s="197">
        <f t="shared" si="57"/>
        <v>0.5</v>
      </c>
      <c r="K602" s="186">
        <f t="shared" si="60"/>
        <v>2</v>
      </c>
      <c r="L602" s="198">
        <f t="shared" si="58"/>
        <v>0.66666666666666663</v>
      </c>
      <c r="M602" s="199">
        <f t="shared" si="59"/>
        <v>0.66</v>
      </c>
    </row>
    <row r="603" spans="1:13" x14ac:dyDescent="0.35">
      <c r="A603" s="189" t="s">
        <v>862</v>
      </c>
      <c r="B603" s="190" t="s">
        <v>870</v>
      </c>
      <c r="C603" s="191">
        <v>535559</v>
      </c>
      <c r="D603" s="192">
        <v>1.4810000000000001</v>
      </c>
      <c r="E603" s="193">
        <v>41.39686099</v>
      </c>
      <c r="F603" s="194">
        <v>2.6905829596412558</v>
      </c>
      <c r="H603" s="195">
        <f t="shared" si="55"/>
        <v>0.5</v>
      </c>
      <c r="I603" s="196">
        <f t="shared" si="56"/>
        <v>1</v>
      </c>
      <c r="J603" s="197">
        <f t="shared" si="57"/>
        <v>3.5</v>
      </c>
      <c r="K603" s="186">
        <f t="shared" si="60"/>
        <v>5</v>
      </c>
      <c r="L603" s="198">
        <f t="shared" si="58"/>
        <v>1.6666666666666667</v>
      </c>
      <c r="M603" s="199">
        <f t="shared" si="59"/>
        <v>1.66</v>
      </c>
    </row>
    <row r="604" spans="1:13" x14ac:dyDescent="0.35">
      <c r="A604" s="189" t="s">
        <v>862</v>
      </c>
      <c r="B604" s="190" t="s">
        <v>871</v>
      </c>
      <c r="C604" s="191">
        <v>535583</v>
      </c>
      <c r="D604" s="192">
        <v>2.5859999999999999</v>
      </c>
      <c r="E604" s="193">
        <v>39.254699250000002</v>
      </c>
      <c r="F604" s="194">
        <v>3.0075187969924815</v>
      </c>
      <c r="H604" s="195">
        <f t="shared" si="55"/>
        <v>1.5</v>
      </c>
      <c r="I604" s="196">
        <f t="shared" si="56"/>
        <v>0.5</v>
      </c>
      <c r="J604" s="197">
        <f t="shared" si="57"/>
        <v>3</v>
      </c>
      <c r="K604" s="186">
        <f t="shared" si="60"/>
        <v>5</v>
      </c>
      <c r="L604" s="198">
        <f t="shared" si="58"/>
        <v>1.6666666666666667</v>
      </c>
      <c r="M604" s="199">
        <f t="shared" si="59"/>
        <v>1.66</v>
      </c>
    </row>
    <row r="605" spans="1:13" x14ac:dyDescent="0.35">
      <c r="A605" s="189" t="s">
        <v>862</v>
      </c>
      <c r="B605" s="190" t="s">
        <v>872</v>
      </c>
      <c r="C605" s="191">
        <v>599514</v>
      </c>
      <c r="D605" s="192">
        <v>2.4590000000000001</v>
      </c>
      <c r="E605" s="193">
        <v>40.871428569999999</v>
      </c>
      <c r="F605" s="194">
        <v>5.1428571428571423</v>
      </c>
      <c r="H605" s="195">
        <f t="shared" si="55"/>
        <v>1.5</v>
      </c>
      <c r="I605" s="196">
        <f t="shared" si="56"/>
        <v>0.5</v>
      </c>
      <c r="J605" s="197">
        <f t="shared" si="57"/>
        <v>0.5</v>
      </c>
      <c r="K605" s="186">
        <f t="shared" si="60"/>
        <v>2.5</v>
      </c>
      <c r="L605" s="198">
        <f t="shared" si="58"/>
        <v>0.83333333333333337</v>
      </c>
      <c r="M605" s="199">
        <f t="shared" si="59"/>
        <v>0.83</v>
      </c>
    </row>
    <row r="606" spans="1:13" x14ac:dyDescent="0.35">
      <c r="A606" s="189" t="s">
        <v>862</v>
      </c>
      <c r="B606" s="190" t="s">
        <v>873</v>
      </c>
      <c r="C606" s="191">
        <v>535605</v>
      </c>
      <c r="D606" s="192">
        <v>2.5049999999999999</v>
      </c>
      <c r="E606" s="193">
        <v>39.026649749999997</v>
      </c>
      <c r="F606" s="194">
        <v>2.5380710659898473</v>
      </c>
      <c r="H606" s="195">
        <f t="shared" si="55"/>
        <v>1.5</v>
      </c>
      <c r="I606" s="196">
        <f t="shared" si="56"/>
        <v>0.5</v>
      </c>
      <c r="J606" s="197">
        <f t="shared" si="57"/>
        <v>3.5</v>
      </c>
      <c r="K606" s="186">
        <f t="shared" si="60"/>
        <v>5.5</v>
      </c>
      <c r="L606" s="198">
        <f t="shared" si="58"/>
        <v>1.8333333333333333</v>
      </c>
      <c r="M606" s="199">
        <f t="shared" si="59"/>
        <v>1.83</v>
      </c>
    </row>
    <row r="607" spans="1:13" x14ac:dyDescent="0.35">
      <c r="A607" s="189" t="s">
        <v>862</v>
      </c>
      <c r="B607" s="190" t="s">
        <v>874</v>
      </c>
      <c r="C607" s="191">
        <v>570991</v>
      </c>
      <c r="D607" s="192">
        <v>1.075</v>
      </c>
      <c r="E607" s="193">
        <v>41.42307692</v>
      </c>
      <c r="F607" s="194">
        <v>4.1958041958041958</v>
      </c>
      <c r="H607" s="195">
        <f t="shared" si="55"/>
        <v>0.5</v>
      </c>
      <c r="I607" s="196">
        <f t="shared" si="56"/>
        <v>1</v>
      </c>
      <c r="J607" s="197">
        <f t="shared" si="57"/>
        <v>1.5</v>
      </c>
      <c r="K607" s="186">
        <f t="shared" si="60"/>
        <v>3</v>
      </c>
      <c r="L607" s="198">
        <f t="shared" si="58"/>
        <v>1</v>
      </c>
      <c r="M607" s="199">
        <f t="shared" si="59"/>
        <v>1</v>
      </c>
    </row>
    <row r="608" spans="1:13" x14ac:dyDescent="0.35">
      <c r="A608" s="189" t="s">
        <v>862</v>
      </c>
      <c r="B608" s="190" t="s">
        <v>875</v>
      </c>
      <c r="C608" s="191">
        <v>535621</v>
      </c>
      <c r="D608" s="192">
        <v>2.5</v>
      </c>
      <c r="E608" s="193">
        <v>42.52161547</v>
      </c>
      <c r="F608" s="194">
        <v>1.8202502844141071</v>
      </c>
      <c r="H608" s="195">
        <f t="shared" si="55"/>
        <v>1.5</v>
      </c>
      <c r="I608" s="196">
        <f t="shared" si="56"/>
        <v>3</v>
      </c>
      <c r="J608" s="197">
        <f t="shared" si="57"/>
        <v>4.5</v>
      </c>
      <c r="K608" s="186">
        <f t="shared" si="60"/>
        <v>9</v>
      </c>
      <c r="L608" s="198">
        <f t="shared" si="58"/>
        <v>3</v>
      </c>
      <c r="M608" s="199">
        <f t="shared" si="59"/>
        <v>3</v>
      </c>
    </row>
    <row r="609" spans="1:13" x14ac:dyDescent="0.35">
      <c r="A609" s="189" t="s">
        <v>862</v>
      </c>
      <c r="B609" s="190" t="s">
        <v>876</v>
      </c>
      <c r="C609" s="191">
        <v>535630</v>
      </c>
      <c r="D609" s="192">
        <v>2.4159999999999999</v>
      </c>
      <c r="E609" s="193">
        <v>40.117021280000003</v>
      </c>
      <c r="F609" s="194">
        <v>8.9585666293393054</v>
      </c>
      <c r="H609" s="195">
        <f t="shared" si="55"/>
        <v>1</v>
      </c>
      <c r="I609" s="196">
        <f t="shared" si="56"/>
        <v>0.5</v>
      </c>
      <c r="J609" s="197">
        <f t="shared" si="57"/>
        <v>0.5</v>
      </c>
      <c r="K609" s="186">
        <f t="shared" si="60"/>
        <v>2</v>
      </c>
      <c r="L609" s="198">
        <f t="shared" si="58"/>
        <v>0.66666666666666663</v>
      </c>
      <c r="M609" s="199">
        <f t="shared" si="59"/>
        <v>0.66</v>
      </c>
    </row>
    <row r="610" spans="1:13" x14ac:dyDescent="0.35">
      <c r="A610" s="189" t="s">
        <v>862</v>
      </c>
      <c r="B610" s="190" t="s">
        <v>877</v>
      </c>
      <c r="C610" s="191">
        <v>570818</v>
      </c>
      <c r="D610" s="192">
        <v>5.4880000000000004</v>
      </c>
      <c r="E610" s="193">
        <v>40.60526316</v>
      </c>
      <c r="F610" s="194">
        <v>9.0225563909774422</v>
      </c>
      <c r="H610" s="195">
        <f t="shared" si="55"/>
        <v>5</v>
      </c>
      <c r="I610" s="196">
        <f t="shared" si="56"/>
        <v>0.5</v>
      </c>
      <c r="J610" s="197">
        <f t="shared" si="57"/>
        <v>0.5</v>
      </c>
      <c r="K610" s="186">
        <f t="shared" si="60"/>
        <v>6</v>
      </c>
      <c r="L610" s="198">
        <f t="shared" si="58"/>
        <v>2</v>
      </c>
      <c r="M610" s="199">
        <f t="shared" si="59"/>
        <v>2</v>
      </c>
    </row>
    <row r="611" spans="1:13" x14ac:dyDescent="0.35">
      <c r="A611" s="189" t="s">
        <v>862</v>
      </c>
      <c r="B611" s="190" t="s">
        <v>878</v>
      </c>
      <c r="C611" s="191">
        <v>535656</v>
      </c>
      <c r="D611" s="192">
        <v>1.974</v>
      </c>
      <c r="E611" s="193">
        <v>39.326883909999999</v>
      </c>
      <c r="F611" s="194">
        <v>5.7026476578411396</v>
      </c>
      <c r="H611" s="195">
        <f t="shared" si="55"/>
        <v>0.5</v>
      </c>
      <c r="I611" s="196">
        <f t="shared" si="56"/>
        <v>0.5</v>
      </c>
      <c r="J611" s="197">
        <f t="shared" si="57"/>
        <v>0.5</v>
      </c>
      <c r="K611" s="186">
        <f t="shared" si="60"/>
        <v>1.5</v>
      </c>
      <c r="L611" s="198">
        <f t="shared" si="58"/>
        <v>0.5</v>
      </c>
      <c r="M611" s="199">
        <f t="shared" si="59"/>
        <v>0.5</v>
      </c>
    </row>
    <row r="612" spans="1:13" x14ac:dyDescent="0.35">
      <c r="A612" s="189" t="s">
        <v>862</v>
      </c>
      <c r="B612" s="190" t="s">
        <v>879</v>
      </c>
      <c r="C612" s="191">
        <v>535672</v>
      </c>
      <c r="D612" s="192">
        <v>2.3260000000000001</v>
      </c>
      <c r="E612" s="193">
        <v>42.340416779999998</v>
      </c>
      <c r="F612" s="194">
        <v>5.5387990128873046</v>
      </c>
      <c r="H612" s="195">
        <f t="shared" si="55"/>
        <v>1</v>
      </c>
      <c r="I612" s="196">
        <f t="shared" si="56"/>
        <v>2.5</v>
      </c>
      <c r="J612" s="197">
        <f t="shared" si="57"/>
        <v>0.5</v>
      </c>
      <c r="K612" s="186">
        <f t="shared" si="60"/>
        <v>4</v>
      </c>
      <c r="L612" s="198">
        <f t="shared" si="58"/>
        <v>1.3333333333333333</v>
      </c>
      <c r="M612" s="199">
        <f t="shared" si="59"/>
        <v>1.33</v>
      </c>
    </row>
    <row r="613" spans="1:13" x14ac:dyDescent="0.35">
      <c r="A613" s="189" t="s">
        <v>862</v>
      </c>
      <c r="B613" s="190" t="s">
        <v>880</v>
      </c>
      <c r="C613" s="191">
        <v>571989</v>
      </c>
      <c r="D613" s="192">
        <v>1.7050000000000001</v>
      </c>
      <c r="E613" s="193">
        <v>41.342657340000002</v>
      </c>
      <c r="F613" s="194">
        <v>7.6923076923076925</v>
      </c>
      <c r="H613" s="195">
        <f t="shared" si="55"/>
        <v>0.5</v>
      </c>
      <c r="I613" s="196">
        <f t="shared" si="56"/>
        <v>1</v>
      </c>
      <c r="J613" s="197">
        <f t="shared" si="57"/>
        <v>0.5</v>
      </c>
      <c r="K613" s="186">
        <f t="shared" si="60"/>
        <v>2</v>
      </c>
      <c r="L613" s="198">
        <f t="shared" si="58"/>
        <v>0.66666666666666663</v>
      </c>
      <c r="M613" s="199">
        <f t="shared" si="59"/>
        <v>0.66</v>
      </c>
    </row>
    <row r="614" spans="1:13" x14ac:dyDescent="0.35">
      <c r="A614" s="189" t="s">
        <v>862</v>
      </c>
      <c r="B614" s="190" t="s">
        <v>881</v>
      </c>
      <c r="C614" s="191">
        <v>535702</v>
      </c>
      <c r="D614" s="192">
        <v>2.976</v>
      </c>
      <c r="E614" s="193">
        <v>40.648671380000003</v>
      </c>
      <c r="F614" s="194">
        <v>5.2472250252270429</v>
      </c>
      <c r="H614" s="195">
        <f t="shared" si="55"/>
        <v>2.5</v>
      </c>
      <c r="I614" s="196">
        <f t="shared" si="56"/>
        <v>0.5</v>
      </c>
      <c r="J614" s="197">
        <f t="shared" si="57"/>
        <v>0.5</v>
      </c>
      <c r="K614" s="186">
        <f t="shared" si="60"/>
        <v>3.5</v>
      </c>
      <c r="L614" s="198">
        <f t="shared" si="58"/>
        <v>1.1666666666666667</v>
      </c>
      <c r="M614" s="199">
        <f t="shared" si="59"/>
        <v>1.1599999999999999</v>
      </c>
    </row>
    <row r="615" spans="1:13" x14ac:dyDescent="0.35">
      <c r="A615" s="189" t="s">
        <v>862</v>
      </c>
      <c r="B615" s="190" t="s">
        <v>882</v>
      </c>
      <c r="C615" s="191">
        <v>535729</v>
      </c>
      <c r="D615" s="192">
        <v>3.39</v>
      </c>
      <c r="E615" s="193">
        <v>38.940104169999998</v>
      </c>
      <c r="F615" s="194">
        <v>8.3333333333333339</v>
      </c>
      <c r="H615" s="195">
        <f t="shared" si="55"/>
        <v>3.5</v>
      </c>
      <c r="I615" s="196">
        <f t="shared" si="56"/>
        <v>0.5</v>
      </c>
      <c r="J615" s="197">
        <f t="shared" si="57"/>
        <v>0.5</v>
      </c>
      <c r="K615" s="186">
        <f t="shared" si="60"/>
        <v>4.5</v>
      </c>
      <c r="L615" s="198">
        <f t="shared" si="58"/>
        <v>1.5</v>
      </c>
      <c r="M615" s="199">
        <f t="shared" si="59"/>
        <v>1.5</v>
      </c>
    </row>
    <row r="616" spans="1:13" x14ac:dyDescent="0.35">
      <c r="A616" s="189" t="s">
        <v>862</v>
      </c>
      <c r="B616" s="190" t="s">
        <v>883</v>
      </c>
      <c r="C616" s="191">
        <v>570940</v>
      </c>
      <c r="D616" s="192">
        <v>2.4630000000000001</v>
      </c>
      <c r="E616" s="193">
        <v>38.548632220000002</v>
      </c>
      <c r="F616" s="194">
        <v>6.6869300911854106</v>
      </c>
      <c r="H616" s="195">
        <f t="shared" si="55"/>
        <v>1.5</v>
      </c>
      <c r="I616" s="196">
        <f t="shared" si="56"/>
        <v>0.5</v>
      </c>
      <c r="J616" s="197">
        <f t="shared" si="57"/>
        <v>0.5</v>
      </c>
      <c r="K616" s="186">
        <f t="shared" si="60"/>
        <v>2.5</v>
      </c>
      <c r="L616" s="198">
        <f t="shared" si="58"/>
        <v>0.83333333333333337</v>
      </c>
      <c r="M616" s="199">
        <f t="shared" si="59"/>
        <v>0.83</v>
      </c>
    </row>
    <row r="617" spans="1:13" x14ac:dyDescent="0.35">
      <c r="A617" s="189" t="s">
        <v>862</v>
      </c>
      <c r="B617" s="190" t="s">
        <v>884</v>
      </c>
      <c r="C617" s="191">
        <v>535745</v>
      </c>
      <c r="D617" s="192">
        <v>2.1739999999999999</v>
      </c>
      <c r="E617" s="193">
        <v>43.084664539999999</v>
      </c>
      <c r="F617" s="194">
        <v>3.8338658146964852</v>
      </c>
      <c r="H617" s="195">
        <f t="shared" si="55"/>
        <v>0.5</v>
      </c>
      <c r="I617" s="196">
        <f t="shared" si="56"/>
        <v>3.5</v>
      </c>
      <c r="J617" s="197">
        <f t="shared" si="57"/>
        <v>2</v>
      </c>
      <c r="K617" s="186">
        <f t="shared" si="60"/>
        <v>6</v>
      </c>
      <c r="L617" s="198">
        <f t="shared" si="58"/>
        <v>2</v>
      </c>
      <c r="M617" s="199">
        <f t="shared" si="59"/>
        <v>2</v>
      </c>
    </row>
    <row r="618" spans="1:13" x14ac:dyDescent="0.35">
      <c r="A618" s="189" t="s">
        <v>862</v>
      </c>
      <c r="B618" s="190" t="s">
        <v>885</v>
      </c>
      <c r="C618" s="191">
        <v>571067</v>
      </c>
      <c r="D618" s="192">
        <v>2.8849999999999998</v>
      </c>
      <c r="E618" s="193">
        <v>40.867088610000003</v>
      </c>
      <c r="F618" s="194">
        <v>2.5316455696202533</v>
      </c>
      <c r="H618" s="195">
        <f t="shared" si="55"/>
        <v>2</v>
      </c>
      <c r="I618" s="196">
        <f t="shared" si="56"/>
        <v>0.5</v>
      </c>
      <c r="J618" s="197">
        <f t="shared" si="57"/>
        <v>3.5</v>
      </c>
      <c r="K618" s="186">
        <f t="shared" si="60"/>
        <v>6</v>
      </c>
      <c r="L618" s="198">
        <f t="shared" si="58"/>
        <v>2</v>
      </c>
      <c r="M618" s="199">
        <f t="shared" si="59"/>
        <v>2</v>
      </c>
    </row>
    <row r="619" spans="1:13" x14ac:dyDescent="0.35">
      <c r="A619" s="189" t="s">
        <v>862</v>
      </c>
      <c r="B619" s="190" t="s">
        <v>886</v>
      </c>
      <c r="C619" s="191">
        <v>535818</v>
      </c>
      <c r="D619" s="192">
        <v>1.4850000000000001</v>
      </c>
      <c r="E619" s="193">
        <v>40.054119550000003</v>
      </c>
      <c r="F619" s="194">
        <v>4.8465266558966071</v>
      </c>
      <c r="H619" s="195">
        <f t="shared" si="55"/>
        <v>0.5</v>
      </c>
      <c r="I619" s="196">
        <f t="shared" si="56"/>
        <v>0.5</v>
      </c>
      <c r="J619" s="197">
        <f t="shared" si="57"/>
        <v>0.5</v>
      </c>
      <c r="K619" s="186">
        <f t="shared" si="60"/>
        <v>1.5</v>
      </c>
      <c r="L619" s="198">
        <f t="shared" si="58"/>
        <v>0.5</v>
      </c>
      <c r="M619" s="199">
        <f t="shared" si="59"/>
        <v>0.5</v>
      </c>
    </row>
    <row r="620" spans="1:13" x14ac:dyDescent="0.35">
      <c r="A620" s="189" t="s">
        <v>862</v>
      </c>
      <c r="B620" s="190" t="s">
        <v>887</v>
      </c>
      <c r="C620" s="191">
        <v>599531</v>
      </c>
      <c r="D620" s="192">
        <v>1.395</v>
      </c>
      <c r="E620" s="193">
        <v>37.861271680000002</v>
      </c>
      <c r="F620" s="194">
        <v>10.404624277456648</v>
      </c>
      <c r="H620" s="195">
        <f t="shared" si="55"/>
        <v>0.5</v>
      </c>
      <c r="I620" s="196">
        <f t="shared" si="56"/>
        <v>0.5</v>
      </c>
      <c r="J620" s="197">
        <f t="shared" si="57"/>
        <v>0.5</v>
      </c>
      <c r="K620" s="186">
        <f t="shared" si="60"/>
        <v>1.5</v>
      </c>
      <c r="L620" s="198">
        <f t="shared" si="58"/>
        <v>0.5</v>
      </c>
      <c r="M620" s="199">
        <f t="shared" si="59"/>
        <v>0.5</v>
      </c>
    </row>
    <row r="621" spans="1:13" x14ac:dyDescent="0.35">
      <c r="A621" s="189" t="s">
        <v>862</v>
      </c>
      <c r="B621" s="190" t="s">
        <v>888</v>
      </c>
      <c r="C621" s="191">
        <v>535869</v>
      </c>
      <c r="D621" s="192">
        <v>3.226</v>
      </c>
      <c r="E621" s="193">
        <v>40.245989299999998</v>
      </c>
      <c r="F621" s="194">
        <v>6.6844919786096257</v>
      </c>
      <c r="H621" s="195">
        <f t="shared" si="55"/>
        <v>3</v>
      </c>
      <c r="I621" s="196">
        <f t="shared" si="56"/>
        <v>0.5</v>
      </c>
      <c r="J621" s="197">
        <f t="shared" si="57"/>
        <v>0.5</v>
      </c>
      <c r="K621" s="186">
        <f t="shared" si="60"/>
        <v>4</v>
      </c>
      <c r="L621" s="198">
        <f t="shared" si="58"/>
        <v>1.3333333333333333</v>
      </c>
      <c r="M621" s="199">
        <f t="shared" si="59"/>
        <v>1.33</v>
      </c>
    </row>
    <row r="622" spans="1:13" x14ac:dyDescent="0.35">
      <c r="A622" s="189" t="s">
        <v>862</v>
      </c>
      <c r="B622" s="190" t="s">
        <v>889</v>
      </c>
      <c r="C622" s="191">
        <v>565733</v>
      </c>
      <c r="D622" s="192">
        <v>4.1100000000000003</v>
      </c>
      <c r="E622" s="193">
        <v>41.042735039999997</v>
      </c>
      <c r="F622" s="194">
        <v>5.1282051282051286</v>
      </c>
      <c r="H622" s="195">
        <f t="shared" si="55"/>
        <v>5</v>
      </c>
      <c r="I622" s="196">
        <f t="shared" si="56"/>
        <v>0.5</v>
      </c>
      <c r="J622" s="197">
        <f t="shared" si="57"/>
        <v>0.5</v>
      </c>
      <c r="K622" s="186">
        <f t="shared" si="60"/>
        <v>6</v>
      </c>
      <c r="L622" s="198">
        <f t="shared" si="58"/>
        <v>2</v>
      </c>
      <c r="M622" s="199">
        <f t="shared" si="59"/>
        <v>2</v>
      </c>
    </row>
    <row r="623" spans="1:13" x14ac:dyDescent="0.35">
      <c r="A623" s="189" t="s">
        <v>862</v>
      </c>
      <c r="B623" s="190" t="s">
        <v>890</v>
      </c>
      <c r="C623" s="191">
        <v>599522</v>
      </c>
      <c r="D623" s="192">
        <v>1.02</v>
      </c>
      <c r="E623" s="193">
        <v>43.619496859999998</v>
      </c>
      <c r="F623" s="194">
        <v>5.0314465408805038</v>
      </c>
      <c r="H623" s="195">
        <f t="shared" si="55"/>
        <v>0.5</v>
      </c>
      <c r="I623" s="196">
        <f t="shared" si="56"/>
        <v>4.5</v>
      </c>
      <c r="J623" s="197">
        <f t="shared" si="57"/>
        <v>0.5</v>
      </c>
      <c r="K623" s="186">
        <f t="shared" si="60"/>
        <v>5.5</v>
      </c>
      <c r="L623" s="198">
        <f t="shared" si="58"/>
        <v>1.8333333333333333</v>
      </c>
      <c r="M623" s="199">
        <f t="shared" si="59"/>
        <v>1.83</v>
      </c>
    </row>
    <row r="624" spans="1:13" x14ac:dyDescent="0.35">
      <c r="A624" s="189" t="s">
        <v>862</v>
      </c>
      <c r="B624" s="190" t="s">
        <v>891</v>
      </c>
      <c r="C624" s="191">
        <v>565784</v>
      </c>
      <c r="D624" s="192">
        <v>1.351</v>
      </c>
      <c r="E624" s="193">
        <v>39.34615385</v>
      </c>
      <c r="F624" s="194">
        <v>10.079575596816976</v>
      </c>
      <c r="H624" s="195">
        <f t="shared" si="55"/>
        <v>0.5</v>
      </c>
      <c r="I624" s="196">
        <f t="shared" si="56"/>
        <v>0.5</v>
      </c>
      <c r="J624" s="197">
        <f t="shared" si="57"/>
        <v>0.5</v>
      </c>
      <c r="K624" s="186">
        <f t="shared" si="60"/>
        <v>1.5</v>
      </c>
      <c r="L624" s="198">
        <f t="shared" si="58"/>
        <v>0.5</v>
      </c>
      <c r="M624" s="199">
        <f t="shared" si="59"/>
        <v>0.5</v>
      </c>
    </row>
    <row r="625" spans="1:13" x14ac:dyDescent="0.35">
      <c r="A625" s="189" t="s">
        <v>862</v>
      </c>
      <c r="B625" s="190" t="s">
        <v>892</v>
      </c>
      <c r="C625" s="191">
        <v>535931</v>
      </c>
      <c r="D625" s="192">
        <v>3.28</v>
      </c>
      <c r="E625" s="193">
        <v>35.644237410000002</v>
      </c>
      <c r="F625" s="194">
        <v>9.7998619737750179</v>
      </c>
      <c r="H625" s="195">
        <f t="shared" si="55"/>
        <v>3</v>
      </c>
      <c r="I625" s="196">
        <f t="shared" si="56"/>
        <v>0.5</v>
      </c>
      <c r="J625" s="197">
        <f t="shared" si="57"/>
        <v>0.5</v>
      </c>
      <c r="K625" s="186">
        <f t="shared" si="60"/>
        <v>4</v>
      </c>
      <c r="L625" s="198">
        <f t="shared" si="58"/>
        <v>1.3333333333333333</v>
      </c>
      <c r="M625" s="199">
        <f t="shared" si="59"/>
        <v>1.33</v>
      </c>
    </row>
    <row r="626" spans="1:13" x14ac:dyDescent="0.35">
      <c r="A626" s="189" t="s">
        <v>862</v>
      </c>
      <c r="B626" s="190" t="s">
        <v>893</v>
      </c>
      <c r="C626" s="191">
        <v>571849</v>
      </c>
      <c r="D626" s="192">
        <v>4.5110000000000001</v>
      </c>
      <c r="E626" s="193">
        <v>39.478448280000002</v>
      </c>
      <c r="F626" s="194">
        <v>7.7586206896551726</v>
      </c>
      <c r="H626" s="195">
        <f t="shared" si="55"/>
        <v>5</v>
      </c>
      <c r="I626" s="196">
        <f t="shared" si="56"/>
        <v>0.5</v>
      </c>
      <c r="J626" s="197">
        <f t="shared" si="57"/>
        <v>0.5</v>
      </c>
      <c r="K626" s="186">
        <f t="shared" si="60"/>
        <v>6</v>
      </c>
      <c r="L626" s="198">
        <f t="shared" si="58"/>
        <v>2</v>
      </c>
      <c r="M626" s="199">
        <f t="shared" si="59"/>
        <v>2</v>
      </c>
    </row>
    <row r="627" spans="1:13" x14ac:dyDescent="0.35">
      <c r="A627" s="189" t="s">
        <v>862</v>
      </c>
      <c r="B627" s="190" t="s">
        <v>894</v>
      </c>
      <c r="C627" s="191">
        <v>535966</v>
      </c>
      <c r="D627" s="192">
        <v>3.1030000000000002</v>
      </c>
      <c r="E627" s="193">
        <v>40.854508199999998</v>
      </c>
      <c r="F627" s="194">
        <v>4.5081967213114753</v>
      </c>
      <c r="H627" s="195">
        <f t="shared" si="55"/>
        <v>2.5</v>
      </c>
      <c r="I627" s="196">
        <f t="shared" si="56"/>
        <v>0.5</v>
      </c>
      <c r="J627" s="197">
        <f t="shared" si="57"/>
        <v>1</v>
      </c>
      <c r="K627" s="186">
        <f t="shared" si="60"/>
        <v>4</v>
      </c>
      <c r="L627" s="198">
        <f t="shared" si="58"/>
        <v>1.3333333333333333</v>
      </c>
      <c r="M627" s="199">
        <f t="shared" si="59"/>
        <v>1.33</v>
      </c>
    </row>
    <row r="628" spans="1:13" x14ac:dyDescent="0.35">
      <c r="A628" s="189" t="s">
        <v>862</v>
      </c>
      <c r="B628" s="190" t="s">
        <v>895</v>
      </c>
      <c r="C628" s="191">
        <v>566039</v>
      </c>
      <c r="D628" s="192">
        <v>1.3819999999999999</v>
      </c>
      <c r="E628" s="193">
        <v>41.638028169999998</v>
      </c>
      <c r="F628" s="194">
        <v>2.8169014084507045</v>
      </c>
      <c r="H628" s="195">
        <f t="shared" si="55"/>
        <v>0.5</v>
      </c>
      <c r="I628" s="196">
        <f t="shared" si="56"/>
        <v>1.5</v>
      </c>
      <c r="J628" s="197">
        <f t="shared" si="57"/>
        <v>3.5</v>
      </c>
      <c r="K628" s="186">
        <f t="shared" si="60"/>
        <v>5.5</v>
      </c>
      <c r="L628" s="198">
        <f t="shared" si="58"/>
        <v>1.8333333333333333</v>
      </c>
      <c r="M628" s="199">
        <f t="shared" si="59"/>
        <v>1.83</v>
      </c>
    </row>
    <row r="629" spans="1:13" x14ac:dyDescent="0.35">
      <c r="A629" s="189" t="s">
        <v>862</v>
      </c>
      <c r="B629" s="190" t="s">
        <v>896</v>
      </c>
      <c r="C629" s="191">
        <v>529613</v>
      </c>
      <c r="D629" s="192">
        <v>2.12</v>
      </c>
      <c r="E629" s="193">
        <v>40.555813950000001</v>
      </c>
      <c r="F629" s="194">
        <v>0.46511627906976749</v>
      </c>
      <c r="H629" s="195">
        <f t="shared" si="55"/>
        <v>0.5</v>
      </c>
      <c r="I629" s="196">
        <f t="shared" si="56"/>
        <v>0.5</v>
      </c>
      <c r="J629" s="197">
        <f t="shared" si="57"/>
        <v>5</v>
      </c>
      <c r="K629" s="186">
        <f t="shared" si="60"/>
        <v>6</v>
      </c>
      <c r="L629" s="198">
        <f t="shared" si="58"/>
        <v>2</v>
      </c>
      <c r="M629" s="199">
        <f t="shared" si="59"/>
        <v>2</v>
      </c>
    </row>
    <row r="630" spans="1:13" x14ac:dyDescent="0.35">
      <c r="A630" s="189" t="s">
        <v>862</v>
      </c>
      <c r="B630" s="190" t="s">
        <v>897</v>
      </c>
      <c r="C630" s="191">
        <v>536008</v>
      </c>
      <c r="D630" s="192">
        <v>1.6759999999999999</v>
      </c>
      <c r="E630" s="193">
        <v>41.364019249999998</v>
      </c>
      <c r="F630" s="194">
        <v>3.6101083032490977</v>
      </c>
      <c r="H630" s="195">
        <f t="shared" si="55"/>
        <v>0.5</v>
      </c>
      <c r="I630" s="196">
        <f t="shared" si="56"/>
        <v>1</v>
      </c>
      <c r="J630" s="197">
        <f t="shared" si="57"/>
        <v>2</v>
      </c>
      <c r="K630" s="186">
        <f t="shared" si="60"/>
        <v>3.5</v>
      </c>
      <c r="L630" s="198">
        <f t="shared" si="58"/>
        <v>1.1666666666666667</v>
      </c>
      <c r="M630" s="199">
        <f t="shared" si="59"/>
        <v>1.1599999999999999</v>
      </c>
    </row>
    <row r="631" spans="1:13" x14ac:dyDescent="0.35">
      <c r="A631" s="189" t="s">
        <v>862</v>
      </c>
      <c r="B631" s="190" t="s">
        <v>452</v>
      </c>
      <c r="C631" s="191">
        <v>571075</v>
      </c>
      <c r="D631" s="192">
        <v>2.0409999999999999</v>
      </c>
      <c r="E631" s="193">
        <v>44.4</v>
      </c>
      <c r="F631" s="194">
        <v>0</v>
      </c>
      <c r="H631" s="195">
        <f t="shared" si="55"/>
        <v>0.5</v>
      </c>
      <c r="I631" s="196">
        <f t="shared" si="56"/>
        <v>5</v>
      </c>
      <c r="J631" s="197">
        <f t="shared" si="57"/>
        <v>5</v>
      </c>
      <c r="K631" s="186">
        <f t="shared" si="60"/>
        <v>10.5</v>
      </c>
      <c r="L631" s="198">
        <f t="shared" si="58"/>
        <v>3.5</v>
      </c>
      <c r="M631" s="199">
        <f t="shared" si="59"/>
        <v>3.5</v>
      </c>
    </row>
    <row r="632" spans="1:13" x14ac:dyDescent="0.35">
      <c r="A632" s="189" t="s">
        <v>862</v>
      </c>
      <c r="B632" s="190" t="s">
        <v>778</v>
      </c>
      <c r="C632" s="191">
        <v>571172</v>
      </c>
      <c r="D632" s="192">
        <v>1.8180000000000001</v>
      </c>
      <c r="E632" s="193">
        <v>38.198795179999998</v>
      </c>
      <c r="F632" s="194">
        <v>9.6385542168674707</v>
      </c>
      <c r="H632" s="195">
        <f t="shared" si="55"/>
        <v>0.5</v>
      </c>
      <c r="I632" s="196">
        <f t="shared" si="56"/>
        <v>0.5</v>
      </c>
      <c r="J632" s="197">
        <f t="shared" si="57"/>
        <v>0.5</v>
      </c>
      <c r="K632" s="186">
        <f t="shared" si="60"/>
        <v>1.5</v>
      </c>
      <c r="L632" s="198">
        <f t="shared" si="58"/>
        <v>0.5</v>
      </c>
      <c r="M632" s="199">
        <f t="shared" si="59"/>
        <v>0.5</v>
      </c>
    </row>
    <row r="633" spans="1:13" x14ac:dyDescent="0.35">
      <c r="A633" s="189" t="s">
        <v>862</v>
      </c>
      <c r="B633" s="190" t="s">
        <v>898</v>
      </c>
      <c r="C633" s="191">
        <v>536067</v>
      </c>
      <c r="D633" s="192">
        <v>5.4240000000000004</v>
      </c>
      <c r="E633" s="193">
        <v>40.370656369999999</v>
      </c>
      <c r="F633" s="194">
        <v>3.0888030888030888</v>
      </c>
      <c r="H633" s="195">
        <f t="shared" si="55"/>
        <v>5</v>
      </c>
      <c r="I633" s="196">
        <f t="shared" si="56"/>
        <v>0.5</v>
      </c>
      <c r="J633" s="197">
        <f t="shared" si="57"/>
        <v>3</v>
      </c>
      <c r="K633" s="186">
        <f t="shared" si="60"/>
        <v>8.5</v>
      </c>
      <c r="L633" s="198">
        <f t="shared" si="58"/>
        <v>2.8333333333333335</v>
      </c>
      <c r="M633" s="199">
        <f t="shared" si="59"/>
        <v>2.83</v>
      </c>
    </row>
    <row r="634" spans="1:13" x14ac:dyDescent="0.35">
      <c r="A634" s="189" t="s">
        <v>862</v>
      </c>
      <c r="B634" s="190" t="s">
        <v>899</v>
      </c>
      <c r="C634" s="191">
        <v>570974</v>
      </c>
      <c r="D634" s="192">
        <v>0.63700000000000001</v>
      </c>
      <c r="E634" s="193">
        <v>37.52433628</v>
      </c>
      <c r="F634" s="194">
        <v>10.619469026548673</v>
      </c>
      <c r="H634" s="195">
        <f t="shared" si="55"/>
        <v>0.5</v>
      </c>
      <c r="I634" s="196">
        <f t="shared" si="56"/>
        <v>0.5</v>
      </c>
      <c r="J634" s="197">
        <f t="shared" si="57"/>
        <v>0.5</v>
      </c>
      <c r="K634" s="186">
        <f t="shared" si="60"/>
        <v>1.5</v>
      </c>
      <c r="L634" s="198">
        <f t="shared" si="58"/>
        <v>0.5</v>
      </c>
      <c r="M634" s="199">
        <f t="shared" si="59"/>
        <v>0.5</v>
      </c>
    </row>
    <row r="635" spans="1:13" x14ac:dyDescent="0.35">
      <c r="A635" s="189" t="s">
        <v>862</v>
      </c>
      <c r="B635" s="190" t="s">
        <v>900</v>
      </c>
      <c r="C635" s="191">
        <v>570826</v>
      </c>
      <c r="D635" s="192">
        <v>1.66</v>
      </c>
      <c r="E635" s="193">
        <v>42.035444949999999</v>
      </c>
      <c r="F635" s="194">
        <v>2.1493212669683261</v>
      </c>
      <c r="H635" s="195">
        <f t="shared" si="55"/>
        <v>0.5</v>
      </c>
      <c r="I635" s="196">
        <f t="shared" si="56"/>
        <v>2</v>
      </c>
      <c r="J635" s="197">
        <f t="shared" si="57"/>
        <v>4.5</v>
      </c>
      <c r="K635" s="186">
        <f t="shared" si="60"/>
        <v>7</v>
      </c>
      <c r="L635" s="198">
        <f t="shared" si="58"/>
        <v>2.3333333333333335</v>
      </c>
      <c r="M635" s="199">
        <f t="shared" si="59"/>
        <v>2.33</v>
      </c>
    </row>
    <row r="636" spans="1:13" x14ac:dyDescent="0.35">
      <c r="A636" s="189" t="s">
        <v>862</v>
      </c>
      <c r="B636" s="190" t="s">
        <v>901</v>
      </c>
      <c r="C636" s="191">
        <v>536121</v>
      </c>
      <c r="D636" s="192">
        <v>1.534</v>
      </c>
      <c r="E636" s="193">
        <v>39.628598850000003</v>
      </c>
      <c r="F636" s="194">
        <v>6.1420345489443378</v>
      </c>
      <c r="H636" s="195">
        <f t="shared" si="55"/>
        <v>0.5</v>
      </c>
      <c r="I636" s="196">
        <f t="shared" si="56"/>
        <v>0.5</v>
      </c>
      <c r="J636" s="197">
        <f t="shared" si="57"/>
        <v>0.5</v>
      </c>
      <c r="K636" s="186">
        <f t="shared" si="60"/>
        <v>1.5</v>
      </c>
      <c r="L636" s="198">
        <f t="shared" si="58"/>
        <v>0.5</v>
      </c>
      <c r="M636" s="199">
        <f t="shared" si="59"/>
        <v>0.5</v>
      </c>
    </row>
    <row r="637" spans="1:13" x14ac:dyDescent="0.35">
      <c r="A637" s="189" t="s">
        <v>862</v>
      </c>
      <c r="B637" s="190" t="s">
        <v>902</v>
      </c>
      <c r="C637" s="191">
        <v>566047</v>
      </c>
      <c r="D637" s="192">
        <v>2.2389999999999999</v>
      </c>
      <c r="E637" s="193">
        <v>39.810043669999999</v>
      </c>
      <c r="F637" s="194">
        <v>0.8733624454148472</v>
      </c>
      <c r="H637" s="195">
        <f t="shared" si="55"/>
        <v>1</v>
      </c>
      <c r="I637" s="196">
        <f t="shared" si="56"/>
        <v>0.5</v>
      </c>
      <c r="J637" s="197">
        <f t="shared" si="57"/>
        <v>5</v>
      </c>
      <c r="K637" s="186">
        <f t="shared" si="60"/>
        <v>6.5</v>
      </c>
      <c r="L637" s="198">
        <f t="shared" si="58"/>
        <v>2.1666666666666665</v>
      </c>
      <c r="M637" s="199">
        <f t="shared" si="59"/>
        <v>2.16</v>
      </c>
    </row>
    <row r="638" spans="1:13" x14ac:dyDescent="0.35">
      <c r="A638" s="189" t="s">
        <v>862</v>
      </c>
      <c r="B638" s="190" t="s">
        <v>903</v>
      </c>
      <c r="C638" s="191">
        <v>571971</v>
      </c>
      <c r="D638" s="192">
        <v>3.125</v>
      </c>
      <c r="E638" s="193">
        <v>41.986842109999998</v>
      </c>
      <c r="F638" s="194">
        <v>1.3157894736842104</v>
      </c>
      <c r="H638" s="195">
        <f t="shared" si="55"/>
        <v>2.5</v>
      </c>
      <c r="I638" s="196">
        <f t="shared" si="56"/>
        <v>2</v>
      </c>
      <c r="J638" s="197">
        <f t="shared" si="57"/>
        <v>5</v>
      </c>
      <c r="K638" s="186">
        <f t="shared" si="60"/>
        <v>9.5</v>
      </c>
      <c r="L638" s="198">
        <f t="shared" si="58"/>
        <v>3.1666666666666665</v>
      </c>
      <c r="M638" s="199">
        <f t="shared" si="59"/>
        <v>3.16</v>
      </c>
    </row>
    <row r="639" spans="1:13" x14ac:dyDescent="0.35">
      <c r="A639" s="189" t="s">
        <v>862</v>
      </c>
      <c r="B639" s="190" t="s">
        <v>904</v>
      </c>
      <c r="C639" s="191">
        <v>572012</v>
      </c>
      <c r="D639" s="192">
        <v>5.1950000000000003</v>
      </c>
      <c r="E639" s="193">
        <v>43.08823529</v>
      </c>
      <c r="F639" s="194">
        <v>0</v>
      </c>
      <c r="H639" s="195">
        <f t="shared" si="55"/>
        <v>5</v>
      </c>
      <c r="I639" s="196">
        <f t="shared" si="56"/>
        <v>3.5</v>
      </c>
      <c r="J639" s="197">
        <f t="shared" si="57"/>
        <v>5</v>
      </c>
      <c r="K639" s="186">
        <f t="shared" si="60"/>
        <v>13.5</v>
      </c>
      <c r="L639" s="198">
        <f t="shared" si="58"/>
        <v>4.5</v>
      </c>
      <c r="M639" s="199">
        <f t="shared" si="59"/>
        <v>4.5</v>
      </c>
    </row>
    <row r="640" spans="1:13" x14ac:dyDescent="0.35">
      <c r="A640" s="189" t="s">
        <v>862</v>
      </c>
      <c r="B640" s="190" t="s">
        <v>905</v>
      </c>
      <c r="C640" s="191">
        <v>536164</v>
      </c>
      <c r="D640" s="192">
        <v>1.639</v>
      </c>
      <c r="E640" s="193">
        <v>42.260638299999997</v>
      </c>
      <c r="F640" s="194">
        <v>1.0638297872340425</v>
      </c>
      <c r="H640" s="195">
        <f t="shared" si="55"/>
        <v>0.5</v>
      </c>
      <c r="I640" s="196">
        <f t="shared" si="56"/>
        <v>2.5</v>
      </c>
      <c r="J640" s="197">
        <f t="shared" si="57"/>
        <v>5</v>
      </c>
      <c r="K640" s="186">
        <f t="shared" si="60"/>
        <v>8</v>
      </c>
      <c r="L640" s="198">
        <f t="shared" si="58"/>
        <v>2.6666666666666665</v>
      </c>
      <c r="M640" s="199">
        <f t="shared" si="59"/>
        <v>2.66</v>
      </c>
    </row>
    <row r="641" spans="1:13" x14ac:dyDescent="0.35">
      <c r="A641" s="189" t="s">
        <v>862</v>
      </c>
      <c r="B641" s="190" t="s">
        <v>906</v>
      </c>
      <c r="C641" s="191">
        <v>536172</v>
      </c>
      <c r="D641" s="192">
        <v>2.375</v>
      </c>
      <c r="E641" s="193">
        <v>41.325127330000001</v>
      </c>
      <c r="F641" s="194">
        <v>1.6977928692699491</v>
      </c>
      <c r="H641" s="195">
        <f t="shared" si="55"/>
        <v>1</v>
      </c>
      <c r="I641" s="196">
        <f t="shared" si="56"/>
        <v>1</v>
      </c>
      <c r="J641" s="197">
        <f t="shared" si="57"/>
        <v>5</v>
      </c>
      <c r="K641" s="186">
        <f t="shared" si="60"/>
        <v>7</v>
      </c>
      <c r="L641" s="198">
        <f t="shared" si="58"/>
        <v>2.3333333333333335</v>
      </c>
      <c r="M641" s="199">
        <f t="shared" si="59"/>
        <v>2.33</v>
      </c>
    </row>
    <row r="642" spans="1:13" x14ac:dyDescent="0.35">
      <c r="A642" s="189" t="s">
        <v>862</v>
      </c>
      <c r="B642" s="190" t="s">
        <v>907</v>
      </c>
      <c r="C642" s="191">
        <v>536181</v>
      </c>
      <c r="D642" s="192">
        <v>3.02</v>
      </c>
      <c r="E642" s="193">
        <v>42.554082710000003</v>
      </c>
      <c r="F642" s="194">
        <v>2.3329798515376461</v>
      </c>
      <c r="H642" s="195">
        <f t="shared" si="55"/>
        <v>2.5</v>
      </c>
      <c r="I642" s="196">
        <f t="shared" si="56"/>
        <v>3</v>
      </c>
      <c r="J642" s="197">
        <f t="shared" si="57"/>
        <v>4</v>
      </c>
      <c r="K642" s="186">
        <f t="shared" si="60"/>
        <v>9.5</v>
      </c>
      <c r="L642" s="198">
        <f t="shared" si="58"/>
        <v>3.1666666666666665</v>
      </c>
      <c r="M642" s="199">
        <f t="shared" si="59"/>
        <v>3.16</v>
      </c>
    </row>
    <row r="643" spans="1:13" x14ac:dyDescent="0.35">
      <c r="A643" s="189" t="s">
        <v>862</v>
      </c>
      <c r="B643" s="190" t="s">
        <v>908</v>
      </c>
      <c r="C643" s="191">
        <v>536202</v>
      </c>
      <c r="D643" s="192">
        <v>0.83299999999999996</v>
      </c>
      <c r="E643" s="193">
        <v>44.574879230000001</v>
      </c>
      <c r="F643" s="194">
        <v>8.2125603864734309</v>
      </c>
      <c r="H643" s="195">
        <f t="shared" si="55"/>
        <v>0.5</v>
      </c>
      <c r="I643" s="196">
        <f t="shared" si="56"/>
        <v>5</v>
      </c>
      <c r="J643" s="197">
        <f t="shared" si="57"/>
        <v>0.5</v>
      </c>
      <c r="K643" s="186">
        <f t="shared" si="60"/>
        <v>6</v>
      </c>
      <c r="L643" s="198">
        <f t="shared" si="58"/>
        <v>2</v>
      </c>
      <c r="M643" s="199">
        <f t="shared" si="59"/>
        <v>2</v>
      </c>
    </row>
    <row r="644" spans="1:13" x14ac:dyDescent="0.35">
      <c r="A644" s="189" t="s">
        <v>862</v>
      </c>
      <c r="B644" s="190" t="s">
        <v>909</v>
      </c>
      <c r="C644" s="191">
        <v>536211</v>
      </c>
      <c r="D644" s="192">
        <v>1.802</v>
      </c>
      <c r="E644" s="193">
        <v>39.450310559999998</v>
      </c>
      <c r="F644" s="194">
        <v>6.2111801242236018</v>
      </c>
      <c r="H644" s="195">
        <f t="shared" ref="H644:H707" si="61">VALUE(_xlfn.IFS(D644&gt;4.05,"5",D644&gt;=3.83,"4,5",D644&gt;=3.6,"4",D644&gt;=3.37,"3,5",D644&gt;=3.14,"3",D644&gt;=2.91,"2,5",D644&gt;=2.68,"2",D644&gt;=2.45,"1,5",D644&gt;=2.22,"1",D644&lt;2.22,"0,5"))</f>
        <v>0.5</v>
      </c>
      <c r="I644" s="196">
        <f t="shared" ref="I644:I707" si="62">VALUE(_xlfn.IFS(E644&gt;43.62,"5",E644&gt;=43.32,"4,5",E644&gt;=43.1,"4",E644&gt;=42.7,"3,5",E644&gt;=42.39,"3",E644&gt;=42.08,"2,5",E644&gt;=41.77,"2",E644&gt;=41.46,"1,5",E644&gt;=41.15,"1",E644&lt;41.15,"0,5"))</f>
        <v>0.5</v>
      </c>
      <c r="J644" s="197">
        <f t="shared" ref="J644:J707" si="63">VALUE(_xlfn.IFS(F644&gt;4.53,"0,5",F644&gt;=4.2,"1",F644&gt;=3.86,"1,5",F644&gt;=3.52,"2",F644&gt;=3.18,"2,5",F644&gt;=2.84,"3",F644&gt;=2.5,"3,5",F644&gt;=2.16,"4",F644&gt;=1.82,"4,5",F644&lt;1.82,"5"))</f>
        <v>0.5</v>
      </c>
      <c r="K644" s="186">
        <f t="shared" si="60"/>
        <v>1.5</v>
      </c>
      <c r="L644" s="198">
        <f t="shared" ref="L644:L707" si="64">(H644+I644+J644)/3</f>
        <v>0.5</v>
      </c>
      <c r="M644" s="199">
        <f t="shared" ref="M644:M707" si="65">ROUNDDOWN(L644,2)</f>
        <v>0.5</v>
      </c>
    </row>
    <row r="645" spans="1:13" x14ac:dyDescent="0.35">
      <c r="A645" s="189" t="s">
        <v>862</v>
      </c>
      <c r="B645" s="190" t="s">
        <v>910</v>
      </c>
      <c r="C645" s="191">
        <v>565563</v>
      </c>
      <c r="D645" s="192">
        <v>0.78100000000000003</v>
      </c>
      <c r="E645" s="193">
        <v>38.428909949999998</v>
      </c>
      <c r="F645" s="194">
        <v>7.1090047393364921</v>
      </c>
      <c r="H645" s="195">
        <f t="shared" si="61"/>
        <v>0.5</v>
      </c>
      <c r="I645" s="196">
        <f t="shared" si="62"/>
        <v>0.5</v>
      </c>
      <c r="J645" s="197">
        <f t="shared" si="63"/>
        <v>0.5</v>
      </c>
      <c r="K645" s="186">
        <f t="shared" si="60"/>
        <v>1.5</v>
      </c>
      <c r="L645" s="198">
        <f t="shared" si="64"/>
        <v>0.5</v>
      </c>
      <c r="M645" s="199">
        <f t="shared" si="65"/>
        <v>0.5</v>
      </c>
    </row>
    <row r="646" spans="1:13" x14ac:dyDescent="0.35">
      <c r="A646" s="189" t="s">
        <v>862</v>
      </c>
      <c r="B646" s="190" t="s">
        <v>911</v>
      </c>
      <c r="C646" s="191">
        <v>536270</v>
      </c>
      <c r="D646" s="192">
        <v>2.0710000000000002</v>
      </c>
      <c r="E646" s="193">
        <v>39.928381369999997</v>
      </c>
      <c r="F646" s="194">
        <v>0.70953436807095338</v>
      </c>
      <c r="H646" s="195">
        <f t="shared" si="61"/>
        <v>0.5</v>
      </c>
      <c r="I646" s="196">
        <f t="shared" si="62"/>
        <v>0.5</v>
      </c>
      <c r="J646" s="197">
        <f t="shared" si="63"/>
        <v>5</v>
      </c>
      <c r="K646" s="186">
        <f t="shared" si="60"/>
        <v>6</v>
      </c>
      <c r="L646" s="198">
        <f t="shared" si="64"/>
        <v>2</v>
      </c>
      <c r="M646" s="199">
        <f t="shared" si="65"/>
        <v>2</v>
      </c>
    </row>
    <row r="647" spans="1:13" x14ac:dyDescent="0.35">
      <c r="A647" s="189" t="s">
        <v>862</v>
      </c>
      <c r="B647" s="190" t="s">
        <v>912</v>
      </c>
      <c r="C647" s="191">
        <v>565644</v>
      </c>
      <c r="D647" s="192">
        <v>1.4370000000000001</v>
      </c>
      <c r="E647" s="193">
        <v>41.102112679999998</v>
      </c>
      <c r="F647" s="194">
        <v>6.3380281690140849</v>
      </c>
      <c r="H647" s="195">
        <f t="shared" si="61"/>
        <v>0.5</v>
      </c>
      <c r="I647" s="196">
        <f t="shared" si="62"/>
        <v>0.5</v>
      </c>
      <c r="J647" s="197">
        <f t="shared" si="63"/>
        <v>0.5</v>
      </c>
      <c r="K647" s="186">
        <f t="shared" si="60"/>
        <v>1.5</v>
      </c>
      <c r="L647" s="198">
        <f t="shared" si="64"/>
        <v>0.5</v>
      </c>
      <c r="M647" s="199">
        <f t="shared" si="65"/>
        <v>0.5</v>
      </c>
    </row>
    <row r="648" spans="1:13" x14ac:dyDescent="0.35">
      <c r="A648" s="189" t="s">
        <v>862</v>
      </c>
      <c r="B648" s="190" t="s">
        <v>862</v>
      </c>
      <c r="C648" s="191">
        <v>535419</v>
      </c>
      <c r="D648" s="192">
        <v>2.6389999999999998</v>
      </c>
      <c r="E648" s="193">
        <v>42.254824669999998</v>
      </c>
      <c r="F648" s="194">
        <v>1.7274058757646249</v>
      </c>
      <c r="H648" s="195">
        <f t="shared" si="61"/>
        <v>1.5</v>
      </c>
      <c r="I648" s="196">
        <f t="shared" si="62"/>
        <v>2.5</v>
      </c>
      <c r="J648" s="197">
        <f t="shared" si="63"/>
        <v>5</v>
      </c>
      <c r="K648" s="186">
        <f t="shared" si="60"/>
        <v>9</v>
      </c>
      <c r="L648" s="198">
        <f t="shared" si="64"/>
        <v>3</v>
      </c>
      <c r="M648" s="199">
        <f t="shared" si="65"/>
        <v>3</v>
      </c>
    </row>
    <row r="649" spans="1:13" x14ac:dyDescent="0.35">
      <c r="A649" s="189" t="s">
        <v>862</v>
      </c>
      <c r="B649" s="190" t="s">
        <v>711</v>
      </c>
      <c r="C649" s="191">
        <v>536334</v>
      </c>
      <c r="D649" s="192">
        <v>3.9060000000000001</v>
      </c>
      <c r="E649" s="193">
        <v>43.670212769999999</v>
      </c>
      <c r="F649" s="194">
        <v>0</v>
      </c>
      <c r="H649" s="195">
        <f t="shared" si="61"/>
        <v>4.5</v>
      </c>
      <c r="I649" s="196">
        <f t="shared" si="62"/>
        <v>5</v>
      </c>
      <c r="J649" s="197">
        <f t="shared" si="63"/>
        <v>5</v>
      </c>
      <c r="K649" s="186">
        <f t="shared" si="60"/>
        <v>14.5</v>
      </c>
      <c r="L649" s="198">
        <f t="shared" si="64"/>
        <v>4.833333333333333</v>
      </c>
      <c r="M649" s="199">
        <f t="shared" si="65"/>
        <v>4.83</v>
      </c>
    </row>
    <row r="650" spans="1:13" x14ac:dyDescent="0.35">
      <c r="A650" s="189" t="s">
        <v>862</v>
      </c>
      <c r="B650" s="190" t="s">
        <v>913</v>
      </c>
      <c r="C650" s="191">
        <v>571156</v>
      </c>
      <c r="D650" s="192">
        <v>3.883</v>
      </c>
      <c r="E650" s="193">
        <v>42.432515340000002</v>
      </c>
      <c r="F650" s="194">
        <v>4.9079754601226995</v>
      </c>
      <c r="H650" s="195">
        <f t="shared" si="61"/>
        <v>4.5</v>
      </c>
      <c r="I650" s="196">
        <f t="shared" si="62"/>
        <v>3</v>
      </c>
      <c r="J650" s="197">
        <f t="shared" si="63"/>
        <v>0.5</v>
      </c>
      <c r="K650" s="186">
        <f t="shared" si="60"/>
        <v>8</v>
      </c>
      <c r="L650" s="198">
        <f t="shared" si="64"/>
        <v>2.6666666666666665</v>
      </c>
      <c r="M650" s="199">
        <f t="shared" si="65"/>
        <v>2.66</v>
      </c>
    </row>
    <row r="651" spans="1:13" x14ac:dyDescent="0.35">
      <c r="A651" s="189" t="s">
        <v>862</v>
      </c>
      <c r="B651" s="190" t="s">
        <v>914</v>
      </c>
      <c r="C651" s="191">
        <v>536351</v>
      </c>
      <c r="D651" s="192">
        <v>2.867</v>
      </c>
      <c r="E651" s="193">
        <v>42.097156400000003</v>
      </c>
      <c r="F651" s="194">
        <v>2.3696682464454977</v>
      </c>
      <c r="H651" s="195">
        <f t="shared" si="61"/>
        <v>2</v>
      </c>
      <c r="I651" s="196">
        <f t="shared" si="62"/>
        <v>2.5</v>
      </c>
      <c r="J651" s="197">
        <f t="shared" si="63"/>
        <v>4</v>
      </c>
      <c r="K651" s="186">
        <f t="shared" si="60"/>
        <v>8.5</v>
      </c>
      <c r="L651" s="198">
        <f t="shared" si="64"/>
        <v>2.8333333333333335</v>
      </c>
      <c r="M651" s="199">
        <f t="shared" si="65"/>
        <v>2.83</v>
      </c>
    </row>
    <row r="652" spans="1:13" x14ac:dyDescent="0.35">
      <c r="A652" s="189" t="s">
        <v>862</v>
      </c>
      <c r="B652" s="190" t="s">
        <v>915</v>
      </c>
      <c r="C652" s="191">
        <v>571121</v>
      </c>
      <c r="D652" s="192">
        <v>5.319</v>
      </c>
      <c r="E652" s="193">
        <v>45.727129339999998</v>
      </c>
      <c r="F652" s="194">
        <v>4.4164037854889591</v>
      </c>
      <c r="H652" s="195">
        <f t="shared" si="61"/>
        <v>5</v>
      </c>
      <c r="I652" s="196">
        <f t="shared" si="62"/>
        <v>5</v>
      </c>
      <c r="J652" s="197">
        <f t="shared" si="63"/>
        <v>1</v>
      </c>
      <c r="K652" s="186">
        <f t="shared" si="60"/>
        <v>11</v>
      </c>
      <c r="L652" s="198">
        <f t="shared" si="64"/>
        <v>3.6666666666666665</v>
      </c>
      <c r="M652" s="199">
        <f t="shared" si="65"/>
        <v>3.66</v>
      </c>
    </row>
    <row r="653" spans="1:13" x14ac:dyDescent="0.35">
      <c r="A653" s="189" t="s">
        <v>862</v>
      </c>
      <c r="B653" s="190" t="s">
        <v>916</v>
      </c>
      <c r="C653" s="191">
        <v>536377</v>
      </c>
      <c r="D653" s="192">
        <v>0.503</v>
      </c>
      <c r="E653" s="193">
        <v>39.898119119999997</v>
      </c>
      <c r="F653" s="194">
        <v>5.015673981191223</v>
      </c>
      <c r="H653" s="195">
        <f t="shared" si="61"/>
        <v>0.5</v>
      </c>
      <c r="I653" s="196">
        <f t="shared" si="62"/>
        <v>0.5</v>
      </c>
      <c r="J653" s="197">
        <f t="shared" si="63"/>
        <v>0.5</v>
      </c>
      <c r="K653" s="186">
        <f t="shared" ref="K653:K716" si="66">SUM(H653:J653)</f>
        <v>1.5</v>
      </c>
      <c r="L653" s="198">
        <f t="shared" si="64"/>
        <v>0.5</v>
      </c>
      <c r="M653" s="199">
        <f t="shared" si="65"/>
        <v>0.5</v>
      </c>
    </row>
    <row r="654" spans="1:13" x14ac:dyDescent="0.35">
      <c r="A654" s="189" t="s">
        <v>862</v>
      </c>
      <c r="B654" s="190" t="s">
        <v>917</v>
      </c>
      <c r="C654" s="191">
        <v>571806</v>
      </c>
      <c r="D654" s="192">
        <v>2.0099999999999998</v>
      </c>
      <c r="E654" s="193">
        <v>42.343137249999998</v>
      </c>
      <c r="F654" s="194">
        <v>1.9607843137254901</v>
      </c>
      <c r="H654" s="195">
        <f t="shared" si="61"/>
        <v>0.5</v>
      </c>
      <c r="I654" s="196">
        <f t="shared" si="62"/>
        <v>2.5</v>
      </c>
      <c r="J654" s="197">
        <f t="shared" si="63"/>
        <v>4.5</v>
      </c>
      <c r="K654" s="186">
        <f t="shared" si="66"/>
        <v>7.5</v>
      </c>
      <c r="L654" s="198">
        <f t="shared" si="64"/>
        <v>2.5</v>
      </c>
      <c r="M654" s="199">
        <f t="shared" si="65"/>
        <v>2.5</v>
      </c>
    </row>
    <row r="655" spans="1:13" x14ac:dyDescent="0.35">
      <c r="A655" s="189" t="s">
        <v>862</v>
      </c>
      <c r="B655" s="190" t="s">
        <v>918</v>
      </c>
      <c r="C655" s="191">
        <v>570893</v>
      </c>
      <c r="D655" s="192">
        <v>0.70399999999999996</v>
      </c>
      <c r="E655" s="193">
        <v>43.202928870000001</v>
      </c>
      <c r="F655" s="194">
        <v>4.1841004184100417</v>
      </c>
      <c r="H655" s="195">
        <f t="shared" si="61"/>
        <v>0.5</v>
      </c>
      <c r="I655" s="196">
        <f t="shared" si="62"/>
        <v>4</v>
      </c>
      <c r="J655" s="197">
        <f t="shared" si="63"/>
        <v>1.5</v>
      </c>
      <c r="K655" s="186">
        <f t="shared" si="66"/>
        <v>6</v>
      </c>
      <c r="L655" s="198">
        <f t="shared" si="64"/>
        <v>2</v>
      </c>
      <c r="M655" s="199">
        <f t="shared" si="65"/>
        <v>2</v>
      </c>
    </row>
    <row r="656" spans="1:13" x14ac:dyDescent="0.35">
      <c r="A656" s="189" t="s">
        <v>862</v>
      </c>
      <c r="B656" s="190" t="s">
        <v>919</v>
      </c>
      <c r="C656" s="191">
        <v>536407</v>
      </c>
      <c r="D656" s="192">
        <v>4.8780000000000001</v>
      </c>
      <c r="E656" s="193">
        <v>43.876518220000001</v>
      </c>
      <c r="F656" s="194">
        <v>5.6680161943319831</v>
      </c>
      <c r="H656" s="195">
        <f t="shared" si="61"/>
        <v>5</v>
      </c>
      <c r="I656" s="196">
        <f t="shared" si="62"/>
        <v>5</v>
      </c>
      <c r="J656" s="197">
        <f t="shared" si="63"/>
        <v>0.5</v>
      </c>
      <c r="K656" s="186">
        <f t="shared" si="66"/>
        <v>10.5</v>
      </c>
      <c r="L656" s="198">
        <f t="shared" si="64"/>
        <v>3.5</v>
      </c>
      <c r="M656" s="199">
        <f t="shared" si="65"/>
        <v>3.5</v>
      </c>
    </row>
    <row r="657" spans="1:13" x14ac:dyDescent="0.35">
      <c r="A657" s="189" t="s">
        <v>862</v>
      </c>
      <c r="B657" s="190" t="s">
        <v>920</v>
      </c>
      <c r="C657" s="191">
        <v>571032</v>
      </c>
      <c r="D657" s="192">
        <v>1.5269999999999999</v>
      </c>
      <c r="E657" s="193">
        <v>40.995454549999998</v>
      </c>
      <c r="F657" s="194">
        <v>3.6363636363636362</v>
      </c>
      <c r="H657" s="195">
        <f t="shared" si="61"/>
        <v>0.5</v>
      </c>
      <c r="I657" s="196">
        <f t="shared" si="62"/>
        <v>0.5</v>
      </c>
      <c r="J657" s="197">
        <f t="shared" si="63"/>
        <v>2</v>
      </c>
      <c r="K657" s="186">
        <f t="shared" si="66"/>
        <v>3</v>
      </c>
      <c r="L657" s="198">
        <f t="shared" si="64"/>
        <v>1</v>
      </c>
      <c r="M657" s="199">
        <f t="shared" si="65"/>
        <v>1</v>
      </c>
    </row>
    <row r="658" spans="1:13" x14ac:dyDescent="0.35">
      <c r="A658" s="189" t="s">
        <v>862</v>
      </c>
      <c r="B658" s="190" t="s">
        <v>921</v>
      </c>
      <c r="C658" s="191">
        <v>598241</v>
      </c>
      <c r="D658" s="192">
        <v>5.1719999999999997</v>
      </c>
      <c r="E658" s="193">
        <v>41.706521739999999</v>
      </c>
      <c r="F658" s="194">
        <v>4.3478260869565215</v>
      </c>
      <c r="H658" s="195">
        <f t="shared" si="61"/>
        <v>5</v>
      </c>
      <c r="I658" s="196">
        <f t="shared" si="62"/>
        <v>1.5</v>
      </c>
      <c r="J658" s="197">
        <f t="shared" si="63"/>
        <v>1</v>
      </c>
      <c r="K658" s="186">
        <f t="shared" si="66"/>
        <v>7.5</v>
      </c>
      <c r="L658" s="198">
        <f t="shared" si="64"/>
        <v>2.5</v>
      </c>
      <c r="M658" s="199">
        <f t="shared" si="65"/>
        <v>2.5</v>
      </c>
    </row>
    <row r="659" spans="1:13" x14ac:dyDescent="0.35">
      <c r="A659" s="189" t="s">
        <v>862</v>
      </c>
      <c r="B659" s="190" t="s">
        <v>922</v>
      </c>
      <c r="C659" s="191">
        <v>536431</v>
      </c>
      <c r="D659" s="192">
        <v>1.794</v>
      </c>
      <c r="E659" s="193">
        <v>38.606017190000003</v>
      </c>
      <c r="F659" s="194">
        <v>9.1690544412607462</v>
      </c>
      <c r="H659" s="195">
        <f t="shared" si="61"/>
        <v>0.5</v>
      </c>
      <c r="I659" s="196">
        <f t="shared" si="62"/>
        <v>0.5</v>
      </c>
      <c r="J659" s="197">
        <f t="shared" si="63"/>
        <v>0.5</v>
      </c>
      <c r="K659" s="186">
        <f t="shared" si="66"/>
        <v>1.5</v>
      </c>
      <c r="L659" s="198">
        <f t="shared" si="64"/>
        <v>0.5</v>
      </c>
      <c r="M659" s="199">
        <f t="shared" si="65"/>
        <v>0.5</v>
      </c>
    </row>
    <row r="660" spans="1:13" x14ac:dyDescent="0.35">
      <c r="A660" s="189" t="s">
        <v>862</v>
      </c>
      <c r="B660" s="190" t="s">
        <v>923</v>
      </c>
      <c r="C660" s="191">
        <v>536440</v>
      </c>
      <c r="D660" s="192">
        <v>2.9689999999999999</v>
      </c>
      <c r="E660" s="193">
        <v>38.144362970000003</v>
      </c>
      <c r="F660" s="194">
        <v>8.9825847846012827</v>
      </c>
      <c r="H660" s="195">
        <f t="shared" si="61"/>
        <v>2.5</v>
      </c>
      <c r="I660" s="196">
        <f t="shared" si="62"/>
        <v>0.5</v>
      </c>
      <c r="J660" s="197">
        <f t="shared" si="63"/>
        <v>0.5</v>
      </c>
      <c r="K660" s="186">
        <f t="shared" si="66"/>
        <v>3.5</v>
      </c>
      <c r="L660" s="198">
        <f t="shared" si="64"/>
        <v>1.1666666666666667</v>
      </c>
      <c r="M660" s="199">
        <f t="shared" si="65"/>
        <v>1.1599999999999999</v>
      </c>
    </row>
    <row r="661" spans="1:13" x14ac:dyDescent="0.35">
      <c r="A661" s="189" t="s">
        <v>862</v>
      </c>
      <c r="B661" s="190" t="s">
        <v>924</v>
      </c>
      <c r="C661" s="191">
        <v>536458</v>
      </c>
      <c r="D661" s="192">
        <v>1.7050000000000001</v>
      </c>
      <c r="E661" s="193">
        <v>42.270137519999999</v>
      </c>
      <c r="F661" s="194">
        <v>4.7151277013752457</v>
      </c>
      <c r="H661" s="195">
        <f t="shared" si="61"/>
        <v>0.5</v>
      </c>
      <c r="I661" s="196">
        <f t="shared" si="62"/>
        <v>2.5</v>
      </c>
      <c r="J661" s="197">
        <f t="shared" si="63"/>
        <v>0.5</v>
      </c>
      <c r="K661" s="186">
        <f t="shared" si="66"/>
        <v>3.5</v>
      </c>
      <c r="L661" s="198">
        <f t="shared" si="64"/>
        <v>1.1666666666666667</v>
      </c>
      <c r="M661" s="199">
        <f t="shared" si="65"/>
        <v>1.1599999999999999</v>
      </c>
    </row>
    <row r="662" spans="1:13" x14ac:dyDescent="0.35">
      <c r="A662" s="189" t="s">
        <v>862</v>
      </c>
      <c r="B662" s="190" t="s">
        <v>925</v>
      </c>
      <c r="C662" s="191">
        <v>565580</v>
      </c>
      <c r="D662" s="192">
        <v>1.117</v>
      </c>
      <c r="E662" s="193">
        <v>40.267790259999998</v>
      </c>
      <c r="F662" s="194">
        <v>9.7378277153558059</v>
      </c>
      <c r="H662" s="195">
        <f t="shared" si="61"/>
        <v>0.5</v>
      </c>
      <c r="I662" s="196">
        <f t="shared" si="62"/>
        <v>0.5</v>
      </c>
      <c r="J662" s="197">
        <f t="shared" si="63"/>
        <v>0.5</v>
      </c>
      <c r="K662" s="186">
        <f t="shared" si="66"/>
        <v>1.5</v>
      </c>
      <c r="L662" s="198">
        <f t="shared" si="64"/>
        <v>0.5</v>
      </c>
      <c r="M662" s="199">
        <f t="shared" si="65"/>
        <v>0.5</v>
      </c>
    </row>
    <row r="663" spans="1:13" x14ac:dyDescent="0.35">
      <c r="A663" s="189" t="s">
        <v>862</v>
      </c>
      <c r="B663" s="190" t="s">
        <v>926</v>
      </c>
      <c r="C663" s="191">
        <v>570753</v>
      </c>
      <c r="D663" s="192">
        <v>1.754</v>
      </c>
      <c r="E663" s="193">
        <v>45.186746990000003</v>
      </c>
      <c r="F663" s="194">
        <v>7.2289156626506017</v>
      </c>
      <c r="H663" s="195">
        <f t="shared" si="61"/>
        <v>0.5</v>
      </c>
      <c r="I663" s="196">
        <f t="shared" si="62"/>
        <v>5</v>
      </c>
      <c r="J663" s="197">
        <f t="shared" si="63"/>
        <v>0.5</v>
      </c>
      <c r="K663" s="186">
        <f t="shared" si="66"/>
        <v>6</v>
      </c>
      <c r="L663" s="198">
        <f t="shared" si="64"/>
        <v>2</v>
      </c>
      <c r="M663" s="199">
        <f t="shared" si="65"/>
        <v>2</v>
      </c>
    </row>
    <row r="664" spans="1:13" x14ac:dyDescent="0.35">
      <c r="A664" s="189" t="s">
        <v>862</v>
      </c>
      <c r="B664" s="190" t="s">
        <v>927</v>
      </c>
      <c r="C664" s="191">
        <v>536491</v>
      </c>
      <c r="D664" s="192">
        <v>0.97199999999999998</v>
      </c>
      <c r="E664" s="193">
        <v>40.462427750000003</v>
      </c>
      <c r="F664" s="194">
        <v>3.4682080924855492</v>
      </c>
      <c r="H664" s="195">
        <f t="shared" si="61"/>
        <v>0.5</v>
      </c>
      <c r="I664" s="196">
        <f t="shared" si="62"/>
        <v>0.5</v>
      </c>
      <c r="J664" s="197">
        <f t="shared" si="63"/>
        <v>2.5</v>
      </c>
      <c r="K664" s="186">
        <f t="shared" si="66"/>
        <v>3.5</v>
      </c>
      <c r="L664" s="198">
        <f t="shared" si="64"/>
        <v>1.1666666666666667</v>
      </c>
      <c r="M664" s="199">
        <f t="shared" si="65"/>
        <v>1.1599999999999999</v>
      </c>
    </row>
    <row r="665" spans="1:13" x14ac:dyDescent="0.35">
      <c r="A665" s="189" t="s">
        <v>862</v>
      </c>
      <c r="B665" s="190" t="s">
        <v>928</v>
      </c>
      <c r="C665" s="191">
        <v>570923</v>
      </c>
      <c r="D665" s="192">
        <v>1.4490000000000001</v>
      </c>
      <c r="E665" s="193">
        <v>47.64529915</v>
      </c>
      <c r="F665" s="194">
        <v>1.7094017094017093</v>
      </c>
      <c r="H665" s="195">
        <f t="shared" si="61"/>
        <v>0.5</v>
      </c>
      <c r="I665" s="196">
        <f t="shared" si="62"/>
        <v>5</v>
      </c>
      <c r="J665" s="197">
        <f t="shared" si="63"/>
        <v>5</v>
      </c>
      <c r="K665" s="186">
        <f t="shared" si="66"/>
        <v>10.5</v>
      </c>
      <c r="L665" s="198">
        <f t="shared" si="64"/>
        <v>3.5</v>
      </c>
      <c r="M665" s="199">
        <f t="shared" si="65"/>
        <v>3.5</v>
      </c>
    </row>
    <row r="666" spans="1:13" x14ac:dyDescent="0.35">
      <c r="A666" s="189" t="s">
        <v>862</v>
      </c>
      <c r="B666" s="190" t="s">
        <v>929</v>
      </c>
      <c r="C666" s="191">
        <v>565652</v>
      </c>
      <c r="D666" s="192">
        <v>0</v>
      </c>
      <c r="E666" s="193">
        <v>51.448275860000003</v>
      </c>
      <c r="F666" s="194">
        <v>10.344827586206897</v>
      </c>
      <c r="H666" s="195">
        <f t="shared" si="61"/>
        <v>0.5</v>
      </c>
      <c r="I666" s="196">
        <f t="shared" si="62"/>
        <v>5</v>
      </c>
      <c r="J666" s="197">
        <f t="shared" si="63"/>
        <v>0.5</v>
      </c>
      <c r="K666" s="186">
        <f t="shared" si="66"/>
        <v>6</v>
      </c>
      <c r="L666" s="198">
        <f t="shared" si="64"/>
        <v>2</v>
      </c>
      <c r="M666" s="199">
        <f t="shared" si="65"/>
        <v>2</v>
      </c>
    </row>
    <row r="667" spans="1:13" x14ac:dyDescent="0.35">
      <c r="A667" s="189" t="s">
        <v>862</v>
      </c>
      <c r="B667" s="190" t="s">
        <v>930</v>
      </c>
      <c r="C667" s="191">
        <v>565636</v>
      </c>
      <c r="D667" s="192">
        <v>1.786</v>
      </c>
      <c r="E667" s="193">
        <v>37.568100360000003</v>
      </c>
      <c r="F667" s="194">
        <v>2.8673835125448028</v>
      </c>
      <c r="H667" s="195">
        <f t="shared" si="61"/>
        <v>0.5</v>
      </c>
      <c r="I667" s="196">
        <f t="shared" si="62"/>
        <v>0.5</v>
      </c>
      <c r="J667" s="197">
        <f t="shared" si="63"/>
        <v>3</v>
      </c>
      <c r="K667" s="186">
        <f t="shared" si="66"/>
        <v>4</v>
      </c>
      <c r="L667" s="198">
        <f t="shared" si="64"/>
        <v>1.3333333333333333</v>
      </c>
      <c r="M667" s="199">
        <f t="shared" si="65"/>
        <v>1.33</v>
      </c>
    </row>
    <row r="668" spans="1:13" x14ac:dyDescent="0.35">
      <c r="A668" s="189" t="s">
        <v>862</v>
      </c>
      <c r="B668" s="190" t="s">
        <v>931</v>
      </c>
      <c r="C668" s="191">
        <v>571148</v>
      </c>
      <c r="D668" s="192">
        <v>2.7029999999999998</v>
      </c>
      <c r="E668" s="193">
        <v>39.56010929</v>
      </c>
      <c r="F668" s="194">
        <v>13.114754098360656</v>
      </c>
      <c r="H668" s="195">
        <f t="shared" si="61"/>
        <v>2</v>
      </c>
      <c r="I668" s="196">
        <f t="shared" si="62"/>
        <v>0.5</v>
      </c>
      <c r="J668" s="197">
        <f t="shared" si="63"/>
        <v>0.5</v>
      </c>
      <c r="K668" s="186">
        <f t="shared" si="66"/>
        <v>3</v>
      </c>
      <c r="L668" s="198">
        <f t="shared" si="64"/>
        <v>1</v>
      </c>
      <c r="M668" s="199">
        <f t="shared" si="65"/>
        <v>1</v>
      </c>
    </row>
    <row r="669" spans="1:13" x14ac:dyDescent="0.35">
      <c r="A669" s="189" t="s">
        <v>862</v>
      </c>
      <c r="B669" s="190" t="s">
        <v>932</v>
      </c>
      <c r="C669" s="191">
        <v>536580</v>
      </c>
      <c r="D669" s="192">
        <v>1.3380000000000001</v>
      </c>
      <c r="E669" s="193">
        <v>41.777566540000002</v>
      </c>
      <c r="F669" s="194">
        <v>4.0557667934093793</v>
      </c>
      <c r="H669" s="195">
        <f t="shared" si="61"/>
        <v>0.5</v>
      </c>
      <c r="I669" s="196">
        <f t="shared" si="62"/>
        <v>2</v>
      </c>
      <c r="J669" s="197">
        <f t="shared" si="63"/>
        <v>1.5</v>
      </c>
      <c r="K669" s="186">
        <f t="shared" si="66"/>
        <v>4</v>
      </c>
      <c r="L669" s="198">
        <f t="shared" si="64"/>
        <v>1.3333333333333333</v>
      </c>
      <c r="M669" s="199">
        <f t="shared" si="65"/>
        <v>1.33</v>
      </c>
    </row>
    <row r="670" spans="1:13" x14ac:dyDescent="0.35">
      <c r="A670" s="189" t="s">
        <v>862</v>
      </c>
      <c r="B670" s="190" t="s">
        <v>933</v>
      </c>
      <c r="C670" s="191">
        <v>565661</v>
      </c>
      <c r="D670" s="192">
        <v>3.226</v>
      </c>
      <c r="E670" s="193">
        <v>45.377777780000002</v>
      </c>
      <c r="F670" s="194">
        <v>2.2222222222222223</v>
      </c>
      <c r="H670" s="195">
        <f t="shared" si="61"/>
        <v>3</v>
      </c>
      <c r="I670" s="196">
        <f t="shared" si="62"/>
        <v>5</v>
      </c>
      <c r="J670" s="197">
        <f t="shared" si="63"/>
        <v>4</v>
      </c>
      <c r="K670" s="186">
        <f t="shared" si="66"/>
        <v>12</v>
      </c>
      <c r="L670" s="198">
        <f t="shared" si="64"/>
        <v>4</v>
      </c>
      <c r="M670" s="199">
        <f t="shared" si="65"/>
        <v>4</v>
      </c>
    </row>
    <row r="671" spans="1:13" x14ac:dyDescent="0.35">
      <c r="A671" s="189" t="s">
        <v>862</v>
      </c>
      <c r="B671" s="190" t="s">
        <v>419</v>
      </c>
      <c r="C671" s="191">
        <v>529591</v>
      </c>
      <c r="D671" s="192">
        <v>1.8069999999999999</v>
      </c>
      <c r="E671" s="193">
        <v>39.1539924</v>
      </c>
      <c r="F671" s="194">
        <v>7.6045627376425857</v>
      </c>
      <c r="H671" s="195">
        <f t="shared" si="61"/>
        <v>0.5</v>
      </c>
      <c r="I671" s="196">
        <f t="shared" si="62"/>
        <v>0.5</v>
      </c>
      <c r="J671" s="197">
        <f t="shared" si="63"/>
        <v>0.5</v>
      </c>
      <c r="K671" s="186">
        <f t="shared" si="66"/>
        <v>1.5</v>
      </c>
      <c r="L671" s="198">
        <f t="shared" si="64"/>
        <v>0.5</v>
      </c>
      <c r="M671" s="199">
        <f t="shared" si="65"/>
        <v>0.5</v>
      </c>
    </row>
    <row r="672" spans="1:13" x14ac:dyDescent="0.35">
      <c r="A672" s="189" t="s">
        <v>862</v>
      </c>
      <c r="B672" s="190" t="s">
        <v>934</v>
      </c>
      <c r="C672" s="191">
        <v>536610</v>
      </c>
      <c r="D672" s="192">
        <v>1.4610000000000001</v>
      </c>
      <c r="E672" s="193">
        <v>41.238726790000001</v>
      </c>
      <c r="F672" s="194">
        <v>1.5915119363395225</v>
      </c>
      <c r="H672" s="195">
        <f t="shared" si="61"/>
        <v>0.5</v>
      </c>
      <c r="I672" s="196">
        <f t="shared" si="62"/>
        <v>1</v>
      </c>
      <c r="J672" s="197">
        <f t="shared" si="63"/>
        <v>5</v>
      </c>
      <c r="K672" s="186">
        <f t="shared" si="66"/>
        <v>6.5</v>
      </c>
      <c r="L672" s="198">
        <f t="shared" si="64"/>
        <v>2.1666666666666665</v>
      </c>
      <c r="M672" s="199">
        <f t="shared" si="65"/>
        <v>2.16</v>
      </c>
    </row>
    <row r="673" spans="1:13" x14ac:dyDescent="0.35">
      <c r="A673" s="189" t="s">
        <v>862</v>
      </c>
      <c r="B673" s="190" t="s">
        <v>935</v>
      </c>
      <c r="C673" s="191">
        <v>536636</v>
      </c>
      <c r="D673" s="192">
        <v>3.1749999999999998</v>
      </c>
      <c r="E673" s="193">
        <v>41.388020830000002</v>
      </c>
      <c r="F673" s="194">
        <v>0.52083333333333337</v>
      </c>
      <c r="H673" s="195">
        <f t="shared" si="61"/>
        <v>3</v>
      </c>
      <c r="I673" s="196">
        <f t="shared" si="62"/>
        <v>1</v>
      </c>
      <c r="J673" s="197">
        <f t="shared" si="63"/>
        <v>5</v>
      </c>
      <c r="K673" s="186">
        <f t="shared" si="66"/>
        <v>9</v>
      </c>
      <c r="L673" s="198">
        <f t="shared" si="64"/>
        <v>3</v>
      </c>
      <c r="M673" s="199">
        <f t="shared" si="65"/>
        <v>3</v>
      </c>
    </row>
    <row r="674" spans="1:13" x14ac:dyDescent="0.35">
      <c r="A674" s="189" t="s">
        <v>862</v>
      </c>
      <c r="B674" s="190" t="s">
        <v>936</v>
      </c>
      <c r="C674" s="191">
        <v>557030</v>
      </c>
      <c r="D674" s="192">
        <v>2.1030000000000002</v>
      </c>
      <c r="E674" s="193">
        <v>41.745833330000004</v>
      </c>
      <c r="F674" s="194">
        <v>4.4444444444444446</v>
      </c>
      <c r="H674" s="195">
        <f t="shared" si="61"/>
        <v>0.5</v>
      </c>
      <c r="I674" s="196">
        <f t="shared" si="62"/>
        <v>1.5</v>
      </c>
      <c r="J674" s="197">
        <f t="shared" si="63"/>
        <v>1</v>
      </c>
      <c r="K674" s="186">
        <f t="shared" si="66"/>
        <v>3</v>
      </c>
      <c r="L674" s="198">
        <f t="shared" si="64"/>
        <v>1</v>
      </c>
      <c r="M674" s="199">
        <f t="shared" si="65"/>
        <v>1</v>
      </c>
    </row>
    <row r="675" spans="1:13" x14ac:dyDescent="0.35">
      <c r="A675" s="189" t="s">
        <v>862</v>
      </c>
      <c r="B675" s="190" t="s">
        <v>937</v>
      </c>
      <c r="C675" s="191">
        <v>536652</v>
      </c>
      <c r="D675" s="192">
        <v>2.7080000000000002</v>
      </c>
      <c r="E675" s="193">
        <v>42.149561949999999</v>
      </c>
      <c r="F675" s="194">
        <v>11.76470588235294</v>
      </c>
      <c r="H675" s="195">
        <f t="shared" si="61"/>
        <v>2</v>
      </c>
      <c r="I675" s="196">
        <f t="shared" si="62"/>
        <v>2.5</v>
      </c>
      <c r="J675" s="197">
        <f t="shared" si="63"/>
        <v>0.5</v>
      </c>
      <c r="K675" s="186">
        <f t="shared" si="66"/>
        <v>5</v>
      </c>
      <c r="L675" s="198">
        <f t="shared" si="64"/>
        <v>1.6666666666666667</v>
      </c>
      <c r="M675" s="199">
        <f t="shared" si="65"/>
        <v>1.66</v>
      </c>
    </row>
    <row r="676" spans="1:13" x14ac:dyDescent="0.35">
      <c r="A676" s="189" t="s">
        <v>862</v>
      </c>
      <c r="B676" s="190" t="s">
        <v>938</v>
      </c>
      <c r="C676" s="191">
        <v>536661</v>
      </c>
      <c r="D676" s="192">
        <v>0.55700000000000005</v>
      </c>
      <c r="E676" s="193">
        <v>41.469230770000003</v>
      </c>
      <c r="F676" s="194">
        <v>5.8119658119658117</v>
      </c>
      <c r="H676" s="195">
        <f t="shared" si="61"/>
        <v>0.5</v>
      </c>
      <c r="I676" s="196">
        <f t="shared" si="62"/>
        <v>1.5</v>
      </c>
      <c r="J676" s="197">
        <f t="shared" si="63"/>
        <v>0.5</v>
      </c>
      <c r="K676" s="186">
        <f t="shared" si="66"/>
        <v>2.5</v>
      </c>
      <c r="L676" s="198">
        <f t="shared" si="64"/>
        <v>0.83333333333333337</v>
      </c>
      <c r="M676" s="199">
        <f t="shared" si="65"/>
        <v>0.83</v>
      </c>
    </row>
    <row r="677" spans="1:13" x14ac:dyDescent="0.35">
      <c r="A677" s="189" t="s">
        <v>862</v>
      </c>
      <c r="B677" s="190" t="s">
        <v>939</v>
      </c>
      <c r="C677" s="191">
        <v>565539</v>
      </c>
      <c r="D677" s="192">
        <v>4.641</v>
      </c>
      <c r="E677" s="193">
        <v>39.086592179999997</v>
      </c>
      <c r="F677" s="194">
        <v>6.7039106145251397</v>
      </c>
      <c r="H677" s="195">
        <f t="shared" si="61"/>
        <v>5</v>
      </c>
      <c r="I677" s="196">
        <f t="shared" si="62"/>
        <v>0.5</v>
      </c>
      <c r="J677" s="197">
        <f t="shared" si="63"/>
        <v>0.5</v>
      </c>
      <c r="K677" s="186">
        <f t="shared" si="66"/>
        <v>6</v>
      </c>
      <c r="L677" s="198">
        <f t="shared" si="64"/>
        <v>2</v>
      </c>
      <c r="M677" s="199">
        <f t="shared" si="65"/>
        <v>2</v>
      </c>
    </row>
    <row r="678" spans="1:13" x14ac:dyDescent="0.35">
      <c r="A678" s="189" t="s">
        <v>862</v>
      </c>
      <c r="B678" s="190" t="s">
        <v>940</v>
      </c>
      <c r="C678" s="191">
        <v>536709</v>
      </c>
      <c r="D678" s="192">
        <v>2.4039999999999999</v>
      </c>
      <c r="E678" s="193">
        <v>41.542904290000003</v>
      </c>
      <c r="F678" s="194">
        <v>3.9603960396039604</v>
      </c>
      <c r="H678" s="195">
        <f t="shared" si="61"/>
        <v>1</v>
      </c>
      <c r="I678" s="196">
        <f t="shared" si="62"/>
        <v>1.5</v>
      </c>
      <c r="J678" s="197">
        <f t="shared" si="63"/>
        <v>1.5</v>
      </c>
      <c r="K678" s="186">
        <f t="shared" si="66"/>
        <v>4</v>
      </c>
      <c r="L678" s="198">
        <f t="shared" si="64"/>
        <v>1.3333333333333333</v>
      </c>
      <c r="M678" s="199">
        <f t="shared" si="65"/>
        <v>1.33</v>
      </c>
    </row>
    <row r="679" spans="1:13" x14ac:dyDescent="0.35">
      <c r="A679" s="189" t="s">
        <v>862</v>
      </c>
      <c r="B679" s="190" t="s">
        <v>941</v>
      </c>
      <c r="C679" s="191">
        <v>536717</v>
      </c>
      <c r="D679" s="192">
        <v>4.6879999999999997</v>
      </c>
      <c r="E679" s="193">
        <v>42.328282829999999</v>
      </c>
      <c r="F679" s="194">
        <v>1.0101010101010102</v>
      </c>
      <c r="H679" s="195">
        <f t="shared" si="61"/>
        <v>5</v>
      </c>
      <c r="I679" s="196">
        <f t="shared" si="62"/>
        <v>2.5</v>
      </c>
      <c r="J679" s="197">
        <f t="shared" si="63"/>
        <v>5</v>
      </c>
      <c r="K679" s="186">
        <f t="shared" si="66"/>
        <v>12.5</v>
      </c>
      <c r="L679" s="198">
        <f t="shared" si="64"/>
        <v>4.166666666666667</v>
      </c>
      <c r="M679" s="199">
        <f t="shared" si="65"/>
        <v>4.16</v>
      </c>
    </row>
    <row r="680" spans="1:13" x14ac:dyDescent="0.35">
      <c r="A680" s="189" t="s">
        <v>862</v>
      </c>
      <c r="B680" s="190" t="s">
        <v>942</v>
      </c>
      <c r="C680" s="191">
        <v>565920</v>
      </c>
      <c r="D680" s="192">
        <v>1.6950000000000001</v>
      </c>
      <c r="E680" s="193">
        <v>42.40384615</v>
      </c>
      <c r="F680" s="194">
        <v>1.9230769230769231</v>
      </c>
      <c r="H680" s="195">
        <f t="shared" si="61"/>
        <v>0.5</v>
      </c>
      <c r="I680" s="196">
        <f t="shared" si="62"/>
        <v>3</v>
      </c>
      <c r="J680" s="197">
        <f t="shared" si="63"/>
        <v>4.5</v>
      </c>
      <c r="K680" s="186">
        <f t="shared" si="66"/>
        <v>8</v>
      </c>
      <c r="L680" s="198">
        <f t="shared" si="64"/>
        <v>2.6666666666666665</v>
      </c>
      <c r="M680" s="199">
        <f t="shared" si="65"/>
        <v>2.66</v>
      </c>
    </row>
    <row r="681" spans="1:13" x14ac:dyDescent="0.35">
      <c r="A681" s="189" t="s">
        <v>862</v>
      </c>
      <c r="B681" s="190" t="s">
        <v>943</v>
      </c>
      <c r="C681" s="191">
        <v>536768</v>
      </c>
      <c r="D681" s="192">
        <v>1.476</v>
      </c>
      <c r="E681" s="193">
        <v>43.040051679999998</v>
      </c>
      <c r="F681" s="194">
        <v>3.1007751937984498</v>
      </c>
      <c r="H681" s="195">
        <f t="shared" si="61"/>
        <v>0.5</v>
      </c>
      <c r="I681" s="196">
        <f t="shared" si="62"/>
        <v>3.5</v>
      </c>
      <c r="J681" s="197">
        <f t="shared" si="63"/>
        <v>3</v>
      </c>
      <c r="K681" s="186">
        <f t="shared" si="66"/>
        <v>7</v>
      </c>
      <c r="L681" s="198">
        <f t="shared" si="64"/>
        <v>2.3333333333333335</v>
      </c>
      <c r="M681" s="199">
        <f t="shared" si="65"/>
        <v>2.33</v>
      </c>
    </row>
    <row r="682" spans="1:13" x14ac:dyDescent="0.35">
      <c r="A682" s="189" t="s">
        <v>862</v>
      </c>
      <c r="B682" s="190" t="s">
        <v>944</v>
      </c>
      <c r="C682" s="191">
        <v>570982</v>
      </c>
      <c r="D682" s="192">
        <v>2.3330000000000002</v>
      </c>
      <c r="E682" s="193">
        <v>38.54</v>
      </c>
      <c r="F682" s="194">
        <v>24.8</v>
      </c>
      <c r="H682" s="195">
        <f t="shared" si="61"/>
        <v>1</v>
      </c>
      <c r="I682" s="196">
        <f t="shared" si="62"/>
        <v>0.5</v>
      </c>
      <c r="J682" s="197">
        <f t="shared" si="63"/>
        <v>0.5</v>
      </c>
      <c r="K682" s="186">
        <f t="shared" si="66"/>
        <v>2</v>
      </c>
      <c r="L682" s="198">
        <f t="shared" si="64"/>
        <v>0.66666666666666663</v>
      </c>
      <c r="M682" s="199">
        <f t="shared" si="65"/>
        <v>0.66</v>
      </c>
    </row>
    <row r="683" spans="1:13" x14ac:dyDescent="0.35">
      <c r="A683" s="189" t="s">
        <v>862</v>
      </c>
      <c r="B683" s="190" t="s">
        <v>945</v>
      </c>
      <c r="C683" s="191">
        <v>570761</v>
      </c>
      <c r="D683" s="192">
        <v>2.6669999999999998</v>
      </c>
      <c r="E683" s="193">
        <v>43.10169492</v>
      </c>
      <c r="F683" s="194">
        <v>5.0847457627118642</v>
      </c>
      <c r="H683" s="195">
        <f t="shared" si="61"/>
        <v>1.5</v>
      </c>
      <c r="I683" s="196">
        <f t="shared" si="62"/>
        <v>4</v>
      </c>
      <c r="J683" s="197">
        <f t="shared" si="63"/>
        <v>0.5</v>
      </c>
      <c r="K683" s="186">
        <f t="shared" si="66"/>
        <v>6</v>
      </c>
      <c r="L683" s="198">
        <f t="shared" si="64"/>
        <v>2</v>
      </c>
      <c r="M683" s="199">
        <f t="shared" si="65"/>
        <v>2</v>
      </c>
    </row>
    <row r="684" spans="1:13" x14ac:dyDescent="0.35">
      <c r="A684" s="189" t="s">
        <v>862</v>
      </c>
      <c r="B684" s="190" t="s">
        <v>946</v>
      </c>
      <c r="C684" s="191">
        <v>536857</v>
      </c>
      <c r="D684" s="192">
        <v>2.6320000000000001</v>
      </c>
      <c r="E684" s="193">
        <v>41.256756760000002</v>
      </c>
      <c r="F684" s="194">
        <v>7.3710073710073711</v>
      </c>
      <c r="H684" s="195">
        <f t="shared" si="61"/>
        <v>1.5</v>
      </c>
      <c r="I684" s="196">
        <f t="shared" si="62"/>
        <v>1</v>
      </c>
      <c r="J684" s="197">
        <f t="shared" si="63"/>
        <v>0.5</v>
      </c>
      <c r="K684" s="186">
        <f t="shared" si="66"/>
        <v>3</v>
      </c>
      <c r="L684" s="198">
        <f t="shared" si="64"/>
        <v>1</v>
      </c>
      <c r="M684" s="199">
        <f t="shared" si="65"/>
        <v>1</v>
      </c>
    </row>
    <row r="685" spans="1:13" x14ac:dyDescent="0.35">
      <c r="A685" s="189" t="s">
        <v>862</v>
      </c>
      <c r="B685" s="190" t="s">
        <v>947</v>
      </c>
      <c r="C685" s="191">
        <v>565725</v>
      </c>
      <c r="D685" s="192">
        <v>2.532</v>
      </c>
      <c r="E685" s="193">
        <v>45.934108530000003</v>
      </c>
      <c r="F685" s="194">
        <v>3.1007751937984498</v>
      </c>
      <c r="H685" s="195">
        <f t="shared" si="61"/>
        <v>1.5</v>
      </c>
      <c r="I685" s="196">
        <f t="shared" si="62"/>
        <v>5</v>
      </c>
      <c r="J685" s="197">
        <f t="shared" si="63"/>
        <v>3</v>
      </c>
      <c r="K685" s="186">
        <f t="shared" si="66"/>
        <v>9.5</v>
      </c>
      <c r="L685" s="198">
        <f t="shared" si="64"/>
        <v>3.1666666666666665</v>
      </c>
      <c r="M685" s="199">
        <f t="shared" si="65"/>
        <v>3.16</v>
      </c>
    </row>
    <row r="686" spans="1:13" x14ac:dyDescent="0.35">
      <c r="A686" s="189" t="s">
        <v>862</v>
      </c>
      <c r="B686" s="190" t="s">
        <v>373</v>
      </c>
      <c r="C686" s="191">
        <v>565628</v>
      </c>
      <c r="D686" s="192">
        <v>2.0619999999999998</v>
      </c>
      <c r="E686" s="193">
        <v>41.512987010000003</v>
      </c>
      <c r="F686" s="194">
        <v>1.2987012987012987</v>
      </c>
      <c r="H686" s="195">
        <f t="shared" si="61"/>
        <v>0.5</v>
      </c>
      <c r="I686" s="196">
        <f t="shared" si="62"/>
        <v>1.5</v>
      </c>
      <c r="J686" s="197">
        <f t="shared" si="63"/>
        <v>5</v>
      </c>
      <c r="K686" s="186">
        <f t="shared" si="66"/>
        <v>7</v>
      </c>
      <c r="L686" s="198">
        <f t="shared" si="64"/>
        <v>2.3333333333333335</v>
      </c>
      <c r="M686" s="199">
        <f t="shared" si="65"/>
        <v>2.33</v>
      </c>
    </row>
    <row r="687" spans="1:13" x14ac:dyDescent="0.35">
      <c r="A687" s="189" t="s">
        <v>862</v>
      </c>
      <c r="B687" s="190" t="s">
        <v>948</v>
      </c>
      <c r="C687" s="191">
        <v>570842</v>
      </c>
      <c r="D687" s="192">
        <v>4.5449999999999999</v>
      </c>
      <c r="E687" s="193">
        <v>45.644927539999998</v>
      </c>
      <c r="F687" s="194">
        <v>0.72463768115942029</v>
      </c>
      <c r="H687" s="195">
        <f t="shared" si="61"/>
        <v>5</v>
      </c>
      <c r="I687" s="196">
        <f t="shared" si="62"/>
        <v>5</v>
      </c>
      <c r="J687" s="197">
        <f t="shared" si="63"/>
        <v>5</v>
      </c>
      <c r="K687" s="186">
        <f t="shared" si="66"/>
        <v>15</v>
      </c>
      <c r="L687" s="198">
        <f t="shared" si="64"/>
        <v>5</v>
      </c>
      <c r="M687" s="199">
        <f t="shared" si="65"/>
        <v>5</v>
      </c>
    </row>
    <row r="688" spans="1:13" x14ac:dyDescent="0.35">
      <c r="A688" s="189" t="s">
        <v>862</v>
      </c>
      <c r="B688" s="190" t="s">
        <v>949</v>
      </c>
      <c r="C688" s="191">
        <v>565571</v>
      </c>
      <c r="D688" s="192">
        <v>3.5139999999999998</v>
      </c>
      <c r="E688" s="193">
        <v>42.196356280000003</v>
      </c>
      <c r="F688" s="194">
        <v>0.80971659919028349</v>
      </c>
      <c r="H688" s="195">
        <f t="shared" si="61"/>
        <v>3.5</v>
      </c>
      <c r="I688" s="196">
        <f t="shared" si="62"/>
        <v>2.5</v>
      </c>
      <c r="J688" s="197">
        <f t="shared" si="63"/>
        <v>5</v>
      </c>
      <c r="K688" s="186">
        <f t="shared" si="66"/>
        <v>11</v>
      </c>
      <c r="L688" s="198">
        <f t="shared" si="64"/>
        <v>3.6666666666666665</v>
      </c>
      <c r="M688" s="199">
        <f t="shared" si="65"/>
        <v>3.66</v>
      </c>
    </row>
    <row r="689" spans="1:13" x14ac:dyDescent="0.35">
      <c r="A689" s="189" t="s">
        <v>862</v>
      </c>
      <c r="B689" s="190" t="s">
        <v>950</v>
      </c>
      <c r="C689" s="191">
        <v>572021</v>
      </c>
      <c r="D689" s="192">
        <v>4.4939999999999998</v>
      </c>
      <c r="E689" s="193">
        <v>39.572847680000002</v>
      </c>
      <c r="F689" s="194">
        <v>0</v>
      </c>
      <c r="H689" s="195">
        <f t="shared" si="61"/>
        <v>5</v>
      </c>
      <c r="I689" s="196">
        <f t="shared" si="62"/>
        <v>0.5</v>
      </c>
      <c r="J689" s="197">
        <f t="shared" si="63"/>
        <v>5</v>
      </c>
      <c r="K689" s="186">
        <f t="shared" si="66"/>
        <v>10.5</v>
      </c>
      <c r="L689" s="198">
        <f t="shared" si="64"/>
        <v>3.5</v>
      </c>
      <c r="M689" s="199">
        <f t="shared" si="65"/>
        <v>3.5</v>
      </c>
    </row>
    <row r="690" spans="1:13" x14ac:dyDescent="0.35">
      <c r="A690" s="189" t="s">
        <v>862</v>
      </c>
      <c r="B690" s="190" t="s">
        <v>951</v>
      </c>
      <c r="C690" s="191">
        <v>536938</v>
      </c>
      <c r="D690" s="192">
        <v>1.617</v>
      </c>
      <c r="E690" s="193">
        <v>41.676551719999999</v>
      </c>
      <c r="F690" s="194">
        <v>2.4827586206896552</v>
      </c>
      <c r="H690" s="195">
        <f t="shared" si="61"/>
        <v>0.5</v>
      </c>
      <c r="I690" s="196">
        <f t="shared" si="62"/>
        <v>1.5</v>
      </c>
      <c r="J690" s="197">
        <f t="shared" si="63"/>
        <v>4</v>
      </c>
      <c r="K690" s="186">
        <f t="shared" si="66"/>
        <v>6</v>
      </c>
      <c r="L690" s="198">
        <f t="shared" si="64"/>
        <v>2</v>
      </c>
      <c r="M690" s="199">
        <f t="shared" si="65"/>
        <v>2</v>
      </c>
    </row>
    <row r="691" spans="1:13" x14ac:dyDescent="0.35">
      <c r="A691" s="189" t="s">
        <v>862</v>
      </c>
      <c r="B691" s="190" t="s">
        <v>952</v>
      </c>
      <c r="C691" s="191">
        <v>571814</v>
      </c>
      <c r="D691" s="192">
        <v>0.74299999999999999</v>
      </c>
      <c r="E691" s="193">
        <v>40.323899369999999</v>
      </c>
      <c r="F691" s="194">
        <v>6.6037735849056602</v>
      </c>
      <c r="H691" s="195">
        <f t="shared" si="61"/>
        <v>0.5</v>
      </c>
      <c r="I691" s="196">
        <f t="shared" si="62"/>
        <v>0.5</v>
      </c>
      <c r="J691" s="197">
        <f t="shared" si="63"/>
        <v>0.5</v>
      </c>
      <c r="K691" s="186">
        <f t="shared" si="66"/>
        <v>1.5</v>
      </c>
      <c r="L691" s="198">
        <f t="shared" si="64"/>
        <v>0.5</v>
      </c>
      <c r="M691" s="199">
        <f t="shared" si="65"/>
        <v>0.5</v>
      </c>
    </row>
    <row r="692" spans="1:13" x14ac:dyDescent="0.35">
      <c r="A692" s="189" t="s">
        <v>862</v>
      </c>
      <c r="B692" s="190" t="s">
        <v>953</v>
      </c>
      <c r="C692" s="191">
        <v>536989</v>
      </c>
      <c r="D692" s="192">
        <v>2.6920000000000002</v>
      </c>
      <c r="E692" s="193">
        <v>42.163484490000002</v>
      </c>
      <c r="F692" s="194">
        <v>3.3412887828162288</v>
      </c>
      <c r="H692" s="195">
        <f t="shared" si="61"/>
        <v>2</v>
      </c>
      <c r="I692" s="196">
        <f t="shared" si="62"/>
        <v>2.5</v>
      </c>
      <c r="J692" s="197">
        <f t="shared" si="63"/>
        <v>2.5</v>
      </c>
      <c r="K692" s="186">
        <f t="shared" si="66"/>
        <v>7</v>
      </c>
      <c r="L692" s="198">
        <f t="shared" si="64"/>
        <v>2.3333333333333335</v>
      </c>
      <c r="M692" s="199">
        <f t="shared" si="65"/>
        <v>2.33</v>
      </c>
    </row>
    <row r="693" spans="1:13" x14ac:dyDescent="0.35">
      <c r="A693" s="189" t="s">
        <v>862</v>
      </c>
      <c r="B693" s="190" t="s">
        <v>954</v>
      </c>
      <c r="C693" s="191">
        <v>536997</v>
      </c>
      <c r="D693" s="192">
        <v>0.76900000000000002</v>
      </c>
      <c r="E693" s="193">
        <v>38.050116549999998</v>
      </c>
      <c r="F693" s="194">
        <v>13.519813519813519</v>
      </c>
      <c r="H693" s="195">
        <f t="shared" si="61"/>
        <v>0.5</v>
      </c>
      <c r="I693" s="196">
        <f t="shared" si="62"/>
        <v>0.5</v>
      </c>
      <c r="J693" s="197">
        <f t="shared" si="63"/>
        <v>0.5</v>
      </c>
      <c r="K693" s="186">
        <f t="shared" si="66"/>
        <v>1.5</v>
      </c>
      <c r="L693" s="198">
        <f t="shared" si="64"/>
        <v>0.5</v>
      </c>
      <c r="M693" s="199">
        <f t="shared" si="65"/>
        <v>0.5</v>
      </c>
    </row>
    <row r="694" spans="1:13" x14ac:dyDescent="0.35">
      <c r="A694" s="189" t="s">
        <v>955</v>
      </c>
      <c r="B694" s="190" t="s">
        <v>956</v>
      </c>
      <c r="C694" s="191">
        <v>565750</v>
      </c>
      <c r="D694" s="192">
        <v>5.1950000000000003</v>
      </c>
      <c r="E694" s="193">
        <v>41.439130429999999</v>
      </c>
      <c r="F694" s="194">
        <v>1.7391304347826089</v>
      </c>
      <c r="H694" s="195">
        <f t="shared" si="61"/>
        <v>5</v>
      </c>
      <c r="I694" s="196">
        <f t="shared" si="62"/>
        <v>1</v>
      </c>
      <c r="J694" s="197">
        <f t="shared" si="63"/>
        <v>5</v>
      </c>
      <c r="K694" s="186">
        <f t="shared" si="66"/>
        <v>11</v>
      </c>
      <c r="L694" s="198">
        <f t="shared" si="64"/>
        <v>3.6666666666666665</v>
      </c>
      <c r="M694" s="199">
        <f t="shared" si="65"/>
        <v>3.66</v>
      </c>
    </row>
    <row r="695" spans="1:13" x14ac:dyDescent="0.35">
      <c r="A695" s="189" t="s">
        <v>955</v>
      </c>
      <c r="B695" s="190" t="s">
        <v>957</v>
      </c>
      <c r="C695" s="191">
        <v>535516</v>
      </c>
      <c r="D695" s="192">
        <v>2.4929999999999999</v>
      </c>
      <c r="E695" s="193">
        <v>40.205882350000003</v>
      </c>
      <c r="F695" s="194">
        <v>6.4516129032258061</v>
      </c>
      <c r="H695" s="195">
        <f t="shared" si="61"/>
        <v>1.5</v>
      </c>
      <c r="I695" s="196">
        <f t="shared" si="62"/>
        <v>0.5</v>
      </c>
      <c r="J695" s="197">
        <f t="shared" si="63"/>
        <v>0.5</v>
      </c>
      <c r="K695" s="186">
        <f t="shared" si="66"/>
        <v>2.5</v>
      </c>
      <c r="L695" s="198">
        <f t="shared" si="64"/>
        <v>0.83333333333333337</v>
      </c>
      <c r="M695" s="199">
        <f t="shared" si="65"/>
        <v>0.83</v>
      </c>
    </row>
    <row r="696" spans="1:13" x14ac:dyDescent="0.35">
      <c r="A696" s="189" t="s">
        <v>955</v>
      </c>
      <c r="B696" s="190" t="s">
        <v>958</v>
      </c>
      <c r="C696" s="191">
        <v>571946</v>
      </c>
      <c r="D696" s="192">
        <v>1.1299999999999999</v>
      </c>
      <c r="E696" s="193">
        <v>42.976868330000002</v>
      </c>
      <c r="F696" s="194">
        <v>4.2704626334519569</v>
      </c>
      <c r="H696" s="195">
        <f t="shared" si="61"/>
        <v>0.5</v>
      </c>
      <c r="I696" s="196">
        <f t="shared" si="62"/>
        <v>3.5</v>
      </c>
      <c r="J696" s="197">
        <f t="shared" si="63"/>
        <v>1</v>
      </c>
      <c r="K696" s="186">
        <f t="shared" si="66"/>
        <v>5</v>
      </c>
      <c r="L696" s="198">
        <f t="shared" si="64"/>
        <v>1.6666666666666667</v>
      </c>
      <c r="M696" s="199">
        <f t="shared" si="65"/>
        <v>1.66</v>
      </c>
    </row>
    <row r="697" spans="1:13" x14ac:dyDescent="0.35">
      <c r="A697" s="189" t="s">
        <v>955</v>
      </c>
      <c r="B697" s="190" t="s">
        <v>959</v>
      </c>
      <c r="C697" s="191">
        <v>535567</v>
      </c>
      <c r="D697" s="192">
        <v>2.8170000000000002</v>
      </c>
      <c r="E697" s="193">
        <v>40.589041100000003</v>
      </c>
      <c r="F697" s="194">
        <v>6.3926940639269398</v>
      </c>
      <c r="H697" s="195">
        <f t="shared" si="61"/>
        <v>2</v>
      </c>
      <c r="I697" s="196">
        <f t="shared" si="62"/>
        <v>0.5</v>
      </c>
      <c r="J697" s="197">
        <f t="shared" si="63"/>
        <v>0.5</v>
      </c>
      <c r="K697" s="186">
        <f t="shared" si="66"/>
        <v>3</v>
      </c>
      <c r="L697" s="198">
        <f t="shared" si="64"/>
        <v>1</v>
      </c>
      <c r="M697" s="199">
        <f t="shared" si="65"/>
        <v>1</v>
      </c>
    </row>
    <row r="698" spans="1:13" x14ac:dyDescent="0.35">
      <c r="A698" s="189" t="s">
        <v>955</v>
      </c>
      <c r="B698" s="190" t="s">
        <v>960</v>
      </c>
      <c r="C698" s="191">
        <v>535711</v>
      </c>
      <c r="D698" s="192">
        <v>8.5370000000000008</v>
      </c>
      <c r="E698" s="193">
        <v>40.362903230000001</v>
      </c>
      <c r="F698" s="194">
        <v>4.838709677419355</v>
      </c>
      <c r="H698" s="195">
        <f t="shared" si="61"/>
        <v>5</v>
      </c>
      <c r="I698" s="196">
        <f t="shared" si="62"/>
        <v>0.5</v>
      </c>
      <c r="J698" s="197">
        <f t="shared" si="63"/>
        <v>0.5</v>
      </c>
      <c r="K698" s="186">
        <f t="shared" si="66"/>
        <v>6</v>
      </c>
      <c r="L698" s="198">
        <f t="shared" si="64"/>
        <v>2</v>
      </c>
      <c r="M698" s="199">
        <f t="shared" si="65"/>
        <v>2</v>
      </c>
    </row>
    <row r="699" spans="1:13" x14ac:dyDescent="0.35">
      <c r="A699" s="189" t="s">
        <v>955</v>
      </c>
      <c r="B699" s="190" t="s">
        <v>961</v>
      </c>
      <c r="C699" s="191">
        <v>535834</v>
      </c>
      <c r="D699" s="192">
        <v>1.258</v>
      </c>
      <c r="E699" s="193">
        <v>42.802681990000004</v>
      </c>
      <c r="F699" s="194">
        <v>6.8965517241379306</v>
      </c>
      <c r="H699" s="195">
        <f t="shared" si="61"/>
        <v>0.5</v>
      </c>
      <c r="I699" s="196">
        <f t="shared" si="62"/>
        <v>3.5</v>
      </c>
      <c r="J699" s="197">
        <f t="shared" si="63"/>
        <v>0.5</v>
      </c>
      <c r="K699" s="186">
        <f t="shared" si="66"/>
        <v>4.5</v>
      </c>
      <c r="L699" s="198">
        <f t="shared" si="64"/>
        <v>1.5</v>
      </c>
      <c r="M699" s="199">
        <f t="shared" si="65"/>
        <v>1.5</v>
      </c>
    </row>
    <row r="700" spans="1:13" x14ac:dyDescent="0.35">
      <c r="A700" s="189" t="s">
        <v>955</v>
      </c>
      <c r="B700" s="190" t="s">
        <v>962</v>
      </c>
      <c r="C700" s="191">
        <v>535923</v>
      </c>
      <c r="D700" s="192">
        <v>3.1139999999999999</v>
      </c>
      <c r="E700" s="193">
        <v>41.677570090000003</v>
      </c>
      <c r="F700" s="194">
        <v>4.6728971962616823</v>
      </c>
      <c r="H700" s="195">
        <f t="shared" si="61"/>
        <v>2.5</v>
      </c>
      <c r="I700" s="196">
        <f t="shared" si="62"/>
        <v>1.5</v>
      </c>
      <c r="J700" s="197">
        <f t="shared" si="63"/>
        <v>0.5</v>
      </c>
      <c r="K700" s="186">
        <f t="shared" si="66"/>
        <v>4.5</v>
      </c>
      <c r="L700" s="198">
        <f t="shared" si="64"/>
        <v>1.5</v>
      </c>
      <c r="M700" s="199">
        <f t="shared" si="65"/>
        <v>1.5</v>
      </c>
    </row>
    <row r="701" spans="1:13" x14ac:dyDescent="0.35">
      <c r="A701" s="189" t="s">
        <v>955</v>
      </c>
      <c r="B701" s="190" t="s">
        <v>608</v>
      </c>
      <c r="C701" s="191">
        <v>535974</v>
      </c>
      <c r="D701" s="192">
        <v>2.492</v>
      </c>
      <c r="E701" s="193">
        <v>41.32365145</v>
      </c>
      <c r="F701" s="194">
        <v>8.2987551867219924</v>
      </c>
      <c r="H701" s="195">
        <f t="shared" si="61"/>
        <v>1.5</v>
      </c>
      <c r="I701" s="196">
        <f t="shared" si="62"/>
        <v>1</v>
      </c>
      <c r="J701" s="197">
        <f t="shared" si="63"/>
        <v>0.5</v>
      </c>
      <c r="K701" s="186">
        <f t="shared" si="66"/>
        <v>3</v>
      </c>
      <c r="L701" s="198">
        <f t="shared" si="64"/>
        <v>1</v>
      </c>
      <c r="M701" s="199">
        <f t="shared" si="65"/>
        <v>1</v>
      </c>
    </row>
    <row r="702" spans="1:13" x14ac:dyDescent="0.35">
      <c r="A702" s="189" t="s">
        <v>955</v>
      </c>
      <c r="B702" s="190" t="s">
        <v>963</v>
      </c>
      <c r="C702" s="191">
        <v>536024</v>
      </c>
      <c r="D702" s="192">
        <v>3.4950000000000001</v>
      </c>
      <c r="E702" s="193">
        <v>38.075638509999997</v>
      </c>
      <c r="F702" s="194">
        <v>3.5363457760314341</v>
      </c>
      <c r="H702" s="195">
        <f t="shared" si="61"/>
        <v>3.5</v>
      </c>
      <c r="I702" s="196">
        <f t="shared" si="62"/>
        <v>0.5</v>
      </c>
      <c r="J702" s="197">
        <f t="shared" si="63"/>
        <v>2</v>
      </c>
      <c r="K702" s="186">
        <f t="shared" si="66"/>
        <v>6</v>
      </c>
      <c r="L702" s="198">
        <f t="shared" si="64"/>
        <v>2</v>
      </c>
      <c r="M702" s="199">
        <f t="shared" si="65"/>
        <v>2</v>
      </c>
    </row>
    <row r="703" spans="1:13" x14ac:dyDescent="0.35">
      <c r="A703" s="189" t="s">
        <v>955</v>
      </c>
      <c r="B703" s="190" t="s">
        <v>964</v>
      </c>
      <c r="C703" s="191">
        <v>536041</v>
      </c>
      <c r="D703" s="192">
        <v>1.8009999999999999</v>
      </c>
      <c r="E703" s="193">
        <v>40.356295039999999</v>
      </c>
      <c r="F703" s="194">
        <v>4.5782111064010174</v>
      </c>
      <c r="H703" s="195">
        <f t="shared" si="61"/>
        <v>0.5</v>
      </c>
      <c r="I703" s="196">
        <f t="shared" si="62"/>
        <v>0.5</v>
      </c>
      <c r="J703" s="197">
        <f t="shared" si="63"/>
        <v>0.5</v>
      </c>
      <c r="K703" s="186">
        <f t="shared" si="66"/>
        <v>1.5</v>
      </c>
      <c r="L703" s="198">
        <f t="shared" si="64"/>
        <v>0.5</v>
      </c>
      <c r="M703" s="199">
        <f t="shared" si="65"/>
        <v>0.5</v>
      </c>
    </row>
    <row r="704" spans="1:13" x14ac:dyDescent="0.35">
      <c r="A704" s="189" t="s">
        <v>955</v>
      </c>
      <c r="B704" s="190" t="s">
        <v>965</v>
      </c>
      <c r="C704" s="191">
        <v>599557</v>
      </c>
      <c r="D704" s="192">
        <v>3.8460000000000001</v>
      </c>
      <c r="E704" s="193">
        <v>41.1302521</v>
      </c>
      <c r="F704" s="194">
        <v>6.7226890756302522</v>
      </c>
      <c r="H704" s="195">
        <f t="shared" si="61"/>
        <v>4.5</v>
      </c>
      <c r="I704" s="196">
        <f t="shared" si="62"/>
        <v>0.5</v>
      </c>
      <c r="J704" s="197">
        <f t="shared" si="63"/>
        <v>0.5</v>
      </c>
      <c r="K704" s="186">
        <f t="shared" si="66"/>
        <v>5.5</v>
      </c>
      <c r="L704" s="198">
        <f t="shared" si="64"/>
        <v>1.8333333333333333</v>
      </c>
      <c r="M704" s="199">
        <f t="shared" si="65"/>
        <v>1.83</v>
      </c>
    </row>
    <row r="705" spans="1:13" x14ac:dyDescent="0.35">
      <c r="A705" s="189" t="s">
        <v>955</v>
      </c>
      <c r="B705" s="190" t="s">
        <v>966</v>
      </c>
      <c r="C705" s="191">
        <v>570770</v>
      </c>
      <c r="D705" s="192">
        <v>1.802</v>
      </c>
      <c r="E705" s="193">
        <v>46.039267019999997</v>
      </c>
      <c r="F705" s="194">
        <v>3.1413612565445024</v>
      </c>
      <c r="H705" s="195">
        <f t="shared" si="61"/>
        <v>0.5</v>
      </c>
      <c r="I705" s="196">
        <f t="shared" si="62"/>
        <v>5</v>
      </c>
      <c r="J705" s="197">
        <f t="shared" si="63"/>
        <v>3</v>
      </c>
      <c r="K705" s="186">
        <f t="shared" si="66"/>
        <v>8.5</v>
      </c>
      <c r="L705" s="198">
        <f t="shared" si="64"/>
        <v>2.8333333333333335</v>
      </c>
      <c r="M705" s="199">
        <f t="shared" si="65"/>
        <v>2.83</v>
      </c>
    </row>
    <row r="706" spans="1:13" x14ac:dyDescent="0.35">
      <c r="A706" s="189" t="s">
        <v>955</v>
      </c>
      <c r="B706" s="190" t="s">
        <v>967</v>
      </c>
      <c r="C706" s="191">
        <v>536261</v>
      </c>
      <c r="D706" s="192">
        <v>1.8779999999999999</v>
      </c>
      <c r="E706" s="193">
        <v>39.333773090000001</v>
      </c>
      <c r="F706" s="194">
        <v>12.664907651715039</v>
      </c>
      <c r="H706" s="195">
        <f t="shared" si="61"/>
        <v>0.5</v>
      </c>
      <c r="I706" s="196">
        <f t="shared" si="62"/>
        <v>0.5</v>
      </c>
      <c r="J706" s="197">
        <f t="shared" si="63"/>
        <v>0.5</v>
      </c>
      <c r="K706" s="186">
        <f t="shared" si="66"/>
        <v>1.5</v>
      </c>
      <c r="L706" s="198">
        <f t="shared" si="64"/>
        <v>0.5</v>
      </c>
      <c r="M706" s="199">
        <f t="shared" si="65"/>
        <v>0.5</v>
      </c>
    </row>
    <row r="707" spans="1:13" x14ac:dyDescent="0.35">
      <c r="A707" s="189" t="s">
        <v>955</v>
      </c>
      <c r="B707" s="190" t="s">
        <v>955</v>
      </c>
      <c r="C707" s="191">
        <v>536326</v>
      </c>
      <c r="D707" s="192">
        <v>2.37</v>
      </c>
      <c r="E707" s="193">
        <v>43.3726257</v>
      </c>
      <c r="F707" s="194">
        <v>5.5418994413407816</v>
      </c>
      <c r="H707" s="195">
        <f t="shared" si="61"/>
        <v>1</v>
      </c>
      <c r="I707" s="196">
        <f t="shared" si="62"/>
        <v>4.5</v>
      </c>
      <c r="J707" s="197">
        <f t="shared" si="63"/>
        <v>0.5</v>
      </c>
      <c r="K707" s="186">
        <f t="shared" si="66"/>
        <v>6</v>
      </c>
      <c r="L707" s="198">
        <f t="shared" si="64"/>
        <v>2</v>
      </c>
      <c r="M707" s="199">
        <f t="shared" si="65"/>
        <v>2</v>
      </c>
    </row>
    <row r="708" spans="1:13" x14ac:dyDescent="0.35">
      <c r="A708" s="189" t="s">
        <v>955</v>
      </c>
      <c r="B708" s="190" t="s">
        <v>968</v>
      </c>
      <c r="C708" s="191">
        <v>565822</v>
      </c>
      <c r="D708" s="192">
        <v>3.3330000000000002</v>
      </c>
      <c r="E708" s="193">
        <v>40.257894739999998</v>
      </c>
      <c r="F708" s="194">
        <v>2.1052631578947367</v>
      </c>
      <c r="H708" s="195">
        <f t="shared" ref="H708:H771" si="67">VALUE(_xlfn.IFS(D708&gt;4.05,"5",D708&gt;=3.83,"4,5",D708&gt;=3.6,"4",D708&gt;=3.37,"3,5",D708&gt;=3.14,"3",D708&gt;=2.91,"2,5",D708&gt;=2.68,"2",D708&gt;=2.45,"1,5",D708&gt;=2.22,"1",D708&lt;2.22,"0,5"))</f>
        <v>3</v>
      </c>
      <c r="I708" s="196">
        <f t="shared" ref="I708:I771" si="68">VALUE(_xlfn.IFS(E708&gt;43.62,"5",E708&gt;=43.32,"4,5",E708&gt;=43.1,"4",E708&gt;=42.7,"3,5",E708&gt;=42.39,"3",E708&gt;=42.08,"2,5",E708&gt;=41.77,"2",E708&gt;=41.46,"1,5",E708&gt;=41.15,"1",E708&lt;41.15,"0,5"))</f>
        <v>0.5</v>
      </c>
      <c r="J708" s="197">
        <f t="shared" ref="J708:J771" si="69">VALUE(_xlfn.IFS(F708&gt;4.53,"0,5",F708&gt;=4.2,"1",F708&gt;=3.86,"1,5",F708&gt;=3.52,"2",F708&gt;=3.18,"2,5",F708&gt;=2.84,"3",F708&gt;=2.5,"3,5",F708&gt;=2.16,"4",F708&gt;=1.82,"4,5",F708&lt;1.82,"5"))</f>
        <v>4.5</v>
      </c>
      <c r="K708" s="186">
        <f t="shared" si="66"/>
        <v>8</v>
      </c>
      <c r="L708" s="198">
        <f t="shared" ref="L708:L771" si="70">(H708+I708+J708)/3</f>
        <v>2.6666666666666665</v>
      </c>
      <c r="M708" s="199">
        <f t="shared" ref="M708:M771" si="71">ROUNDDOWN(L708,2)</f>
        <v>2.66</v>
      </c>
    </row>
    <row r="709" spans="1:13" x14ac:dyDescent="0.35">
      <c r="A709" s="189" t="s">
        <v>955</v>
      </c>
      <c r="B709" s="190" t="s">
        <v>969</v>
      </c>
      <c r="C709" s="191">
        <v>571865</v>
      </c>
      <c r="D709" s="192">
        <v>1.538</v>
      </c>
      <c r="E709" s="193">
        <v>42.883886259999997</v>
      </c>
      <c r="F709" s="194">
        <v>0.94786729857819907</v>
      </c>
      <c r="H709" s="195">
        <f t="shared" si="67"/>
        <v>0.5</v>
      </c>
      <c r="I709" s="196">
        <f t="shared" si="68"/>
        <v>3.5</v>
      </c>
      <c r="J709" s="197">
        <f t="shared" si="69"/>
        <v>5</v>
      </c>
      <c r="K709" s="186">
        <f t="shared" si="66"/>
        <v>9</v>
      </c>
      <c r="L709" s="198">
        <f t="shared" si="70"/>
        <v>3</v>
      </c>
      <c r="M709" s="199">
        <f t="shared" si="71"/>
        <v>3</v>
      </c>
    </row>
    <row r="710" spans="1:13" x14ac:dyDescent="0.35">
      <c r="A710" s="189" t="s">
        <v>955</v>
      </c>
      <c r="B710" s="190" t="s">
        <v>970</v>
      </c>
      <c r="C710" s="191">
        <v>571997</v>
      </c>
      <c r="D710" s="192">
        <v>2.2730000000000001</v>
      </c>
      <c r="E710" s="193">
        <v>41.111111110000003</v>
      </c>
      <c r="F710" s="194">
        <v>2.7777777777777777</v>
      </c>
      <c r="H710" s="195">
        <f t="shared" si="67"/>
        <v>1</v>
      </c>
      <c r="I710" s="196">
        <f t="shared" si="68"/>
        <v>0.5</v>
      </c>
      <c r="J710" s="197">
        <f t="shared" si="69"/>
        <v>3.5</v>
      </c>
      <c r="K710" s="186">
        <f t="shared" si="66"/>
        <v>5</v>
      </c>
      <c r="L710" s="198">
        <f t="shared" si="70"/>
        <v>1.6666666666666667</v>
      </c>
      <c r="M710" s="199">
        <f t="shared" si="71"/>
        <v>1.66</v>
      </c>
    </row>
    <row r="711" spans="1:13" x14ac:dyDescent="0.35">
      <c r="A711" s="189" t="s">
        <v>955</v>
      </c>
      <c r="B711" s="190" t="s">
        <v>971</v>
      </c>
      <c r="C711" s="191">
        <v>571938</v>
      </c>
      <c r="D711" s="192">
        <v>2.778</v>
      </c>
      <c r="E711" s="193">
        <v>40.871257489999998</v>
      </c>
      <c r="F711" s="194">
        <v>7.1856287425149699</v>
      </c>
      <c r="H711" s="195">
        <f t="shared" si="67"/>
        <v>2</v>
      </c>
      <c r="I711" s="196">
        <f t="shared" si="68"/>
        <v>0.5</v>
      </c>
      <c r="J711" s="197">
        <f t="shared" si="69"/>
        <v>0.5</v>
      </c>
      <c r="K711" s="186">
        <f t="shared" si="66"/>
        <v>3</v>
      </c>
      <c r="L711" s="198">
        <f t="shared" si="70"/>
        <v>1</v>
      </c>
      <c r="M711" s="199">
        <f t="shared" si="71"/>
        <v>1</v>
      </c>
    </row>
    <row r="712" spans="1:13" x14ac:dyDescent="0.35">
      <c r="A712" s="189" t="s">
        <v>955</v>
      </c>
      <c r="B712" s="190" t="s">
        <v>972</v>
      </c>
      <c r="C712" s="191">
        <v>529605</v>
      </c>
      <c r="D712" s="192">
        <v>3.766</v>
      </c>
      <c r="E712" s="193">
        <v>38.079670329999999</v>
      </c>
      <c r="F712" s="194">
        <v>6.0439560439560438</v>
      </c>
      <c r="H712" s="195">
        <f t="shared" si="67"/>
        <v>4</v>
      </c>
      <c r="I712" s="196">
        <f t="shared" si="68"/>
        <v>0.5</v>
      </c>
      <c r="J712" s="197">
        <f t="shared" si="69"/>
        <v>0.5</v>
      </c>
      <c r="K712" s="186">
        <f t="shared" si="66"/>
        <v>5</v>
      </c>
      <c r="L712" s="198">
        <f t="shared" si="70"/>
        <v>1.6666666666666667</v>
      </c>
      <c r="M712" s="199">
        <f t="shared" si="71"/>
        <v>1.66</v>
      </c>
    </row>
    <row r="713" spans="1:13" x14ac:dyDescent="0.35">
      <c r="A713" s="189" t="s">
        <v>955</v>
      </c>
      <c r="B713" s="190" t="s">
        <v>973</v>
      </c>
      <c r="C713" s="191">
        <v>599573</v>
      </c>
      <c r="D713" s="192">
        <v>1.25</v>
      </c>
      <c r="E713" s="193">
        <v>42.855555559999999</v>
      </c>
      <c r="F713" s="194">
        <v>1.4814814814814816</v>
      </c>
      <c r="H713" s="195">
        <f t="shared" si="67"/>
        <v>0.5</v>
      </c>
      <c r="I713" s="196">
        <f t="shared" si="68"/>
        <v>3.5</v>
      </c>
      <c r="J713" s="197">
        <f t="shared" si="69"/>
        <v>5</v>
      </c>
      <c r="K713" s="186">
        <f t="shared" si="66"/>
        <v>9</v>
      </c>
      <c r="L713" s="198">
        <f t="shared" si="70"/>
        <v>3</v>
      </c>
      <c r="M713" s="199">
        <f t="shared" si="71"/>
        <v>3</v>
      </c>
    </row>
    <row r="714" spans="1:13" x14ac:dyDescent="0.35">
      <c r="A714" s="189" t="s">
        <v>955</v>
      </c>
      <c r="B714" s="190" t="s">
        <v>974</v>
      </c>
      <c r="C714" s="191">
        <v>571881</v>
      </c>
      <c r="D714" s="192">
        <v>5.8140000000000001</v>
      </c>
      <c r="E714" s="193">
        <v>41.477611940000003</v>
      </c>
      <c r="F714" s="194">
        <v>5.9701492537313436</v>
      </c>
      <c r="H714" s="195">
        <f t="shared" si="67"/>
        <v>5</v>
      </c>
      <c r="I714" s="196">
        <f t="shared" si="68"/>
        <v>1.5</v>
      </c>
      <c r="J714" s="197">
        <f t="shared" si="69"/>
        <v>0.5</v>
      </c>
      <c r="K714" s="186">
        <f t="shared" si="66"/>
        <v>7</v>
      </c>
      <c r="L714" s="198">
        <f t="shared" si="70"/>
        <v>2.3333333333333335</v>
      </c>
      <c r="M714" s="199">
        <f t="shared" si="71"/>
        <v>2.33</v>
      </c>
    </row>
    <row r="715" spans="1:13" x14ac:dyDescent="0.35">
      <c r="A715" s="189" t="s">
        <v>955</v>
      </c>
      <c r="B715" s="190" t="s">
        <v>975</v>
      </c>
      <c r="C715" s="191">
        <v>536971</v>
      </c>
      <c r="D715" s="192">
        <v>2.0430000000000001</v>
      </c>
      <c r="E715" s="193">
        <v>42.122715399999997</v>
      </c>
      <c r="F715" s="194">
        <v>4.5691906005221936</v>
      </c>
      <c r="H715" s="195">
        <f t="shared" si="67"/>
        <v>0.5</v>
      </c>
      <c r="I715" s="196">
        <f t="shared" si="68"/>
        <v>2.5</v>
      </c>
      <c r="J715" s="197">
        <f t="shared" si="69"/>
        <v>0.5</v>
      </c>
      <c r="K715" s="186">
        <f t="shared" si="66"/>
        <v>3.5</v>
      </c>
      <c r="L715" s="198">
        <f t="shared" si="70"/>
        <v>1.1666666666666667</v>
      </c>
      <c r="M715" s="199">
        <f t="shared" si="71"/>
        <v>1.1599999999999999</v>
      </c>
    </row>
    <row r="716" spans="1:13" x14ac:dyDescent="0.35">
      <c r="A716" s="189" t="s">
        <v>976</v>
      </c>
      <c r="B716" s="190" t="s">
        <v>977</v>
      </c>
      <c r="C716" s="191">
        <v>598291</v>
      </c>
      <c r="D716" s="192">
        <v>3.15</v>
      </c>
      <c r="E716" s="193">
        <v>38.337177750000002</v>
      </c>
      <c r="F716" s="194">
        <v>1.8995929443690638</v>
      </c>
      <c r="H716" s="195">
        <f t="shared" si="67"/>
        <v>3</v>
      </c>
      <c r="I716" s="196">
        <f t="shared" si="68"/>
        <v>0.5</v>
      </c>
      <c r="J716" s="197">
        <f t="shared" si="69"/>
        <v>4.5</v>
      </c>
      <c r="K716" s="186">
        <f t="shared" si="66"/>
        <v>8</v>
      </c>
      <c r="L716" s="198">
        <f t="shared" si="70"/>
        <v>2.6666666666666665</v>
      </c>
      <c r="M716" s="199">
        <f t="shared" si="71"/>
        <v>2.66</v>
      </c>
    </row>
    <row r="717" spans="1:13" x14ac:dyDescent="0.35">
      <c r="A717" s="189" t="s">
        <v>976</v>
      </c>
      <c r="B717" s="190" t="s">
        <v>978</v>
      </c>
      <c r="C717" s="191">
        <v>534820</v>
      </c>
      <c r="D717" s="192">
        <v>4.9180000000000001</v>
      </c>
      <c r="E717" s="193">
        <v>41.212273639999999</v>
      </c>
      <c r="F717" s="194">
        <v>0.8048289738430584</v>
      </c>
      <c r="H717" s="195">
        <f t="shared" si="67"/>
        <v>5</v>
      </c>
      <c r="I717" s="196">
        <f t="shared" si="68"/>
        <v>1</v>
      </c>
      <c r="J717" s="197">
        <f t="shared" si="69"/>
        <v>5</v>
      </c>
      <c r="K717" s="186">
        <f t="shared" ref="K717:K780" si="72">SUM(H717:J717)</f>
        <v>11</v>
      </c>
      <c r="L717" s="198">
        <f t="shared" si="70"/>
        <v>3.6666666666666665</v>
      </c>
      <c r="M717" s="199">
        <f t="shared" si="71"/>
        <v>3.66</v>
      </c>
    </row>
    <row r="718" spans="1:13" x14ac:dyDescent="0.35">
      <c r="A718" s="189" t="s">
        <v>976</v>
      </c>
      <c r="B718" s="190" t="s">
        <v>979</v>
      </c>
      <c r="C718" s="191">
        <v>538345</v>
      </c>
      <c r="D718" s="192">
        <v>3.839</v>
      </c>
      <c r="E718" s="193">
        <v>39.585062239999999</v>
      </c>
      <c r="F718" s="194">
        <v>19.709543568464731</v>
      </c>
      <c r="H718" s="195">
        <f t="shared" si="67"/>
        <v>4.5</v>
      </c>
      <c r="I718" s="196">
        <f t="shared" si="68"/>
        <v>0.5</v>
      </c>
      <c r="J718" s="197">
        <f t="shared" si="69"/>
        <v>0.5</v>
      </c>
      <c r="K718" s="186">
        <f t="shared" si="72"/>
        <v>5.5</v>
      </c>
      <c r="L718" s="198">
        <f t="shared" si="70"/>
        <v>1.8333333333333333</v>
      </c>
      <c r="M718" s="199">
        <f t="shared" si="71"/>
        <v>1.83</v>
      </c>
    </row>
    <row r="719" spans="1:13" x14ac:dyDescent="0.35">
      <c r="A719" s="189" t="s">
        <v>976</v>
      </c>
      <c r="B719" s="190" t="s">
        <v>980</v>
      </c>
      <c r="C719" s="191">
        <v>534935</v>
      </c>
      <c r="D719" s="192">
        <v>3.2610000000000001</v>
      </c>
      <c r="E719" s="193">
        <v>40.580719559999999</v>
      </c>
      <c r="F719" s="194">
        <v>6.3191881918819179</v>
      </c>
      <c r="H719" s="195">
        <f t="shared" si="67"/>
        <v>3</v>
      </c>
      <c r="I719" s="196">
        <f t="shared" si="68"/>
        <v>0.5</v>
      </c>
      <c r="J719" s="197">
        <f t="shared" si="69"/>
        <v>0.5</v>
      </c>
      <c r="K719" s="186">
        <f t="shared" si="72"/>
        <v>4</v>
      </c>
      <c r="L719" s="198">
        <f t="shared" si="70"/>
        <v>1.3333333333333333</v>
      </c>
      <c r="M719" s="199">
        <f t="shared" si="71"/>
        <v>1.33</v>
      </c>
    </row>
    <row r="720" spans="1:13" x14ac:dyDescent="0.35">
      <c r="A720" s="189" t="s">
        <v>976</v>
      </c>
      <c r="B720" s="190" t="s">
        <v>981</v>
      </c>
      <c r="C720" s="191">
        <v>571784</v>
      </c>
      <c r="D720" s="192">
        <v>3.5710000000000002</v>
      </c>
      <c r="E720" s="193">
        <v>41.684265009999997</v>
      </c>
      <c r="F720" s="194">
        <v>4.7204968944099379</v>
      </c>
      <c r="H720" s="195">
        <f t="shared" si="67"/>
        <v>3.5</v>
      </c>
      <c r="I720" s="196">
        <f t="shared" si="68"/>
        <v>1.5</v>
      </c>
      <c r="J720" s="197">
        <f t="shared" si="69"/>
        <v>0.5</v>
      </c>
      <c r="K720" s="186">
        <f t="shared" si="72"/>
        <v>5.5</v>
      </c>
      <c r="L720" s="198">
        <f t="shared" si="70"/>
        <v>1.8333333333333333</v>
      </c>
      <c r="M720" s="199">
        <f t="shared" si="71"/>
        <v>1.83</v>
      </c>
    </row>
    <row r="721" spans="1:13" x14ac:dyDescent="0.35">
      <c r="A721" s="189" t="s">
        <v>976</v>
      </c>
      <c r="B721" s="190" t="s">
        <v>982</v>
      </c>
      <c r="C721" s="191">
        <v>531863</v>
      </c>
      <c r="D721" s="192">
        <v>2.9409999999999998</v>
      </c>
      <c r="E721" s="193">
        <v>38.366261399999999</v>
      </c>
      <c r="F721" s="194">
        <v>3.6474164133738598</v>
      </c>
      <c r="H721" s="195">
        <f t="shared" si="67"/>
        <v>2.5</v>
      </c>
      <c r="I721" s="196">
        <f t="shared" si="68"/>
        <v>0.5</v>
      </c>
      <c r="J721" s="197">
        <f t="shared" si="69"/>
        <v>2</v>
      </c>
      <c r="K721" s="186">
        <f t="shared" si="72"/>
        <v>5</v>
      </c>
      <c r="L721" s="198">
        <f t="shared" si="70"/>
        <v>1.6666666666666667</v>
      </c>
      <c r="M721" s="199">
        <f t="shared" si="71"/>
        <v>1.66</v>
      </c>
    </row>
    <row r="722" spans="1:13" x14ac:dyDescent="0.35">
      <c r="A722" s="189" t="s">
        <v>976</v>
      </c>
      <c r="B722" s="190" t="s">
        <v>976</v>
      </c>
      <c r="C722" s="191">
        <v>535087</v>
      </c>
      <c r="D722" s="192">
        <v>4.7060000000000004</v>
      </c>
      <c r="E722" s="193">
        <v>43.490503789999998</v>
      </c>
      <c r="F722" s="194">
        <v>1.2456064623543195</v>
      </c>
      <c r="H722" s="195">
        <f t="shared" si="67"/>
        <v>5</v>
      </c>
      <c r="I722" s="196">
        <f t="shared" si="68"/>
        <v>4.5</v>
      </c>
      <c r="J722" s="197">
        <f t="shared" si="69"/>
        <v>5</v>
      </c>
      <c r="K722" s="186">
        <f t="shared" si="72"/>
        <v>14.5</v>
      </c>
      <c r="L722" s="198">
        <f t="shared" si="70"/>
        <v>4.833333333333333</v>
      </c>
      <c r="M722" s="199">
        <f t="shared" si="71"/>
        <v>4.83</v>
      </c>
    </row>
    <row r="723" spans="1:13" x14ac:dyDescent="0.35">
      <c r="A723" s="189" t="s">
        <v>976</v>
      </c>
      <c r="B723" s="190" t="s">
        <v>983</v>
      </c>
      <c r="C723" s="191">
        <v>535133</v>
      </c>
      <c r="D723" s="192">
        <v>3.585</v>
      </c>
      <c r="E723" s="193">
        <v>38.349823319999999</v>
      </c>
      <c r="F723" s="194">
        <v>4.1224970553592462</v>
      </c>
      <c r="H723" s="195">
        <f t="shared" si="67"/>
        <v>3.5</v>
      </c>
      <c r="I723" s="196">
        <f t="shared" si="68"/>
        <v>0.5</v>
      </c>
      <c r="J723" s="197">
        <f t="shared" si="69"/>
        <v>1.5</v>
      </c>
      <c r="K723" s="186">
        <f t="shared" si="72"/>
        <v>5.5</v>
      </c>
      <c r="L723" s="198">
        <f t="shared" si="70"/>
        <v>1.8333333333333333</v>
      </c>
      <c r="M723" s="199">
        <f t="shared" si="71"/>
        <v>1.83</v>
      </c>
    </row>
    <row r="724" spans="1:13" x14ac:dyDescent="0.35">
      <c r="A724" s="189" t="s">
        <v>976</v>
      </c>
      <c r="B724" s="190" t="s">
        <v>714</v>
      </c>
      <c r="C724" s="191">
        <v>535141</v>
      </c>
      <c r="D724" s="192">
        <v>2.6469999999999998</v>
      </c>
      <c r="E724" s="193">
        <v>41.856031129999998</v>
      </c>
      <c r="F724" s="194">
        <v>1.9455252918287937</v>
      </c>
      <c r="H724" s="195">
        <f t="shared" si="67"/>
        <v>1.5</v>
      </c>
      <c r="I724" s="196">
        <f t="shared" si="68"/>
        <v>2</v>
      </c>
      <c r="J724" s="197">
        <f t="shared" si="69"/>
        <v>4.5</v>
      </c>
      <c r="K724" s="186">
        <f t="shared" si="72"/>
        <v>8</v>
      </c>
      <c r="L724" s="198">
        <f t="shared" si="70"/>
        <v>2.6666666666666665</v>
      </c>
      <c r="M724" s="199">
        <f t="shared" si="71"/>
        <v>2.66</v>
      </c>
    </row>
    <row r="725" spans="1:13" x14ac:dyDescent="0.35">
      <c r="A725" s="189" t="s">
        <v>976</v>
      </c>
      <c r="B725" s="190" t="s">
        <v>984</v>
      </c>
      <c r="C725" s="191">
        <v>535222</v>
      </c>
      <c r="D725" s="192">
        <v>3.1269999999999998</v>
      </c>
      <c r="E725" s="193">
        <v>39.314330959999999</v>
      </c>
      <c r="F725" s="194">
        <v>6.1757719714964372</v>
      </c>
      <c r="H725" s="195">
        <f t="shared" si="67"/>
        <v>2.5</v>
      </c>
      <c r="I725" s="196">
        <f t="shared" si="68"/>
        <v>0.5</v>
      </c>
      <c r="J725" s="197">
        <f t="shared" si="69"/>
        <v>0.5</v>
      </c>
      <c r="K725" s="186">
        <f t="shared" si="72"/>
        <v>3.5</v>
      </c>
      <c r="L725" s="198">
        <f t="shared" si="70"/>
        <v>1.1666666666666667</v>
      </c>
      <c r="M725" s="199">
        <f t="shared" si="71"/>
        <v>1.1599999999999999</v>
      </c>
    </row>
    <row r="726" spans="1:13" x14ac:dyDescent="0.35">
      <c r="A726" s="189" t="s">
        <v>976</v>
      </c>
      <c r="B726" s="190" t="s">
        <v>985</v>
      </c>
      <c r="C726" s="191">
        <v>535320</v>
      </c>
      <c r="D726" s="192">
        <v>3.895</v>
      </c>
      <c r="E726" s="193">
        <v>41.617029860000002</v>
      </c>
      <c r="F726" s="194">
        <v>3.0669895076674738</v>
      </c>
      <c r="H726" s="195">
        <f t="shared" si="67"/>
        <v>4.5</v>
      </c>
      <c r="I726" s="196">
        <f t="shared" si="68"/>
        <v>1.5</v>
      </c>
      <c r="J726" s="197">
        <f t="shared" si="69"/>
        <v>3</v>
      </c>
      <c r="K726" s="186">
        <f t="shared" si="72"/>
        <v>9</v>
      </c>
      <c r="L726" s="198">
        <f t="shared" si="70"/>
        <v>3</v>
      </c>
      <c r="M726" s="199">
        <f t="shared" si="71"/>
        <v>3</v>
      </c>
    </row>
    <row r="727" spans="1:13" x14ac:dyDescent="0.35">
      <c r="A727" s="189" t="s">
        <v>976</v>
      </c>
      <c r="B727" s="190" t="s">
        <v>986</v>
      </c>
      <c r="C727" s="191">
        <v>535354</v>
      </c>
      <c r="D727" s="192">
        <v>3.7930000000000001</v>
      </c>
      <c r="E727" s="193">
        <v>41.570484579999999</v>
      </c>
      <c r="F727" s="194">
        <v>3.5242290748898681</v>
      </c>
      <c r="H727" s="195">
        <f t="shared" si="67"/>
        <v>4</v>
      </c>
      <c r="I727" s="196">
        <f t="shared" si="68"/>
        <v>1.5</v>
      </c>
      <c r="J727" s="197">
        <f t="shared" si="69"/>
        <v>2</v>
      </c>
      <c r="K727" s="186">
        <f t="shared" si="72"/>
        <v>7.5</v>
      </c>
      <c r="L727" s="198">
        <f t="shared" si="70"/>
        <v>2.5</v>
      </c>
      <c r="M727" s="199">
        <f t="shared" si="71"/>
        <v>2.5</v>
      </c>
    </row>
    <row r="728" spans="1:13" x14ac:dyDescent="0.35">
      <c r="A728" s="189" t="s">
        <v>987</v>
      </c>
      <c r="B728" s="190" t="s">
        <v>988</v>
      </c>
      <c r="C728" s="191">
        <v>537039</v>
      </c>
      <c r="D728" s="192">
        <v>4.1219999999999999</v>
      </c>
      <c r="E728" s="193">
        <v>42.883640550000003</v>
      </c>
      <c r="F728" s="194">
        <v>1.1520737327188939</v>
      </c>
      <c r="H728" s="195">
        <f t="shared" si="67"/>
        <v>5</v>
      </c>
      <c r="I728" s="196">
        <f t="shared" si="68"/>
        <v>3.5</v>
      </c>
      <c r="J728" s="197">
        <f t="shared" si="69"/>
        <v>5</v>
      </c>
      <c r="K728" s="186">
        <f t="shared" si="72"/>
        <v>13.5</v>
      </c>
      <c r="L728" s="198">
        <f t="shared" si="70"/>
        <v>4.5</v>
      </c>
      <c r="M728" s="199">
        <f t="shared" si="71"/>
        <v>4.5</v>
      </c>
    </row>
    <row r="729" spans="1:13" x14ac:dyDescent="0.35">
      <c r="A729" s="189" t="s">
        <v>987</v>
      </c>
      <c r="B729" s="190" t="s">
        <v>989</v>
      </c>
      <c r="C729" s="191">
        <v>537055</v>
      </c>
      <c r="D729" s="192">
        <v>6.444</v>
      </c>
      <c r="E729" s="193">
        <v>41.70746269</v>
      </c>
      <c r="F729" s="194">
        <v>1.1940298507462688</v>
      </c>
      <c r="H729" s="195">
        <f t="shared" si="67"/>
        <v>5</v>
      </c>
      <c r="I729" s="196">
        <f t="shared" si="68"/>
        <v>1.5</v>
      </c>
      <c r="J729" s="197">
        <f t="shared" si="69"/>
        <v>5</v>
      </c>
      <c r="K729" s="186">
        <f t="shared" si="72"/>
        <v>11.5</v>
      </c>
      <c r="L729" s="198">
        <f t="shared" si="70"/>
        <v>3.8333333333333335</v>
      </c>
      <c r="M729" s="199">
        <f t="shared" si="71"/>
        <v>3.83</v>
      </c>
    </row>
    <row r="730" spans="1:13" x14ac:dyDescent="0.35">
      <c r="A730" s="189" t="s">
        <v>987</v>
      </c>
      <c r="B730" s="190" t="s">
        <v>990</v>
      </c>
      <c r="C730" s="191">
        <v>599671</v>
      </c>
      <c r="D730" s="192">
        <v>5.556</v>
      </c>
      <c r="E730" s="193">
        <v>43.114718609999997</v>
      </c>
      <c r="F730" s="194">
        <v>2.5974025974025974</v>
      </c>
      <c r="H730" s="195">
        <f t="shared" si="67"/>
        <v>5</v>
      </c>
      <c r="I730" s="196">
        <f t="shared" si="68"/>
        <v>4</v>
      </c>
      <c r="J730" s="197">
        <f t="shared" si="69"/>
        <v>3.5</v>
      </c>
      <c r="K730" s="186">
        <f t="shared" si="72"/>
        <v>12.5</v>
      </c>
      <c r="L730" s="198">
        <f t="shared" si="70"/>
        <v>4.166666666666667</v>
      </c>
      <c r="M730" s="199">
        <f t="shared" si="71"/>
        <v>4.16</v>
      </c>
    </row>
    <row r="731" spans="1:13" x14ac:dyDescent="0.35">
      <c r="A731" s="189" t="s">
        <v>987</v>
      </c>
      <c r="B731" s="190" t="s">
        <v>991</v>
      </c>
      <c r="C731" s="191">
        <v>537110</v>
      </c>
      <c r="D731" s="192">
        <v>2.9329999999999998</v>
      </c>
      <c r="E731" s="193">
        <v>42.341137119999999</v>
      </c>
      <c r="F731" s="194">
        <v>1.3377926421404684</v>
      </c>
      <c r="H731" s="195">
        <f t="shared" si="67"/>
        <v>2.5</v>
      </c>
      <c r="I731" s="196">
        <f t="shared" si="68"/>
        <v>2.5</v>
      </c>
      <c r="J731" s="197">
        <f t="shared" si="69"/>
        <v>5</v>
      </c>
      <c r="K731" s="186">
        <f t="shared" si="72"/>
        <v>10</v>
      </c>
      <c r="L731" s="198">
        <f t="shared" si="70"/>
        <v>3.3333333333333335</v>
      </c>
      <c r="M731" s="199">
        <f t="shared" si="71"/>
        <v>3.33</v>
      </c>
    </row>
    <row r="732" spans="1:13" x14ac:dyDescent="0.35">
      <c r="A732" s="189" t="s">
        <v>987</v>
      </c>
      <c r="B732" s="190" t="s">
        <v>992</v>
      </c>
      <c r="C732" s="191">
        <v>534854</v>
      </c>
      <c r="D732" s="192">
        <v>2.9129999999999998</v>
      </c>
      <c r="E732" s="193">
        <v>40.505952379999997</v>
      </c>
      <c r="F732" s="194">
        <v>2.3809523809523814</v>
      </c>
      <c r="H732" s="195">
        <f t="shared" si="67"/>
        <v>2.5</v>
      </c>
      <c r="I732" s="196">
        <f t="shared" si="68"/>
        <v>0.5</v>
      </c>
      <c r="J732" s="197">
        <f t="shared" si="69"/>
        <v>4</v>
      </c>
      <c r="K732" s="186">
        <f t="shared" si="72"/>
        <v>7</v>
      </c>
      <c r="L732" s="198">
        <f t="shared" si="70"/>
        <v>2.3333333333333335</v>
      </c>
      <c r="M732" s="199">
        <f t="shared" si="71"/>
        <v>2.33</v>
      </c>
    </row>
    <row r="733" spans="1:13" x14ac:dyDescent="0.35">
      <c r="A733" s="189" t="s">
        <v>987</v>
      </c>
      <c r="B733" s="190" t="s">
        <v>993</v>
      </c>
      <c r="C733" s="191">
        <v>537152</v>
      </c>
      <c r="D733" s="192">
        <v>3.0710000000000002</v>
      </c>
      <c r="E733" s="193">
        <v>42.88166047</v>
      </c>
      <c r="F733" s="194">
        <v>1.486988847583643</v>
      </c>
      <c r="H733" s="195">
        <f t="shared" si="67"/>
        <v>2.5</v>
      </c>
      <c r="I733" s="196">
        <f t="shared" si="68"/>
        <v>3.5</v>
      </c>
      <c r="J733" s="197">
        <f t="shared" si="69"/>
        <v>5</v>
      </c>
      <c r="K733" s="186">
        <f t="shared" si="72"/>
        <v>11</v>
      </c>
      <c r="L733" s="198">
        <f t="shared" si="70"/>
        <v>3.6666666666666665</v>
      </c>
      <c r="M733" s="199">
        <f t="shared" si="71"/>
        <v>3.66</v>
      </c>
    </row>
    <row r="734" spans="1:13" x14ac:dyDescent="0.35">
      <c r="A734" s="189" t="s">
        <v>987</v>
      </c>
      <c r="B734" s="190" t="s">
        <v>492</v>
      </c>
      <c r="C734" s="191">
        <v>537179</v>
      </c>
      <c r="D734" s="192">
        <v>2.3439999999999999</v>
      </c>
      <c r="E734" s="193">
        <v>40.302696079999997</v>
      </c>
      <c r="F734" s="194">
        <v>16.421568627450981</v>
      </c>
      <c r="H734" s="195">
        <f t="shared" si="67"/>
        <v>1</v>
      </c>
      <c r="I734" s="196">
        <f t="shared" si="68"/>
        <v>0.5</v>
      </c>
      <c r="J734" s="197">
        <f t="shared" si="69"/>
        <v>0.5</v>
      </c>
      <c r="K734" s="186">
        <f t="shared" si="72"/>
        <v>2</v>
      </c>
      <c r="L734" s="198">
        <f t="shared" si="70"/>
        <v>0.66666666666666663</v>
      </c>
      <c r="M734" s="199">
        <f t="shared" si="71"/>
        <v>0.66</v>
      </c>
    </row>
    <row r="735" spans="1:13" x14ac:dyDescent="0.35">
      <c r="A735" s="189" t="s">
        <v>987</v>
      </c>
      <c r="B735" s="190" t="s">
        <v>994</v>
      </c>
      <c r="C735" s="191">
        <v>599638</v>
      </c>
      <c r="D735" s="192">
        <v>2.5640000000000001</v>
      </c>
      <c r="E735" s="193">
        <v>41.962437399999999</v>
      </c>
      <c r="F735" s="194">
        <v>4.674457429048414</v>
      </c>
      <c r="H735" s="195">
        <f t="shared" si="67"/>
        <v>1.5</v>
      </c>
      <c r="I735" s="196">
        <f t="shared" si="68"/>
        <v>2</v>
      </c>
      <c r="J735" s="197">
        <f t="shared" si="69"/>
        <v>0.5</v>
      </c>
      <c r="K735" s="186">
        <f t="shared" si="72"/>
        <v>4</v>
      </c>
      <c r="L735" s="198">
        <f t="shared" si="70"/>
        <v>1.3333333333333333</v>
      </c>
      <c r="M735" s="199">
        <f t="shared" si="71"/>
        <v>1.33</v>
      </c>
    </row>
    <row r="736" spans="1:13" x14ac:dyDescent="0.35">
      <c r="A736" s="189" t="s">
        <v>987</v>
      </c>
      <c r="B736" s="190" t="s">
        <v>292</v>
      </c>
      <c r="C736" s="191">
        <v>599620</v>
      </c>
      <c r="D736" s="192">
        <v>3.1549999999999998</v>
      </c>
      <c r="E736" s="193">
        <v>41.18444444</v>
      </c>
      <c r="F736" s="194">
        <v>3.5555555555555558</v>
      </c>
      <c r="H736" s="195">
        <f t="shared" si="67"/>
        <v>3</v>
      </c>
      <c r="I736" s="196">
        <f t="shared" si="68"/>
        <v>1</v>
      </c>
      <c r="J736" s="197">
        <f t="shared" si="69"/>
        <v>2</v>
      </c>
      <c r="K736" s="186">
        <f t="shared" si="72"/>
        <v>6</v>
      </c>
      <c r="L736" s="198">
        <f t="shared" si="70"/>
        <v>2</v>
      </c>
      <c r="M736" s="199">
        <f t="shared" si="71"/>
        <v>2</v>
      </c>
    </row>
    <row r="737" spans="1:13" x14ac:dyDescent="0.35">
      <c r="A737" s="189" t="s">
        <v>987</v>
      </c>
      <c r="B737" s="190" t="s">
        <v>995</v>
      </c>
      <c r="C737" s="191">
        <v>537233</v>
      </c>
      <c r="D737" s="192">
        <v>2.395</v>
      </c>
      <c r="E737" s="193">
        <v>42.186090229999998</v>
      </c>
      <c r="F737" s="194">
        <v>2.2556390977443606</v>
      </c>
      <c r="H737" s="195">
        <f t="shared" si="67"/>
        <v>1</v>
      </c>
      <c r="I737" s="196">
        <f t="shared" si="68"/>
        <v>2.5</v>
      </c>
      <c r="J737" s="197">
        <f t="shared" si="69"/>
        <v>4</v>
      </c>
      <c r="K737" s="186">
        <f t="shared" si="72"/>
        <v>7.5</v>
      </c>
      <c r="L737" s="198">
        <f t="shared" si="70"/>
        <v>2.5</v>
      </c>
      <c r="M737" s="199">
        <f t="shared" si="71"/>
        <v>2.5</v>
      </c>
    </row>
    <row r="738" spans="1:13" x14ac:dyDescent="0.35">
      <c r="A738" s="189" t="s">
        <v>987</v>
      </c>
      <c r="B738" s="190" t="s">
        <v>996</v>
      </c>
      <c r="C738" s="191">
        <v>537250</v>
      </c>
      <c r="D738" s="192">
        <v>6.1319999999999997</v>
      </c>
      <c r="E738" s="193">
        <v>42.260563380000001</v>
      </c>
      <c r="F738" s="194">
        <v>2.8169014084507045</v>
      </c>
      <c r="H738" s="195">
        <f t="shared" si="67"/>
        <v>5</v>
      </c>
      <c r="I738" s="196">
        <f t="shared" si="68"/>
        <v>2.5</v>
      </c>
      <c r="J738" s="197">
        <f t="shared" si="69"/>
        <v>3.5</v>
      </c>
      <c r="K738" s="186">
        <f t="shared" si="72"/>
        <v>11</v>
      </c>
      <c r="L738" s="198">
        <f t="shared" si="70"/>
        <v>3.6666666666666665</v>
      </c>
      <c r="M738" s="199">
        <f t="shared" si="71"/>
        <v>3.66</v>
      </c>
    </row>
    <row r="739" spans="1:13" x14ac:dyDescent="0.35">
      <c r="A739" s="189" t="s">
        <v>987</v>
      </c>
      <c r="B739" s="190" t="s">
        <v>997</v>
      </c>
      <c r="C739" s="191">
        <v>537268</v>
      </c>
      <c r="D739" s="192">
        <v>4.7430000000000003</v>
      </c>
      <c r="E739" s="193">
        <v>41.740208879999997</v>
      </c>
      <c r="F739" s="194">
        <v>5.2219321148825069</v>
      </c>
      <c r="H739" s="195">
        <f t="shared" si="67"/>
        <v>5</v>
      </c>
      <c r="I739" s="196">
        <f t="shared" si="68"/>
        <v>1.5</v>
      </c>
      <c r="J739" s="197">
        <f t="shared" si="69"/>
        <v>0.5</v>
      </c>
      <c r="K739" s="186">
        <f t="shared" si="72"/>
        <v>7</v>
      </c>
      <c r="L739" s="198">
        <f t="shared" si="70"/>
        <v>2.3333333333333335</v>
      </c>
      <c r="M739" s="199">
        <f t="shared" si="71"/>
        <v>2.33</v>
      </c>
    </row>
    <row r="740" spans="1:13" x14ac:dyDescent="0.35">
      <c r="A740" s="189" t="s">
        <v>987</v>
      </c>
      <c r="B740" s="190" t="s">
        <v>998</v>
      </c>
      <c r="C740" s="191">
        <v>537276</v>
      </c>
      <c r="D740" s="192">
        <v>1.4710000000000001</v>
      </c>
      <c r="E740" s="193">
        <v>44.247058819999999</v>
      </c>
      <c r="F740" s="194">
        <v>0</v>
      </c>
      <c r="H740" s="195">
        <f t="shared" si="67"/>
        <v>0.5</v>
      </c>
      <c r="I740" s="196">
        <f t="shared" si="68"/>
        <v>5</v>
      </c>
      <c r="J740" s="197">
        <f t="shared" si="69"/>
        <v>5</v>
      </c>
      <c r="K740" s="186">
        <f t="shared" si="72"/>
        <v>10.5</v>
      </c>
      <c r="L740" s="198">
        <f t="shared" si="70"/>
        <v>3.5</v>
      </c>
      <c r="M740" s="199">
        <f t="shared" si="71"/>
        <v>3.5</v>
      </c>
    </row>
    <row r="741" spans="1:13" x14ac:dyDescent="0.35">
      <c r="A741" s="189" t="s">
        <v>987</v>
      </c>
      <c r="B741" s="190" t="s">
        <v>999</v>
      </c>
      <c r="C741" s="191">
        <v>537314</v>
      </c>
      <c r="D741" s="192">
        <v>5.6989999999999998</v>
      </c>
      <c r="E741" s="193">
        <v>42.396174860000002</v>
      </c>
      <c r="F741" s="194">
        <v>5.6830601092896176</v>
      </c>
      <c r="H741" s="195">
        <f t="shared" si="67"/>
        <v>5</v>
      </c>
      <c r="I741" s="196">
        <f t="shared" si="68"/>
        <v>3</v>
      </c>
      <c r="J741" s="197">
        <f t="shared" si="69"/>
        <v>0.5</v>
      </c>
      <c r="K741" s="186">
        <f t="shared" si="72"/>
        <v>8.5</v>
      </c>
      <c r="L741" s="198">
        <f t="shared" si="70"/>
        <v>2.8333333333333335</v>
      </c>
      <c r="M741" s="199">
        <f t="shared" si="71"/>
        <v>2.83</v>
      </c>
    </row>
    <row r="742" spans="1:13" x14ac:dyDescent="0.35">
      <c r="A742" s="189" t="s">
        <v>987</v>
      </c>
      <c r="B742" s="190" t="s">
        <v>1000</v>
      </c>
      <c r="C742" s="191">
        <v>529630</v>
      </c>
      <c r="D742" s="192">
        <v>1.6040000000000001</v>
      </c>
      <c r="E742" s="193">
        <v>44.768749999999997</v>
      </c>
      <c r="F742" s="194">
        <v>4.3749999999999991</v>
      </c>
      <c r="H742" s="195">
        <f t="shared" si="67"/>
        <v>0.5</v>
      </c>
      <c r="I742" s="196">
        <f t="shared" si="68"/>
        <v>5</v>
      </c>
      <c r="J742" s="197">
        <f t="shared" si="69"/>
        <v>1</v>
      </c>
      <c r="K742" s="186">
        <f t="shared" si="72"/>
        <v>6.5</v>
      </c>
      <c r="L742" s="198">
        <f t="shared" si="70"/>
        <v>2.1666666666666665</v>
      </c>
      <c r="M742" s="199">
        <f t="shared" si="71"/>
        <v>2.16</v>
      </c>
    </row>
    <row r="743" spans="1:13" x14ac:dyDescent="0.35">
      <c r="A743" s="189" t="s">
        <v>987</v>
      </c>
      <c r="B743" s="190" t="s">
        <v>1001</v>
      </c>
      <c r="C743" s="191">
        <v>537331</v>
      </c>
      <c r="D743" s="192">
        <v>3.359</v>
      </c>
      <c r="E743" s="193">
        <v>41.942924779999998</v>
      </c>
      <c r="F743" s="194">
        <v>3.156233561283535</v>
      </c>
      <c r="H743" s="195">
        <f t="shared" si="67"/>
        <v>3</v>
      </c>
      <c r="I743" s="196">
        <f t="shared" si="68"/>
        <v>2</v>
      </c>
      <c r="J743" s="197">
        <f t="shared" si="69"/>
        <v>3</v>
      </c>
      <c r="K743" s="186">
        <f t="shared" si="72"/>
        <v>8</v>
      </c>
      <c r="L743" s="198">
        <f t="shared" si="70"/>
        <v>2.6666666666666665</v>
      </c>
      <c r="M743" s="199">
        <f t="shared" si="71"/>
        <v>2.66</v>
      </c>
    </row>
    <row r="744" spans="1:13" x14ac:dyDescent="0.35">
      <c r="A744" s="189" t="s">
        <v>987</v>
      </c>
      <c r="B744" s="190" t="s">
        <v>1002</v>
      </c>
      <c r="C744" s="191">
        <v>537349</v>
      </c>
      <c r="D744" s="192">
        <v>2.1739999999999999</v>
      </c>
      <c r="E744" s="193">
        <v>43.237400530000002</v>
      </c>
      <c r="F744" s="194">
        <v>1.5915119363395225</v>
      </c>
      <c r="H744" s="195">
        <f t="shared" si="67"/>
        <v>0.5</v>
      </c>
      <c r="I744" s="196">
        <f t="shared" si="68"/>
        <v>4</v>
      </c>
      <c r="J744" s="197">
        <f t="shared" si="69"/>
        <v>5</v>
      </c>
      <c r="K744" s="186">
        <f t="shared" si="72"/>
        <v>9.5</v>
      </c>
      <c r="L744" s="198">
        <f t="shared" si="70"/>
        <v>3.1666666666666665</v>
      </c>
      <c r="M744" s="199">
        <f t="shared" si="71"/>
        <v>3.16</v>
      </c>
    </row>
    <row r="745" spans="1:13" x14ac:dyDescent="0.35">
      <c r="A745" s="189" t="s">
        <v>987</v>
      </c>
      <c r="B745" s="190" t="s">
        <v>1003</v>
      </c>
      <c r="C745" s="191">
        <v>537373</v>
      </c>
      <c r="D745" s="192">
        <v>5.8819999999999997</v>
      </c>
      <c r="E745" s="193">
        <v>41.916485899999998</v>
      </c>
      <c r="F745" s="194">
        <v>5.8568329718004346</v>
      </c>
      <c r="H745" s="195">
        <f t="shared" si="67"/>
        <v>5</v>
      </c>
      <c r="I745" s="196">
        <f t="shared" si="68"/>
        <v>2</v>
      </c>
      <c r="J745" s="197">
        <f t="shared" si="69"/>
        <v>0.5</v>
      </c>
      <c r="K745" s="186">
        <f t="shared" si="72"/>
        <v>7.5</v>
      </c>
      <c r="L745" s="198">
        <f t="shared" si="70"/>
        <v>2.5</v>
      </c>
      <c r="M745" s="199">
        <f t="shared" si="71"/>
        <v>2.5</v>
      </c>
    </row>
    <row r="746" spans="1:13" x14ac:dyDescent="0.35">
      <c r="A746" s="189" t="s">
        <v>987</v>
      </c>
      <c r="B746" s="190" t="s">
        <v>453</v>
      </c>
      <c r="C746" s="191">
        <v>537390</v>
      </c>
      <c r="D746" s="192">
        <v>3.1190000000000002</v>
      </c>
      <c r="E746" s="193">
        <v>43.833746900000001</v>
      </c>
      <c r="F746" s="194">
        <v>1.2406947890818858</v>
      </c>
      <c r="H746" s="195">
        <f t="shared" si="67"/>
        <v>2.5</v>
      </c>
      <c r="I746" s="196">
        <f t="shared" si="68"/>
        <v>5</v>
      </c>
      <c r="J746" s="197">
        <f t="shared" si="69"/>
        <v>5</v>
      </c>
      <c r="K746" s="186">
        <f t="shared" si="72"/>
        <v>12.5</v>
      </c>
      <c r="L746" s="198">
        <f t="shared" si="70"/>
        <v>4.166666666666667</v>
      </c>
      <c r="M746" s="199">
        <f t="shared" si="71"/>
        <v>4.16</v>
      </c>
    </row>
    <row r="747" spans="1:13" x14ac:dyDescent="0.35">
      <c r="A747" s="189" t="s">
        <v>987</v>
      </c>
      <c r="B747" s="190" t="s">
        <v>1004</v>
      </c>
      <c r="C747" s="191">
        <v>537411</v>
      </c>
      <c r="D747" s="192">
        <v>3.456</v>
      </c>
      <c r="E747" s="193">
        <v>43.486793839999997</v>
      </c>
      <c r="F747" s="194">
        <v>5.8694057226705798</v>
      </c>
      <c r="H747" s="195">
        <f t="shared" si="67"/>
        <v>3.5</v>
      </c>
      <c r="I747" s="196">
        <f t="shared" si="68"/>
        <v>4.5</v>
      </c>
      <c r="J747" s="197">
        <f t="shared" si="69"/>
        <v>0.5</v>
      </c>
      <c r="K747" s="186">
        <f t="shared" si="72"/>
        <v>8.5</v>
      </c>
      <c r="L747" s="198">
        <f t="shared" si="70"/>
        <v>2.8333333333333335</v>
      </c>
      <c r="M747" s="199">
        <f t="shared" si="71"/>
        <v>2.83</v>
      </c>
    </row>
    <row r="748" spans="1:13" x14ac:dyDescent="0.35">
      <c r="A748" s="189" t="s">
        <v>987</v>
      </c>
      <c r="B748" s="190" t="s">
        <v>1005</v>
      </c>
      <c r="C748" s="191">
        <v>537446</v>
      </c>
      <c r="D748" s="192">
        <v>2.665</v>
      </c>
      <c r="E748" s="193">
        <v>43.178879309999999</v>
      </c>
      <c r="F748" s="194">
        <v>4.7413793103448274</v>
      </c>
      <c r="H748" s="195">
        <f t="shared" si="67"/>
        <v>1.5</v>
      </c>
      <c r="I748" s="196">
        <f t="shared" si="68"/>
        <v>4</v>
      </c>
      <c r="J748" s="197">
        <f t="shared" si="69"/>
        <v>0.5</v>
      </c>
      <c r="K748" s="186">
        <f t="shared" si="72"/>
        <v>6</v>
      </c>
      <c r="L748" s="198">
        <f t="shared" si="70"/>
        <v>2</v>
      </c>
      <c r="M748" s="199">
        <f t="shared" si="71"/>
        <v>2</v>
      </c>
    </row>
    <row r="749" spans="1:13" x14ac:dyDescent="0.35">
      <c r="A749" s="189" t="s">
        <v>987</v>
      </c>
      <c r="B749" s="190" t="s">
        <v>1006</v>
      </c>
      <c r="C749" s="191">
        <v>537462</v>
      </c>
      <c r="D749" s="192">
        <v>3.75</v>
      </c>
      <c r="E749" s="193">
        <v>43.737745099999998</v>
      </c>
      <c r="F749" s="194">
        <v>2.4509803921568629</v>
      </c>
      <c r="H749" s="195">
        <f t="shared" si="67"/>
        <v>4</v>
      </c>
      <c r="I749" s="196">
        <f t="shared" si="68"/>
        <v>5</v>
      </c>
      <c r="J749" s="197">
        <f t="shared" si="69"/>
        <v>4</v>
      </c>
      <c r="K749" s="186">
        <f t="shared" si="72"/>
        <v>13</v>
      </c>
      <c r="L749" s="198">
        <f t="shared" si="70"/>
        <v>4.333333333333333</v>
      </c>
      <c r="M749" s="199">
        <f t="shared" si="71"/>
        <v>4.33</v>
      </c>
    </row>
    <row r="750" spans="1:13" x14ac:dyDescent="0.35">
      <c r="A750" s="189" t="s">
        <v>987</v>
      </c>
      <c r="B750" s="190" t="s">
        <v>1007</v>
      </c>
      <c r="C750" s="191">
        <v>537497</v>
      </c>
      <c r="D750" s="192">
        <v>2.7320000000000002</v>
      </c>
      <c r="E750" s="193">
        <v>41.428082189999998</v>
      </c>
      <c r="F750" s="194">
        <v>0</v>
      </c>
      <c r="H750" s="195">
        <f t="shared" si="67"/>
        <v>2</v>
      </c>
      <c r="I750" s="196">
        <f t="shared" si="68"/>
        <v>1</v>
      </c>
      <c r="J750" s="197">
        <f t="shared" si="69"/>
        <v>5</v>
      </c>
      <c r="K750" s="186">
        <f t="shared" si="72"/>
        <v>8</v>
      </c>
      <c r="L750" s="198">
        <f t="shared" si="70"/>
        <v>2.6666666666666665</v>
      </c>
      <c r="M750" s="199">
        <f t="shared" si="71"/>
        <v>2.66</v>
      </c>
    </row>
    <row r="751" spans="1:13" x14ac:dyDescent="0.35">
      <c r="A751" s="189" t="s">
        <v>987</v>
      </c>
      <c r="B751" s="190" t="s">
        <v>1008</v>
      </c>
      <c r="C751" s="191">
        <v>534919</v>
      </c>
      <c r="D751" s="192">
        <v>3.9220000000000002</v>
      </c>
      <c r="E751" s="193">
        <v>41.378542510000003</v>
      </c>
      <c r="F751" s="194">
        <v>3.238866396761134</v>
      </c>
      <c r="H751" s="195">
        <f t="shared" si="67"/>
        <v>4.5</v>
      </c>
      <c r="I751" s="196">
        <f t="shared" si="68"/>
        <v>1</v>
      </c>
      <c r="J751" s="197">
        <f t="shared" si="69"/>
        <v>2.5</v>
      </c>
      <c r="K751" s="186">
        <f t="shared" si="72"/>
        <v>8</v>
      </c>
      <c r="L751" s="198">
        <f t="shared" si="70"/>
        <v>2.6666666666666665</v>
      </c>
      <c r="M751" s="199">
        <f t="shared" si="71"/>
        <v>2.66</v>
      </c>
    </row>
    <row r="752" spans="1:13" x14ac:dyDescent="0.35">
      <c r="A752" s="189" t="s">
        <v>987</v>
      </c>
      <c r="B752" s="190" t="s">
        <v>1009</v>
      </c>
      <c r="C752" s="191">
        <v>599654</v>
      </c>
      <c r="D752" s="192">
        <v>8.6959999999999997</v>
      </c>
      <c r="E752" s="193">
        <v>44.947761190000001</v>
      </c>
      <c r="F752" s="194">
        <v>0</v>
      </c>
      <c r="H752" s="195">
        <f t="shared" si="67"/>
        <v>5</v>
      </c>
      <c r="I752" s="196">
        <f t="shared" si="68"/>
        <v>5</v>
      </c>
      <c r="J752" s="197">
        <f t="shared" si="69"/>
        <v>5</v>
      </c>
      <c r="K752" s="186">
        <f t="shared" si="72"/>
        <v>15</v>
      </c>
      <c r="L752" s="198">
        <f t="shared" si="70"/>
        <v>5</v>
      </c>
      <c r="M752" s="199">
        <f t="shared" si="71"/>
        <v>5</v>
      </c>
    </row>
    <row r="753" spans="1:13" x14ac:dyDescent="0.35">
      <c r="A753" s="189" t="s">
        <v>987</v>
      </c>
      <c r="B753" s="190" t="s">
        <v>987</v>
      </c>
      <c r="C753" s="191">
        <v>537004</v>
      </c>
      <c r="D753" s="192">
        <v>4.8659999999999997</v>
      </c>
      <c r="E753" s="193">
        <v>42.710767250000004</v>
      </c>
      <c r="F753" s="194">
        <v>4.0618955512572539</v>
      </c>
      <c r="H753" s="195">
        <f t="shared" si="67"/>
        <v>5</v>
      </c>
      <c r="I753" s="196">
        <f t="shared" si="68"/>
        <v>3.5</v>
      </c>
      <c r="J753" s="197">
        <f t="shared" si="69"/>
        <v>1.5</v>
      </c>
      <c r="K753" s="186">
        <f t="shared" si="72"/>
        <v>10</v>
      </c>
      <c r="L753" s="198">
        <f t="shared" si="70"/>
        <v>3.3333333333333335</v>
      </c>
      <c r="M753" s="199">
        <f t="shared" si="71"/>
        <v>3.33</v>
      </c>
    </row>
    <row r="754" spans="1:13" x14ac:dyDescent="0.35">
      <c r="A754" s="189" t="s">
        <v>987</v>
      </c>
      <c r="B754" s="190" t="s">
        <v>1010</v>
      </c>
      <c r="C754" s="191">
        <v>537616</v>
      </c>
      <c r="D754" s="192">
        <v>3.4089999999999998</v>
      </c>
      <c r="E754" s="193">
        <v>44.917883209999999</v>
      </c>
      <c r="F754" s="194">
        <v>5.1094890510948909</v>
      </c>
      <c r="H754" s="195">
        <f t="shared" si="67"/>
        <v>3.5</v>
      </c>
      <c r="I754" s="196">
        <f t="shared" si="68"/>
        <v>5</v>
      </c>
      <c r="J754" s="197">
        <f t="shared" si="69"/>
        <v>0.5</v>
      </c>
      <c r="K754" s="186">
        <f t="shared" si="72"/>
        <v>9</v>
      </c>
      <c r="L754" s="198">
        <f t="shared" si="70"/>
        <v>3</v>
      </c>
      <c r="M754" s="199">
        <f t="shared" si="71"/>
        <v>3</v>
      </c>
    </row>
    <row r="755" spans="1:13" x14ac:dyDescent="0.35">
      <c r="A755" s="189" t="s">
        <v>987</v>
      </c>
      <c r="B755" s="190" t="s">
        <v>1011</v>
      </c>
      <c r="C755" s="191">
        <v>537667</v>
      </c>
      <c r="D755" s="192">
        <v>4.4279999999999999</v>
      </c>
      <c r="E755" s="193">
        <v>43.80023095</v>
      </c>
      <c r="F755" s="194">
        <v>4.6189376443418011</v>
      </c>
      <c r="H755" s="195">
        <f t="shared" si="67"/>
        <v>5</v>
      </c>
      <c r="I755" s="196">
        <f t="shared" si="68"/>
        <v>5</v>
      </c>
      <c r="J755" s="197">
        <f t="shared" si="69"/>
        <v>0.5</v>
      </c>
      <c r="K755" s="186">
        <f t="shared" si="72"/>
        <v>10.5</v>
      </c>
      <c r="L755" s="198">
        <f t="shared" si="70"/>
        <v>3.5</v>
      </c>
      <c r="M755" s="199">
        <f t="shared" si="71"/>
        <v>3.5</v>
      </c>
    </row>
    <row r="756" spans="1:13" x14ac:dyDescent="0.35">
      <c r="A756" s="189" t="s">
        <v>987</v>
      </c>
      <c r="B756" s="190" t="s">
        <v>1012</v>
      </c>
      <c r="C756" s="191">
        <v>537756</v>
      </c>
      <c r="D756" s="192">
        <v>5.0709999999999997</v>
      </c>
      <c r="E756" s="193">
        <v>44.521647620000003</v>
      </c>
      <c r="F756" s="194">
        <v>3.7282020444978952</v>
      </c>
      <c r="H756" s="195">
        <f t="shared" si="67"/>
        <v>5</v>
      </c>
      <c r="I756" s="196">
        <f t="shared" si="68"/>
        <v>5</v>
      </c>
      <c r="J756" s="197">
        <f t="shared" si="69"/>
        <v>2</v>
      </c>
      <c r="K756" s="186">
        <f t="shared" si="72"/>
        <v>12</v>
      </c>
      <c r="L756" s="198">
        <f t="shared" si="70"/>
        <v>4</v>
      </c>
      <c r="M756" s="199">
        <f t="shared" si="71"/>
        <v>4</v>
      </c>
    </row>
    <row r="757" spans="1:13" x14ac:dyDescent="0.35">
      <c r="A757" s="189" t="s">
        <v>987</v>
      </c>
      <c r="B757" s="190" t="s">
        <v>1013</v>
      </c>
      <c r="C757" s="191">
        <v>537764</v>
      </c>
      <c r="D757" s="192">
        <v>3.2719999999999998</v>
      </c>
      <c r="E757" s="193">
        <v>43.227328620000002</v>
      </c>
      <c r="F757" s="194">
        <v>1.1066707654472794</v>
      </c>
      <c r="H757" s="195">
        <f t="shared" si="67"/>
        <v>3</v>
      </c>
      <c r="I757" s="196">
        <f t="shared" si="68"/>
        <v>4</v>
      </c>
      <c r="J757" s="197">
        <f t="shared" si="69"/>
        <v>5</v>
      </c>
      <c r="K757" s="186">
        <f t="shared" si="72"/>
        <v>12</v>
      </c>
      <c r="L757" s="198">
        <f t="shared" si="70"/>
        <v>4</v>
      </c>
      <c r="M757" s="199">
        <f t="shared" si="71"/>
        <v>4</v>
      </c>
    </row>
    <row r="758" spans="1:13" x14ac:dyDescent="0.35">
      <c r="A758" s="189" t="s">
        <v>987</v>
      </c>
      <c r="B758" s="190" t="s">
        <v>1014</v>
      </c>
      <c r="C758" s="191">
        <v>534757</v>
      </c>
      <c r="D758" s="192">
        <v>6.383</v>
      </c>
      <c r="E758" s="193">
        <v>45.752336450000001</v>
      </c>
      <c r="F758" s="194">
        <v>2.8037383177570092</v>
      </c>
      <c r="H758" s="195">
        <f t="shared" si="67"/>
        <v>5</v>
      </c>
      <c r="I758" s="196">
        <f t="shared" si="68"/>
        <v>5</v>
      </c>
      <c r="J758" s="197">
        <f t="shared" si="69"/>
        <v>3.5</v>
      </c>
      <c r="K758" s="186">
        <f t="shared" si="72"/>
        <v>13.5</v>
      </c>
      <c r="L758" s="198">
        <f t="shared" si="70"/>
        <v>4.5</v>
      </c>
      <c r="M758" s="199">
        <f t="shared" si="71"/>
        <v>4.5</v>
      </c>
    </row>
    <row r="759" spans="1:13" x14ac:dyDescent="0.35">
      <c r="A759" s="189" t="s">
        <v>987</v>
      </c>
      <c r="B759" s="190" t="s">
        <v>1015</v>
      </c>
      <c r="C759" s="191">
        <v>537853</v>
      </c>
      <c r="D759" s="192">
        <v>6.4610000000000003</v>
      </c>
      <c r="E759" s="193">
        <v>42.756166980000003</v>
      </c>
      <c r="F759" s="194">
        <v>0</v>
      </c>
      <c r="H759" s="195">
        <f t="shared" si="67"/>
        <v>5</v>
      </c>
      <c r="I759" s="196">
        <f t="shared" si="68"/>
        <v>3.5</v>
      </c>
      <c r="J759" s="197">
        <f t="shared" si="69"/>
        <v>5</v>
      </c>
      <c r="K759" s="186">
        <f t="shared" si="72"/>
        <v>13.5</v>
      </c>
      <c r="L759" s="198">
        <f t="shared" si="70"/>
        <v>4.5</v>
      </c>
      <c r="M759" s="199">
        <f t="shared" si="71"/>
        <v>4.5</v>
      </c>
    </row>
    <row r="760" spans="1:13" x14ac:dyDescent="0.35">
      <c r="A760" s="189" t="s">
        <v>987</v>
      </c>
      <c r="B760" s="190" t="s">
        <v>1016</v>
      </c>
      <c r="C760" s="191">
        <v>537896</v>
      </c>
      <c r="D760" s="192">
        <v>5.0529999999999999</v>
      </c>
      <c r="E760" s="193">
        <v>39.719863529999998</v>
      </c>
      <c r="F760" s="194">
        <v>2.8809704321455647</v>
      </c>
      <c r="H760" s="195">
        <f t="shared" si="67"/>
        <v>5</v>
      </c>
      <c r="I760" s="196">
        <f t="shared" si="68"/>
        <v>0.5</v>
      </c>
      <c r="J760" s="197">
        <f t="shared" si="69"/>
        <v>3</v>
      </c>
      <c r="K760" s="186">
        <f t="shared" si="72"/>
        <v>8.5</v>
      </c>
      <c r="L760" s="198">
        <f t="shared" si="70"/>
        <v>2.8333333333333335</v>
      </c>
      <c r="M760" s="199">
        <f t="shared" si="71"/>
        <v>2.83</v>
      </c>
    </row>
    <row r="761" spans="1:13" x14ac:dyDescent="0.35">
      <c r="A761" s="189" t="s">
        <v>987</v>
      </c>
      <c r="B761" s="190" t="s">
        <v>1017</v>
      </c>
      <c r="C761" s="191">
        <v>534871</v>
      </c>
      <c r="D761" s="192">
        <v>2.8849999999999998</v>
      </c>
      <c r="E761" s="193">
        <v>40.066951570000001</v>
      </c>
      <c r="F761" s="194">
        <v>5.1282051282051286</v>
      </c>
      <c r="H761" s="195">
        <f t="shared" si="67"/>
        <v>2</v>
      </c>
      <c r="I761" s="196">
        <f t="shared" si="68"/>
        <v>0.5</v>
      </c>
      <c r="J761" s="197">
        <f t="shared" si="69"/>
        <v>0.5</v>
      </c>
      <c r="K761" s="186">
        <f t="shared" si="72"/>
        <v>3</v>
      </c>
      <c r="L761" s="198">
        <f t="shared" si="70"/>
        <v>1</v>
      </c>
      <c r="M761" s="199">
        <f t="shared" si="71"/>
        <v>1</v>
      </c>
    </row>
    <row r="762" spans="1:13" x14ac:dyDescent="0.35">
      <c r="A762" s="189" t="s">
        <v>987</v>
      </c>
      <c r="B762" s="190" t="s">
        <v>544</v>
      </c>
      <c r="C762" s="191">
        <v>537942</v>
      </c>
      <c r="D762" s="192">
        <v>7.0419999999999998</v>
      </c>
      <c r="E762" s="193">
        <v>41.93195266</v>
      </c>
      <c r="F762" s="194">
        <v>5.3254437869822482</v>
      </c>
      <c r="H762" s="195">
        <f t="shared" si="67"/>
        <v>5</v>
      </c>
      <c r="I762" s="196">
        <f t="shared" si="68"/>
        <v>2</v>
      </c>
      <c r="J762" s="197">
        <f t="shared" si="69"/>
        <v>0.5</v>
      </c>
      <c r="K762" s="186">
        <f t="shared" si="72"/>
        <v>7.5</v>
      </c>
      <c r="L762" s="198">
        <f t="shared" si="70"/>
        <v>2.5</v>
      </c>
      <c r="M762" s="199">
        <f t="shared" si="71"/>
        <v>2.5</v>
      </c>
    </row>
    <row r="763" spans="1:13" x14ac:dyDescent="0.35">
      <c r="A763" s="189" t="s">
        <v>987</v>
      </c>
      <c r="B763" s="190" t="s">
        <v>1018</v>
      </c>
      <c r="C763" s="191">
        <v>537985</v>
      </c>
      <c r="D763" s="192">
        <v>2.8359999999999999</v>
      </c>
      <c r="E763" s="193">
        <v>40.597271650000003</v>
      </c>
      <c r="F763" s="194">
        <v>5.9311981020166069</v>
      </c>
      <c r="H763" s="195">
        <f t="shared" si="67"/>
        <v>2</v>
      </c>
      <c r="I763" s="196">
        <f t="shared" si="68"/>
        <v>0.5</v>
      </c>
      <c r="J763" s="197">
        <f t="shared" si="69"/>
        <v>0.5</v>
      </c>
      <c r="K763" s="186">
        <f t="shared" si="72"/>
        <v>3</v>
      </c>
      <c r="L763" s="198">
        <f t="shared" si="70"/>
        <v>1</v>
      </c>
      <c r="M763" s="199">
        <f t="shared" si="71"/>
        <v>1</v>
      </c>
    </row>
    <row r="764" spans="1:13" x14ac:dyDescent="0.35">
      <c r="A764" s="189" t="s">
        <v>987</v>
      </c>
      <c r="B764" s="190" t="s">
        <v>1019</v>
      </c>
      <c r="C764" s="191">
        <v>599697</v>
      </c>
      <c r="D764" s="192">
        <v>2.7029999999999998</v>
      </c>
      <c r="E764" s="193">
        <v>40.951737450000003</v>
      </c>
      <c r="F764" s="194">
        <v>6.9498069498069501</v>
      </c>
      <c r="H764" s="195">
        <f t="shared" si="67"/>
        <v>2</v>
      </c>
      <c r="I764" s="196">
        <f t="shared" si="68"/>
        <v>0.5</v>
      </c>
      <c r="J764" s="197">
        <f t="shared" si="69"/>
        <v>0.5</v>
      </c>
      <c r="K764" s="186">
        <f t="shared" si="72"/>
        <v>3</v>
      </c>
      <c r="L764" s="198">
        <f t="shared" si="70"/>
        <v>1</v>
      </c>
      <c r="M764" s="199">
        <f t="shared" si="71"/>
        <v>1</v>
      </c>
    </row>
    <row r="765" spans="1:13" x14ac:dyDescent="0.35">
      <c r="A765" s="189" t="s">
        <v>987</v>
      </c>
      <c r="B765" s="190" t="s">
        <v>1020</v>
      </c>
      <c r="C765" s="191">
        <v>534862</v>
      </c>
      <c r="D765" s="192">
        <v>3.07</v>
      </c>
      <c r="E765" s="193">
        <v>42.282608699999997</v>
      </c>
      <c r="F765" s="194">
        <v>2.4844720496894412</v>
      </c>
      <c r="H765" s="195">
        <f t="shared" si="67"/>
        <v>2.5</v>
      </c>
      <c r="I765" s="196">
        <f t="shared" si="68"/>
        <v>2.5</v>
      </c>
      <c r="J765" s="197">
        <f t="shared" si="69"/>
        <v>4</v>
      </c>
      <c r="K765" s="186">
        <f t="shared" si="72"/>
        <v>9</v>
      </c>
      <c r="L765" s="198">
        <f t="shared" si="70"/>
        <v>3</v>
      </c>
      <c r="M765" s="199">
        <f t="shared" si="71"/>
        <v>3</v>
      </c>
    </row>
    <row r="766" spans="1:13" x14ac:dyDescent="0.35">
      <c r="A766" s="189" t="s">
        <v>987</v>
      </c>
      <c r="B766" s="190" t="s">
        <v>1021</v>
      </c>
      <c r="C766" s="191">
        <v>503410</v>
      </c>
      <c r="D766" s="192">
        <v>4.274</v>
      </c>
      <c r="E766" s="193">
        <v>42.463730570000003</v>
      </c>
      <c r="F766" s="194">
        <v>3.1088082901554404</v>
      </c>
      <c r="H766" s="195">
        <f t="shared" si="67"/>
        <v>5</v>
      </c>
      <c r="I766" s="196">
        <f t="shared" si="68"/>
        <v>3</v>
      </c>
      <c r="J766" s="197">
        <f t="shared" si="69"/>
        <v>3</v>
      </c>
      <c r="K766" s="186">
        <f t="shared" si="72"/>
        <v>11</v>
      </c>
      <c r="L766" s="198">
        <f t="shared" si="70"/>
        <v>3.6666666666666665</v>
      </c>
      <c r="M766" s="199">
        <f t="shared" si="71"/>
        <v>3.66</v>
      </c>
    </row>
    <row r="767" spans="1:13" x14ac:dyDescent="0.35">
      <c r="A767" s="189" t="s">
        <v>1022</v>
      </c>
      <c r="B767" s="190" t="s">
        <v>1023</v>
      </c>
      <c r="C767" s="191">
        <v>537021</v>
      </c>
      <c r="D767" s="192">
        <v>5.2629999999999999</v>
      </c>
      <c r="E767" s="193">
        <v>43.80990783</v>
      </c>
      <c r="F767" s="194">
        <v>2.5345622119815672</v>
      </c>
      <c r="H767" s="195">
        <f t="shared" si="67"/>
        <v>5</v>
      </c>
      <c r="I767" s="196">
        <f t="shared" si="68"/>
        <v>5</v>
      </c>
      <c r="J767" s="197">
        <f t="shared" si="69"/>
        <v>3.5</v>
      </c>
      <c r="K767" s="186">
        <f t="shared" si="72"/>
        <v>13.5</v>
      </c>
      <c r="L767" s="198">
        <f t="shared" si="70"/>
        <v>4.5</v>
      </c>
      <c r="M767" s="199">
        <f t="shared" si="71"/>
        <v>4.5</v>
      </c>
    </row>
    <row r="768" spans="1:13" x14ac:dyDescent="0.35">
      <c r="A768" s="189" t="s">
        <v>1022</v>
      </c>
      <c r="B768" s="190" t="s">
        <v>1024</v>
      </c>
      <c r="C768" s="191">
        <v>537080</v>
      </c>
      <c r="D768" s="192">
        <v>4.444</v>
      </c>
      <c r="E768" s="193">
        <v>45.392367909999997</v>
      </c>
      <c r="F768" s="194">
        <v>1.1741682974559686</v>
      </c>
      <c r="H768" s="195">
        <f t="shared" si="67"/>
        <v>5</v>
      </c>
      <c r="I768" s="196">
        <f t="shared" si="68"/>
        <v>5</v>
      </c>
      <c r="J768" s="197">
        <f t="shared" si="69"/>
        <v>5</v>
      </c>
      <c r="K768" s="186">
        <f t="shared" si="72"/>
        <v>15</v>
      </c>
      <c r="L768" s="198">
        <f t="shared" si="70"/>
        <v>5</v>
      </c>
      <c r="M768" s="199">
        <f t="shared" si="71"/>
        <v>5</v>
      </c>
    </row>
    <row r="769" spans="1:13" x14ac:dyDescent="0.35">
      <c r="A769" s="189" t="s">
        <v>1022</v>
      </c>
      <c r="B769" s="190" t="s">
        <v>1025</v>
      </c>
      <c r="C769" s="191">
        <v>537098</v>
      </c>
      <c r="D769" s="192">
        <v>3.5710000000000002</v>
      </c>
      <c r="E769" s="193">
        <v>46.410569109999997</v>
      </c>
      <c r="F769" s="194">
        <v>0.81300813008130079</v>
      </c>
      <c r="H769" s="195">
        <f t="shared" si="67"/>
        <v>3.5</v>
      </c>
      <c r="I769" s="196">
        <f t="shared" si="68"/>
        <v>5</v>
      </c>
      <c r="J769" s="197">
        <f t="shared" si="69"/>
        <v>5</v>
      </c>
      <c r="K769" s="186">
        <f t="shared" si="72"/>
        <v>13.5</v>
      </c>
      <c r="L769" s="198">
        <f t="shared" si="70"/>
        <v>4.5</v>
      </c>
      <c r="M769" s="199">
        <f t="shared" si="71"/>
        <v>4.5</v>
      </c>
    </row>
    <row r="770" spans="1:13" x14ac:dyDescent="0.35">
      <c r="A770" s="189" t="s">
        <v>1022</v>
      </c>
      <c r="B770" s="190" t="s">
        <v>1026</v>
      </c>
      <c r="C770" s="191">
        <v>537101</v>
      </c>
      <c r="D770" s="192">
        <v>6.3289999999999997</v>
      </c>
      <c r="E770" s="193">
        <v>42.531746030000001</v>
      </c>
      <c r="F770" s="194">
        <v>3.9682539682539679</v>
      </c>
      <c r="H770" s="195">
        <f t="shared" si="67"/>
        <v>5</v>
      </c>
      <c r="I770" s="196">
        <f t="shared" si="68"/>
        <v>3</v>
      </c>
      <c r="J770" s="197">
        <f t="shared" si="69"/>
        <v>1.5</v>
      </c>
      <c r="K770" s="186">
        <f t="shared" si="72"/>
        <v>9.5</v>
      </c>
      <c r="L770" s="198">
        <f t="shared" si="70"/>
        <v>3.1666666666666665</v>
      </c>
      <c r="M770" s="199">
        <f t="shared" si="71"/>
        <v>3.16</v>
      </c>
    </row>
    <row r="771" spans="1:13" x14ac:dyDescent="0.35">
      <c r="A771" s="189" t="s">
        <v>1022</v>
      </c>
      <c r="B771" s="190" t="s">
        <v>1027</v>
      </c>
      <c r="C771" s="191">
        <v>537128</v>
      </c>
      <c r="D771" s="192">
        <v>5.8079999999999998</v>
      </c>
      <c r="E771" s="193">
        <v>41.169613259999998</v>
      </c>
      <c r="F771" s="194">
        <v>3.3149171270718232</v>
      </c>
      <c r="H771" s="195">
        <f t="shared" si="67"/>
        <v>5</v>
      </c>
      <c r="I771" s="196">
        <f t="shared" si="68"/>
        <v>1</v>
      </c>
      <c r="J771" s="197">
        <f t="shared" si="69"/>
        <v>2.5</v>
      </c>
      <c r="K771" s="186">
        <f t="shared" si="72"/>
        <v>8.5</v>
      </c>
      <c r="L771" s="198">
        <f t="shared" si="70"/>
        <v>2.8333333333333335</v>
      </c>
      <c r="M771" s="199">
        <f t="shared" si="71"/>
        <v>2.83</v>
      </c>
    </row>
    <row r="772" spans="1:13" x14ac:dyDescent="0.35">
      <c r="A772" s="189" t="s">
        <v>1022</v>
      </c>
      <c r="B772" s="190" t="s">
        <v>1028</v>
      </c>
      <c r="C772" s="191">
        <v>537161</v>
      </c>
      <c r="D772" s="192">
        <v>3.5089999999999999</v>
      </c>
      <c r="E772" s="193">
        <v>43.144128109999997</v>
      </c>
      <c r="F772" s="194">
        <v>1.4234875444839858</v>
      </c>
      <c r="H772" s="195">
        <f t="shared" ref="H772:H835" si="73">VALUE(_xlfn.IFS(D772&gt;4.05,"5",D772&gt;=3.83,"4,5",D772&gt;=3.6,"4",D772&gt;=3.37,"3,5",D772&gt;=3.14,"3",D772&gt;=2.91,"2,5",D772&gt;=2.68,"2",D772&gt;=2.45,"1,5",D772&gt;=2.22,"1",D772&lt;2.22,"0,5"))</f>
        <v>3.5</v>
      </c>
      <c r="I772" s="196">
        <f t="shared" ref="I772:I835" si="74">VALUE(_xlfn.IFS(E772&gt;43.62,"5",E772&gt;=43.32,"4,5",E772&gt;=43.1,"4",E772&gt;=42.7,"3,5",E772&gt;=42.39,"3",E772&gt;=42.08,"2,5",E772&gt;=41.77,"2",E772&gt;=41.46,"1,5",E772&gt;=41.15,"1",E772&lt;41.15,"0,5"))</f>
        <v>4</v>
      </c>
      <c r="J772" s="197">
        <f t="shared" ref="J772:J835" si="75">VALUE(_xlfn.IFS(F772&gt;4.53,"0,5",F772&gt;=4.2,"1",F772&gt;=3.86,"1,5",F772&gt;=3.52,"2",F772&gt;=3.18,"2,5",F772&gt;=2.84,"3",F772&gt;=2.5,"3,5",F772&gt;=2.16,"4",F772&gt;=1.82,"4,5",F772&lt;1.82,"5"))</f>
        <v>5</v>
      </c>
      <c r="K772" s="186">
        <f t="shared" si="72"/>
        <v>12.5</v>
      </c>
      <c r="L772" s="198">
        <f t="shared" ref="L772:L835" si="76">(H772+I772+J772)/3</f>
        <v>4.166666666666667</v>
      </c>
      <c r="M772" s="199">
        <f t="shared" ref="M772:M835" si="77">ROUNDDOWN(L772,2)</f>
        <v>4.16</v>
      </c>
    </row>
    <row r="773" spans="1:13" x14ac:dyDescent="0.35">
      <c r="A773" s="189" t="s">
        <v>1022</v>
      </c>
      <c r="B773" s="190" t="s">
        <v>1029</v>
      </c>
      <c r="C773" s="191">
        <v>537217</v>
      </c>
      <c r="D773" s="192">
        <v>2.6419999999999999</v>
      </c>
      <c r="E773" s="193">
        <v>45.41333333</v>
      </c>
      <c r="F773" s="194">
        <v>5.333333333333333</v>
      </c>
      <c r="H773" s="195">
        <f t="shared" si="73"/>
        <v>1.5</v>
      </c>
      <c r="I773" s="196">
        <f t="shared" si="74"/>
        <v>5</v>
      </c>
      <c r="J773" s="197">
        <f t="shared" si="75"/>
        <v>0.5</v>
      </c>
      <c r="K773" s="186">
        <f t="shared" si="72"/>
        <v>7</v>
      </c>
      <c r="L773" s="198">
        <f t="shared" si="76"/>
        <v>2.3333333333333335</v>
      </c>
      <c r="M773" s="199">
        <f t="shared" si="77"/>
        <v>2.33</v>
      </c>
    </row>
    <row r="774" spans="1:13" x14ac:dyDescent="0.35">
      <c r="A774" s="189" t="s">
        <v>1022</v>
      </c>
      <c r="B774" s="190" t="s">
        <v>1030</v>
      </c>
      <c r="C774" s="191">
        <v>537225</v>
      </c>
      <c r="D774" s="192">
        <v>9.2170000000000005</v>
      </c>
      <c r="E774" s="193">
        <v>47.24074074</v>
      </c>
      <c r="F774" s="194">
        <v>4.3209876543209873</v>
      </c>
      <c r="H774" s="195">
        <f t="shared" si="73"/>
        <v>5</v>
      </c>
      <c r="I774" s="196">
        <f t="shared" si="74"/>
        <v>5</v>
      </c>
      <c r="J774" s="197">
        <f t="shared" si="75"/>
        <v>1</v>
      </c>
      <c r="K774" s="186">
        <f t="shared" si="72"/>
        <v>11</v>
      </c>
      <c r="L774" s="198">
        <f t="shared" si="76"/>
        <v>3.6666666666666665</v>
      </c>
      <c r="M774" s="199">
        <f t="shared" si="77"/>
        <v>3.66</v>
      </c>
    </row>
    <row r="775" spans="1:13" x14ac:dyDescent="0.35">
      <c r="A775" s="189" t="s">
        <v>1022</v>
      </c>
      <c r="B775" s="190" t="s">
        <v>1031</v>
      </c>
      <c r="C775" s="191">
        <v>534706</v>
      </c>
      <c r="D775" s="192">
        <v>3.15</v>
      </c>
      <c r="E775" s="193">
        <v>49.505208330000002</v>
      </c>
      <c r="F775" s="194">
        <v>1.0416666666666667</v>
      </c>
      <c r="H775" s="195">
        <f t="shared" si="73"/>
        <v>3</v>
      </c>
      <c r="I775" s="196">
        <f t="shared" si="74"/>
        <v>5</v>
      </c>
      <c r="J775" s="197">
        <f t="shared" si="75"/>
        <v>5</v>
      </c>
      <c r="K775" s="186">
        <f t="shared" si="72"/>
        <v>13</v>
      </c>
      <c r="L775" s="198">
        <f t="shared" si="76"/>
        <v>4.333333333333333</v>
      </c>
      <c r="M775" s="199">
        <f t="shared" si="77"/>
        <v>4.33</v>
      </c>
    </row>
    <row r="776" spans="1:13" x14ac:dyDescent="0.35">
      <c r="A776" s="189" t="s">
        <v>1022</v>
      </c>
      <c r="B776" s="190" t="s">
        <v>1032</v>
      </c>
      <c r="C776" s="191">
        <v>537292</v>
      </c>
      <c r="D776" s="192">
        <v>6.452</v>
      </c>
      <c r="E776" s="193">
        <v>44.007168460000003</v>
      </c>
      <c r="F776" s="194">
        <v>6.0931899641577054</v>
      </c>
      <c r="H776" s="195">
        <f t="shared" si="73"/>
        <v>5</v>
      </c>
      <c r="I776" s="196">
        <f t="shared" si="74"/>
        <v>5</v>
      </c>
      <c r="J776" s="197">
        <f t="shared" si="75"/>
        <v>0.5</v>
      </c>
      <c r="K776" s="186">
        <f t="shared" si="72"/>
        <v>10.5</v>
      </c>
      <c r="L776" s="198">
        <f t="shared" si="76"/>
        <v>3.5</v>
      </c>
      <c r="M776" s="199">
        <f t="shared" si="77"/>
        <v>3.5</v>
      </c>
    </row>
    <row r="777" spans="1:13" x14ac:dyDescent="0.35">
      <c r="A777" s="189" t="s">
        <v>1022</v>
      </c>
      <c r="B777" s="190" t="s">
        <v>1033</v>
      </c>
      <c r="C777" s="191">
        <v>551481</v>
      </c>
      <c r="D777" s="192">
        <v>5.6449999999999996</v>
      </c>
      <c r="E777" s="193">
        <v>42.828125</v>
      </c>
      <c r="F777" s="194">
        <v>1.0416666666666667</v>
      </c>
      <c r="H777" s="195">
        <f t="shared" si="73"/>
        <v>5</v>
      </c>
      <c r="I777" s="196">
        <f t="shared" si="74"/>
        <v>3.5</v>
      </c>
      <c r="J777" s="197">
        <f t="shared" si="75"/>
        <v>5</v>
      </c>
      <c r="K777" s="186">
        <f t="shared" si="72"/>
        <v>13.5</v>
      </c>
      <c r="L777" s="198">
        <f t="shared" si="76"/>
        <v>4.5</v>
      </c>
      <c r="M777" s="199">
        <f t="shared" si="77"/>
        <v>4.5</v>
      </c>
    </row>
    <row r="778" spans="1:13" x14ac:dyDescent="0.35">
      <c r="A778" s="189" t="s">
        <v>1022</v>
      </c>
      <c r="B778" s="190" t="s">
        <v>1034</v>
      </c>
      <c r="C778" s="191">
        <v>537306</v>
      </c>
      <c r="D778" s="192">
        <v>4.0819999999999999</v>
      </c>
      <c r="E778" s="193">
        <v>47.26923077</v>
      </c>
      <c r="F778" s="194">
        <v>0</v>
      </c>
      <c r="H778" s="195">
        <f t="shared" si="73"/>
        <v>5</v>
      </c>
      <c r="I778" s="196">
        <f t="shared" si="74"/>
        <v>5</v>
      </c>
      <c r="J778" s="197">
        <f t="shared" si="75"/>
        <v>5</v>
      </c>
      <c r="K778" s="186">
        <f t="shared" si="72"/>
        <v>15</v>
      </c>
      <c r="L778" s="198">
        <f t="shared" si="76"/>
        <v>5</v>
      </c>
      <c r="M778" s="199">
        <f t="shared" si="77"/>
        <v>5</v>
      </c>
    </row>
    <row r="779" spans="1:13" x14ac:dyDescent="0.35">
      <c r="A779" s="189" t="s">
        <v>1022</v>
      </c>
      <c r="B779" s="190" t="s">
        <v>1035</v>
      </c>
      <c r="C779" s="191">
        <v>534943</v>
      </c>
      <c r="D779" s="192">
        <v>4.9329999999999998</v>
      </c>
      <c r="E779" s="193">
        <v>42.015151520000003</v>
      </c>
      <c r="F779" s="194">
        <v>2.4242424242424243</v>
      </c>
      <c r="H779" s="195">
        <f t="shared" si="73"/>
        <v>5</v>
      </c>
      <c r="I779" s="196">
        <f t="shared" si="74"/>
        <v>2</v>
      </c>
      <c r="J779" s="197">
        <f t="shared" si="75"/>
        <v>4</v>
      </c>
      <c r="K779" s="186">
        <f t="shared" si="72"/>
        <v>11</v>
      </c>
      <c r="L779" s="198">
        <f t="shared" si="76"/>
        <v>3.6666666666666665</v>
      </c>
      <c r="M779" s="199">
        <f t="shared" si="77"/>
        <v>3.66</v>
      </c>
    </row>
    <row r="780" spans="1:13" x14ac:dyDescent="0.35">
      <c r="A780" s="189" t="s">
        <v>1022</v>
      </c>
      <c r="B780" s="190" t="s">
        <v>1036</v>
      </c>
      <c r="C780" s="191">
        <v>537403</v>
      </c>
      <c r="D780" s="192">
        <v>2.9740000000000002</v>
      </c>
      <c r="E780" s="193">
        <v>39.703160269999998</v>
      </c>
      <c r="F780" s="194">
        <v>5.8690744920993234</v>
      </c>
      <c r="H780" s="195">
        <f t="shared" si="73"/>
        <v>2.5</v>
      </c>
      <c r="I780" s="196">
        <f t="shared" si="74"/>
        <v>0.5</v>
      </c>
      <c r="J780" s="197">
        <f t="shared" si="75"/>
        <v>0.5</v>
      </c>
      <c r="K780" s="186">
        <f t="shared" si="72"/>
        <v>3.5</v>
      </c>
      <c r="L780" s="198">
        <f t="shared" si="76"/>
        <v>1.1666666666666667</v>
      </c>
      <c r="M780" s="199">
        <f t="shared" si="77"/>
        <v>1.1599999999999999</v>
      </c>
    </row>
    <row r="781" spans="1:13" x14ac:dyDescent="0.35">
      <c r="A781" s="189" t="s">
        <v>1022</v>
      </c>
      <c r="B781" s="190" t="s">
        <v>1037</v>
      </c>
      <c r="C781" s="191">
        <v>537438</v>
      </c>
      <c r="D781" s="192">
        <v>3.145</v>
      </c>
      <c r="E781" s="193">
        <v>45.20985692</v>
      </c>
      <c r="F781" s="194">
        <v>2.5437201907790143</v>
      </c>
      <c r="H781" s="195">
        <f t="shared" si="73"/>
        <v>3</v>
      </c>
      <c r="I781" s="196">
        <f t="shared" si="74"/>
        <v>5</v>
      </c>
      <c r="J781" s="197">
        <f t="shared" si="75"/>
        <v>3.5</v>
      </c>
      <c r="K781" s="186">
        <f t="shared" ref="K781:K844" si="78">SUM(H781:J781)</f>
        <v>11.5</v>
      </c>
      <c r="L781" s="198">
        <f t="shared" si="76"/>
        <v>3.8333333333333335</v>
      </c>
      <c r="M781" s="199">
        <f t="shared" si="77"/>
        <v>3.83</v>
      </c>
    </row>
    <row r="782" spans="1:13" x14ac:dyDescent="0.35">
      <c r="A782" s="189" t="s">
        <v>1022</v>
      </c>
      <c r="B782" s="190" t="s">
        <v>1038</v>
      </c>
      <c r="C782" s="191">
        <v>537489</v>
      </c>
      <c r="D782" s="192">
        <v>5.6269999999999998</v>
      </c>
      <c r="E782" s="193">
        <v>44.57692308</v>
      </c>
      <c r="F782" s="194">
        <v>1.2587412587412588</v>
      </c>
      <c r="H782" s="195">
        <f t="shared" si="73"/>
        <v>5</v>
      </c>
      <c r="I782" s="196">
        <f t="shared" si="74"/>
        <v>5</v>
      </c>
      <c r="J782" s="197">
        <f t="shared" si="75"/>
        <v>5</v>
      </c>
      <c r="K782" s="186">
        <f t="shared" si="78"/>
        <v>15</v>
      </c>
      <c r="L782" s="198">
        <f t="shared" si="76"/>
        <v>5</v>
      </c>
      <c r="M782" s="199">
        <f t="shared" si="77"/>
        <v>5</v>
      </c>
    </row>
    <row r="783" spans="1:13" x14ac:dyDescent="0.35">
      <c r="A783" s="189" t="s">
        <v>1022</v>
      </c>
      <c r="B783" s="190" t="s">
        <v>1039</v>
      </c>
      <c r="C783" s="191">
        <v>537551</v>
      </c>
      <c r="D783" s="192">
        <v>6.7009999999999996</v>
      </c>
      <c r="E783" s="193">
        <v>44.496825399999999</v>
      </c>
      <c r="F783" s="194">
        <v>3.8095238095238093</v>
      </c>
      <c r="H783" s="195">
        <f t="shared" si="73"/>
        <v>5</v>
      </c>
      <c r="I783" s="196">
        <f t="shared" si="74"/>
        <v>5</v>
      </c>
      <c r="J783" s="197">
        <f t="shared" si="75"/>
        <v>2</v>
      </c>
      <c r="K783" s="186">
        <f t="shared" si="78"/>
        <v>12</v>
      </c>
      <c r="L783" s="198">
        <f t="shared" si="76"/>
        <v>4</v>
      </c>
      <c r="M783" s="199">
        <f t="shared" si="77"/>
        <v>4</v>
      </c>
    </row>
    <row r="784" spans="1:13" x14ac:dyDescent="0.35">
      <c r="A784" s="189" t="s">
        <v>1022</v>
      </c>
      <c r="B784" s="190" t="s">
        <v>1040</v>
      </c>
      <c r="C784" s="191">
        <v>537560</v>
      </c>
      <c r="D784" s="192">
        <v>4.4640000000000004</v>
      </c>
      <c r="E784" s="193">
        <v>42.514563109999997</v>
      </c>
      <c r="F784" s="194">
        <v>1.941747572815534</v>
      </c>
      <c r="H784" s="195">
        <f t="shared" si="73"/>
        <v>5</v>
      </c>
      <c r="I784" s="196">
        <f t="shared" si="74"/>
        <v>3</v>
      </c>
      <c r="J784" s="197">
        <f t="shared" si="75"/>
        <v>4.5</v>
      </c>
      <c r="K784" s="186">
        <f t="shared" si="78"/>
        <v>12.5</v>
      </c>
      <c r="L784" s="198">
        <f t="shared" si="76"/>
        <v>4.166666666666667</v>
      </c>
      <c r="M784" s="199">
        <f t="shared" si="77"/>
        <v>4.16</v>
      </c>
    </row>
    <row r="785" spans="1:13" x14ac:dyDescent="0.35">
      <c r="A785" s="189" t="s">
        <v>1022</v>
      </c>
      <c r="B785" s="190" t="s">
        <v>1041</v>
      </c>
      <c r="C785" s="191">
        <v>537578</v>
      </c>
      <c r="D785" s="192">
        <v>6.5380000000000003</v>
      </c>
      <c r="E785" s="193">
        <v>45.049568970000003</v>
      </c>
      <c r="F785" s="194">
        <v>8.1896551724137918</v>
      </c>
      <c r="H785" s="195">
        <f t="shared" si="73"/>
        <v>5</v>
      </c>
      <c r="I785" s="196">
        <f t="shared" si="74"/>
        <v>5</v>
      </c>
      <c r="J785" s="197">
        <f t="shared" si="75"/>
        <v>0.5</v>
      </c>
      <c r="K785" s="186">
        <f t="shared" si="78"/>
        <v>10.5</v>
      </c>
      <c r="L785" s="198">
        <f t="shared" si="76"/>
        <v>3.5</v>
      </c>
      <c r="M785" s="199">
        <f t="shared" si="77"/>
        <v>3.5</v>
      </c>
    </row>
    <row r="786" spans="1:13" x14ac:dyDescent="0.35">
      <c r="A786" s="189" t="s">
        <v>1022</v>
      </c>
      <c r="B786" s="190" t="s">
        <v>1042</v>
      </c>
      <c r="C786" s="191">
        <v>537586</v>
      </c>
      <c r="D786" s="192">
        <v>3.8210000000000002</v>
      </c>
      <c r="E786" s="193">
        <v>44.392508139999997</v>
      </c>
      <c r="F786" s="194">
        <v>2.1715526601520088</v>
      </c>
      <c r="H786" s="195">
        <f t="shared" si="73"/>
        <v>4</v>
      </c>
      <c r="I786" s="196">
        <f t="shared" si="74"/>
        <v>5</v>
      </c>
      <c r="J786" s="197">
        <f t="shared" si="75"/>
        <v>4</v>
      </c>
      <c r="K786" s="186">
        <f t="shared" si="78"/>
        <v>13</v>
      </c>
      <c r="L786" s="198">
        <f t="shared" si="76"/>
        <v>4.333333333333333</v>
      </c>
      <c r="M786" s="199">
        <f t="shared" si="77"/>
        <v>4.33</v>
      </c>
    </row>
    <row r="787" spans="1:13" x14ac:dyDescent="0.35">
      <c r="A787" s="189" t="s">
        <v>1022</v>
      </c>
      <c r="B787" s="190" t="s">
        <v>1043</v>
      </c>
      <c r="C787" s="191">
        <v>599662</v>
      </c>
      <c r="D787" s="192">
        <v>1</v>
      </c>
      <c r="E787" s="193">
        <v>46.440119760000002</v>
      </c>
      <c r="F787" s="194">
        <v>1.1976047904191616</v>
      </c>
      <c r="H787" s="195">
        <f t="shared" si="73"/>
        <v>0.5</v>
      </c>
      <c r="I787" s="196">
        <f t="shared" si="74"/>
        <v>5</v>
      </c>
      <c r="J787" s="197">
        <f t="shared" si="75"/>
        <v>5</v>
      </c>
      <c r="K787" s="186">
        <f t="shared" si="78"/>
        <v>10.5</v>
      </c>
      <c r="L787" s="198">
        <f t="shared" si="76"/>
        <v>3.5</v>
      </c>
      <c r="M787" s="199">
        <f t="shared" si="77"/>
        <v>3.5</v>
      </c>
    </row>
    <row r="788" spans="1:13" x14ac:dyDescent="0.35">
      <c r="A788" s="189" t="s">
        <v>1022</v>
      </c>
      <c r="B788" s="190" t="s">
        <v>1044</v>
      </c>
      <c r="C788" s="191">
        <v>537632</v>
      </c>
      <c r="D788" s="192">
        <v>4.7720000000000002</v>
      </c>
      <c r="E788" s="193">
        <v>41.445383620000001</v>
      </c>
      <c r="F788" s="194">
        <v>5.9817945383615072</v>
      </c>
      <c r="H788" s="195">
        <f t="shared" si="73"/>
        <v>5</v>
      </c>
      <c r="I788" s="196">
        <f t="shared" si="74"/>
        <v>1</v>
      </c>
      <c r="J788" s="197">
        <f t="shared" si="75"/>
        <v>0.5</v>
      </c>
      <c r="K788" s="186">
        <f t="shared" si="78"/>
        <v>6.5</v>
      </c>
      <c r="L788" s="198">
        <f t="shared" si="76"/>
        <v>2.1666666666666665</v>
      </c>
      <c r="M788" s="199">
        <f t="shared" si="77"/>
        <v>2.16</v>
      </c>
    </row>
    <row r="789" spans="1:13" x14ac:dyDescent="0.35">
      <c r="A789" s="189" t="s">
        <v>1022</v>
      </c>
      <c r="B789" s="190" t="s">
        <v>923</v>
      </c>
      <c r="C789" s="191">
        <v>537659</v>
      </c>
      <c r="D789" s="192">
        <v>3.6920000000000002</v>
      </c>
      <c r="E789" s="193">
        <v>41.307407410000003</v>
      </c>
      <c r="F789" s="194">
        <v>9.6296296296296298</v>
      </c>
      <c r="H789" s="195">
        <f t="shared" si="73"/>
        <v>4</v>
      </c>
      <c r="I789" s="196">
        <f t="shared" si="74"/>
        <v>1</v>
      </c>
      <c r="J789" s="197">
        <f t="shared" si="75"/>
        <v>0.5</v>
      </c>
      <c r="K789" s="186">
        <f t="shared" si="78"/>
        <v>5.5</v>
      </c>
      <c r="L789" s="198">
        <f t="shared" si="76"/>
        <v>1.8333333333333333</v>
      </c>
      <c r="M789" s="199">
        <f t="shared" si="77"/>
        <v>1.83</v>
      </c>
    </row>
    <row r="790" spans="1:13" x14ac:dyDescent="0.35">
      <c r="A790" s="189" t="s">
        <v>1022</v>
      </c>
      <c r="B790" s="190" t="s">
        <v>1022</v>
      </c>
      <c r="C790" s="191">
        <v>537683</v>
      </c>
      <c r="D790" s="192">
        <v>4.51</v>
      </c>
      <c r="E790" s="193">
        <v>42.682238060000003</v>
      </c>
      <c r="F790" s="194">
        <v>7.9572446555819472</v>
      </c>
      <c r="H790" s="195">
        <f t="shared" si="73"/>
        <v>5</v>
      </c>
      <c r="I790" s="196">
        <f t="shared" si="74"/>
        <v>3</v>
      </c>
      <c r="J790" s="197">
        <f t="shared" si="75"/>
        <v>0.5</v>
      </c>
      <c r="K790" s="186">
        <f t="shared" si="78"/>
        <v>8.5</v>
      </c>
      <c r="L790" s="198">
        <f t="shared" si="76"/>
        <v>2.8333333333333335</v>
      </c>
      <c r="M790" s="199">
        <f t="shared" si="77"/>
        <v>2.83</v>
      </c>
    </row>
    <row r="791" spans="1:13" x14ac:dyDescent="0.35">
      <c r="A791" s="189" t="s">
        <v>1022</v>
      </c>
      <c r="B791" s="190" t="s">
        <v>1045</v>
      </c>
      <c r="C791" s="191">
        <v>599590</v>
      </c>
      <c r="D791" s="192">
        <v>4.5110000000000001</v>
      </c>
      <c r="E791" s="193">
        <v>41.756038650000001</v>
      </c>
      <c r="F791" s="194">
        <v>3.8647342995169085</v>
      </c>
      <c r="H791" s="195">
        <f t="shared" si="73"/>
        <v>5</v>
      </c>
      <c r="I791" s="196">
        <f t="shared" si="74"/>
        <v>1.5</v>
      </c>
      <c r="J791" s="197">
        <f t="shared" si="75"/>
        <v>1.5</v>
      </c>
      <c r="K791" s="186">
        <f t="shared" si="78"/>
        <v>8</v>
      </c>
      <c r="L791" s="198">
        <f t="shared" si="76"/>
        <v>2.6666666666666665</v>
      </c>
      <c r="M791" s="199">
        <f t="shared" si="77"/>
        <v>2.66</v>
      </c>
    </row>
    <row r="792" spans="1:13" x14ac:dyDescent="0.35">
      <c r="A792" s="189" t="s">
        <v>1022</v>
      </c>
      <c r="B792" s="190" t="s">
        <v>1046</v>
      </c>
      <c r="C792" s="191">
        <v>537772</v>
      </c>
      <c r="D792" s="192">
        <v>3.7570000000000001</v>
      </c>
      <c r="E792" s="193">
        <v>41.631034479999997</v>
      </c>
      <c r="F792" s="194">
        <v>7.5862068965517251</v>
      </c>
      <c r="H792" s="195">
        <f t="shared" si="73"/>
        <v>4</v>
      </c>
      <c r="I792" s="196">
        <f t="shared" si="74"/>
        <v>1.5</v>
      </c>
      <c r="J792" s="197">
        <f t="shared" si="75"/>
        <v>0.5</v>
      </c>
      <c r="K792" s="186">
        <f t="shared" si="78"/>
        <v>6</v>
      </c>
      <c r="L792" s="198">
        <f t="shared" si="76"/>
        <v>2</v>
      </c>
      <c r="M792" s="199">
        <f t="shared" si="77"/>
        <v>2</v>
      </c>
    </row>
    <row r="793" spans="1:13" x14ac:dyDescent="0.35">
      <c r="A793" s="189" t="s">
        <v>1022</v>
      </c>
      <c r="B793" s="190" t="s">
        <v>1047</v>
      </c>
      <c r="C793" s="191">
        <v>537799</v>
      </c>
      <c r="D793" s="192">
        <v>3.125</v>
      </c>
      <c r="E793" s="193">
        <v>43.904878050000001</v>
      </c>
      <c r="F793" s="194">
        <v>0</v>
      </c>
      <c r="H793" s="195">
        <f t="shared" si="73"/>
        <v>2.5</v>
      </c>
      <c r="I793" s="196">
        <f t="shared" si="74"/>
        <v>5</v>
      </c>
      <c r="J793" s="197">
        <f t="shared" si="75"/>
        <v>5</v>
      </c>
      <c r="K793" s="186">
        <f t="shared" si="78"/>
        <v>12.5</v>
      </c>
      <c r="L793" s="198">
        <f t="shared" si="76"/>
        <v>4.166666666666667</v>
      </c>
      <c r="M793" s="199">
        <f t="shared" si="77"/>
        <v>4.16</v>
      </c>
    </row>
    <row r="794" spans="1:13" x14ac:dyDescent="0.35">
      <c r="A794" s="189" t="s">
        <v>1022</v>
      </c>
      <c r="B794" s="190" t="s">
        <v>1048</v>
      </c>
      <c r="C794" s="191">
        <v>537802</v>
      </c>
      <c r="D794" s="192">
        <v>6.984</v>
      </c>
      <c r="E794" s="193">
        <v>46.10308285</v>
      </c>
      <c r="F794" s="194">
        <v>1.5414258188824663</v>
      </c>
      <c r="H794" s="195">
        <f t="shared" si="73"/>
        <v>5</v>
      </c>
      <c r="I794" s="196">
        <f t="shared" si="74"/>
        <v>5</v>
      </c>
      <c r="J794" s="197">
        <f t="shared" si="75"/>
        <v>5</v>
      </c>
      <c r="K794" s="186">
        <f t="shared" si="78"/>
        <v>15</v>
      </c>
      <c r="L794" s="198">
        <f t="shared" si="76"/>
        <v>5</v>
      </c>
      <c r="M794" s="199">
        <f t="shared" si="77"/>
        <v>5</v>
      </c>
    </row>
    <row r="795" spans="1:13" x14ac:dyDescent="0.35">
      <c r="A795" s="189" t="s">
        <v>1022</v>
      </c>
      <c r="B795" s="190" t="s">
        <v>1049</v>
      </c>
      <c r="C795" s="191">
        <v>537811</v>
      </c>
      <c r="D795" s="192">
        <v>4.8529999999999998</v>
      </c>
      <c r="E795" s="193">
        <v>42.548171279999998</v>
      </c>
      <c r="F795" s="194">
        <v>6.6012488849241748</v>
      </c>
      <c r="H795" s="195">
        <f t="shared" si="73"/>
        <v>5</v>
      </c>
      <c r="I795" s="196">
        <f t="shared" si="74"/>
        <v>3</v>
      </c>
      <c r="J795" s="197">
        <f t="shared" si="75"/>
        <v>0.5</v>
      </c>
      <c r="K795" s="186">
        <f t="shared" si="78"/>
        <v>8.5</v>
      </c>
      <c r="L795" s="198">
        <f t="shared" si="76"/>
        <v>2.8333333333333335</v>
      </c>
      <c r="M795" s="199">
        <f t="shared" si="77"/>
        <v>2.83</v>
      </c>
    </row>
    <row r="796" spans="1:13" x14ac:dyDescent="0.35">
      <c r="A796" s="189" t="s">
        <v>1022</v>
      </c>
      <c r="B796" s="190" t="s">
        <v>1050</v>
      </c>
      <c r="C796" s="191">
        <v>537900</v>
      </c>
      <c r="D796" s="192">
        <v>4.04</v>
      </c>
      <c r="E796" s="193">
        <v>42.286833860000002</v>
      </c>
      <c r="F796" s="194">
        <v>5.6426332288401255</v>
      </c>
      <c r="H796" s="195">
        <f t="shared" si="73"/>
        <v>4.5</v>
      </c>
      <c r="I796" s="196">
        <f t="shared" si="74"/>
        <v>2.5</v>
      </c>
      <c r="J796" s="197">
        <f t="shared" si="75"/>
        <v>0.5</v>
      </c>
      <c r="K796" s="186">
        <f t="shared" si="78"/>
        <v>7.5</v>
      </c>
      <c r="L796" s="198">
        <f t="shared" si="76"/>
        <v>2.5</v>
      </c>
      <c r="M796" s="199">
        <f t="shared" si="77"/>
        <v>2.5</v>
      </c>
    </row>
    <row r="797" spans="1:13" x14ac:dyDescent="0.35">
      <c r="A797" s="189" t="s">
        <v>1022</v>
      </c>
      <c r="B797" s="190" t="s">
        <v>1051</v>
      </c>
      <c r="C797" s="191">
        <v>536083</v>
      </c>
      <c r="D797" s="192">
        <v>4.6150000000000002</v>
      </c>
      <c r="E797" s="193">
        <v>44.847222219999999</v>
      </c>
      <c r="F797" s="194">
        <v>0</v>
      </c>
      <c r="H797" s="195">
        <f t="shared" si="73"/>
        <v>5</v>
      </c>
      <c r="I797" s="196">
        <f t="shared" si="74"/>
        <v>5</v>
      </c>
      <c r="J797" s="197">
        <f t="shared" si="75"/>
        <v>5</v>
      </c>
      <c r="K797" s="186">
        <f t="shared" si="78"/>
        <v>15</v>
      </c>
      <c r="L797" s="198">
        <f t="shared" si="76"/>
        <v>5</v>
      </c>
      <c r="M797" s="199">
        <f t="shared" si="77"/>
        <v>5</v>
      </c>
    </row>
    <row r="798" spans="1:13" x14ac:dyDescent="0.35">
      <c r="A798" s="189" t="s">
        <v>1022</v>
      </c>
      <c r="B798" s="190" t="s">
        <v>1052</v>
      </c>
      <c r="C798" s="191">
        <v>537951</v>
      </c>
      <c r="D798" s="192">
        <v>1.8520000000000001</v>
      </c>
      <c r="E798" s="193">
        <v>47.776595739999998</v>
      </c>
      <c r="F798" s="194">
        <v>6.3829787234042552</v>
      </c>
      <c r="H798" s="195">
        <f t="shared" si="73"/>
        <v>0.5</v>
      </c>
      <c r="I798" s="196">
        <f t="shared" si="74"/>
        <v>5</v>
      </c>
      <c r="J798" s="197">
        <f t="shared" si="75"/>
        <v>0.5</v>
      </c>
      <c r="K798" s="186">
        <f t="shared" si="78"/>
        <v>6</v>
      </c>
      <c r="L798" s="198">
        <f t="shared" si="76"/>
        <v>2</v>
      </c>
      <c r="M798" s="199">
        <f t="shared" si="77"/>
        <v>2</v>
      </c>
    </row>
    <row r="799" spans="1:13" x14ac:dyDescent="0.35">
      <c r="A799" s="189" t="s">
        <v>1022</v>
      </c>
      <c r="B799" s="190" t="s">
        <v>1053</v>
      </c>
      <c r="C799" s="191">
        <v>599611</v>
      </c>
      <c r="D799" s="192">
        <v>5.66</v>
      </c>
      <c r="E799" s="193">
        <v>45.456521739999999</v>
      </c>
      <c r="F799" s="194">
        <v>1.0869565217391304</v>
      </c>
      <c r="H799" s="195">
        <f t="shared" si="73"/>
        <v>5</v>
      </c>
      <c r="I799" s="196">
        <f t="shared" si="74"/>
        <v>5</v>
      </c>
      <c r="J799" s="197">
        <f t="shared" si="75"/>
        <v>5</v>
      </c>
      <c r="K799" s="186">
        <f t="shared" si="78"/>
        <v>15</v>
      </c>
      <c r="L799" s="198">
        <f t="shared" si="76"/>
        <v>5</v>
      </c>
      <c r="M799" s="199">
        <f t="shared" si="77"/>
        <v>5</v>
      </c>
    </row>
    <row r="800" spans="1:13" x14ac:dyDescent="0.35">
      <c r="A800" s="189" t="s">
        <v>1022</v>
      </c>
      <c r="B800" s="190" t="s">
        <v>1054</v>
      </c>
      <c r="C800" s="191">
        <v>537977</v>
      </c>
      <c r="D800" s="192">
        <v>5.851</v>
      </c>
      <c r="E800" s="193">
        <v>39.649741820000003</v>
      </c>
      <c r="F800" s="194">
        <v>9.9827882960413064</v>
      </c>
      <c r="H800" s="195">
        <f t="shared" si="73"/>
        <v>5</v>
      </c>
      <c r="I800" s="196">
        <f t="shared" si="74"/>
        <v>0.5</v>
      </c>
      <c r="J800" s="197">
        <f t="shared" si="75"/>
        <v>0.5</v>
      </c>
      <c r="K800" s="186">
        <f t="shared" si="78"/>
        <v>6</v>
      </c>
      <c r="L800" s="198">
        <f t="shared" si="76"/>
        <v>2</v>
      </c>
      <c r="M800" s="199">
        <f t="shared" si="77"/>
        <v>2</v>
      </c>
    </row>
    <row r="801" spans="1:13" x14ac:dyDescent="0.35">
      <c r="A801" s="189" t="s">
        <v>1022</v>
      </c>
      <c r="B801" s="190" t="s">
        <v>1055</v>
      </c>
      <c r="C801" s="191">
        <v>534471</v>
      </c>
      <c r="D801" s="192">
        <v>6.5890000000000004</v>
      </c>
      <c r="E801" s="193">
        <v>42.662227600000001</v>
      </c>
      <c r="F801" s="194">
        <v>2.9055690072639222</v>
      </c>
      <c r="H801" s="195">
        <f t="shared" si="73"/>
        <v>5</v>
      </c>
      <c r="I801" s="196">
        <f t="shared" si="74"/>
        <v>3</v>
      </c>
      <c r="J801" s="197">
        <f t="shared" si="75"/>
        <v>3</v>
      </c>
      <c r="K801" s="186">
        <f t="shared" si="78"/>
        <v>11</v>
      </c>
      <c r="L801" s="198">
        <f t="shared" si="76"/>
        <v>3.6666666666666665</v>
      </c>
      <c r="M801" s="199">
        <f t="shared" si="77"/>
        <v>3.66</v>
      </c>
    </row>
    <row r="802" spans="1:13" x14ac:dyDescent="0.35">
      <c r="A802" s="189" t="s">
        <v>1056</v>
      </c>
      <c r="B802" s="190" t="s">
        <v>1057</v>
      </c>
      <c r="C802" s="191">
        <v>529672</v>
      </c>
      <c r="D802" s="192">
        <v>5.2080000000000002</v>
      </c>
      <c r="E802" s="193">
        <v>43.405063290000001</v>
      </c>
      <c r="F802" s="194">
        <v>3.7974683544303796</v>
      </c>
      <c r="H802" s="195">
        <f t="shared" si="73"/>
        <v>5</v>
      </c>
      <c r="I802" s="196">
        <f t="shared" si="74"/>
        <v>4.5</v>
      </c>
      <c r="J802" s="197">
        <f t="shared" si="75"/>
        <v>2</v>
      </c>
      <c r="K802" s="186">
        <f t="shared" si="78"/>
        <v>11.5</v>
      </c>
      <c r="L802" s="198">
        <f t="shared" si="76"/>
        <v>3.8333333333333335</v>
      </c>
      <c r="M802" s="199">
        <f t="shared" si="77"/>
        <v>3.83</v>
      </c>
    </row>
    <row r="803" spans="1:13" x14ac:dyDescent="0.35">
      <c r="A803" s="189" t="s">
        <v>1056</v>
      </c>
      <c r="B803" s="190" t="s">
        <v>1058</v>
      </c>
      <c r="C803" s="191">
        <v>564559</v>
      </c>
      <c r="D803" s="192">
        <v>4.6050000000000004</v>
      </c>
      <c r="E803" s="193">
        <v>49.58173077</v>
      </c>
      <c r="F803" s="194">
        <v>1.9230769230769231</v>
      </c>
      <c r="H803" s="195">
        <f t="shared" si="73"/>
        <v>5</v>
      </c>
      <c r="I803" s="196">
        <f t="shared" si="74"/>
        <v>5</v>
      </c>
      <c r="J803" s="197">
        <f t="shared" si="75"/>
        <v>4.5</v>
      </c>
      <c r="K803" s="186">
        <f t="shared" si="78"/>
        <v>14.5</v>
      </c>
      <c r="L803" s="198">
        <f t="shared" si="76"/>
        <v>4.833333333333333</v>
      </c>
      <c r="M803" s="199">
        <f t="shared" si="77"/>
        <v>4.83</v>
      </c>
    </row>
    <row r="804" spans="1:13" x14ac:dyDescent="0.35">
      <c r="A804" s="189" t="s">
        <v>1056</v>
      </c>
      <c r="B804" s="190" t="s">
        <v>1059</v>
      </c>
      <c r="C804" s="191">
        <v>539953</v>
      </c>
      <c r="D804" s="192">
        <v>3.5019999999999998</v>
      </c>
      <c r="E804" s="193">
        <v>41.94905095</v>
      </c>
      <c r="F804" s="194">
        <v>8.5914085914085909</v>
      </c>
      <c r="H804" s="195">
        <f t="shared" si="73"/>
        <v>3.5</v>
      </c>
      <c r="I804" s="196">
        <f t="shared" si="74"/>
        <v>2</v>
      </c>
      <c r="J804" s="197">
        <f t="shared" si="75"/>
        <v>0.5</v>
      </c>
      <c r="K804" s="186">
        <f t="shared" si="78"/>
        <v>6</v>
      </c>
      <c r="L804" s="198">
        <f t="shared" si="76"/>
        <v>2</v>
      </c>
      <c r="M804" s="199">
        <f t="shared" si="77"/>
        <v>2</v>
      </c>
    </row>
    <row r="805" spans="1:13" x14ac:dyDescent="0.35">
      <c r="A805" s="189" t="s">
        <v>1056</v>
      </c>
      <c r="B805" s="190" t="s">
        <v>1060</v>
      </c>
      <c r="C805" s="191">
        <v>539988</v>
      </c>
      <c r="D805" s="192">
        <v>3.738</v>
      </c>
      <c r="E805" s="193">
        <v>43.309523810000002</v>
      </c>
      <c r="F805" s="194">
        <v>3.1746031746031744</v>
      </c>
      <c r="H805" s="195">
        <f t="shared" si="73"/>
        <v>4</v>
      </c>
      <c r="I805" s="196">
        <f t="shared" si="74"/>
        <v>4</v>
      </c>
      <c r="J805" s="197">
        <f t="shared" si="75"/>
        <v>3</v>
      </c>
      <c r="K805" s="186">
        <f t="shared" si="78"/>
        <v>11</v>
      </c>
      <c r="L805" s="198">
        <f t="shared" si="76"/>
        <v>3.6666666666666665</v>
      </c>
      <c r="M805" s="199">
        <f t="shared" si="77"/>
        <v>3.66</v>
      </c>
    </row>
    <row r="806" spans="1:13" x14ac:dyDescent="0.35">
      <c r="A806" s="189" t="s">
        <v>1056</v>
      </c>
      <c r="B806" s="190" t="s">
        <v>1061</v>
      </c>
      <c r="C806" s="191">
        <v>540013</v>
      </c>
      <c r="D806" s="192">
        <v>4.8789999999999996</v>
      </c>
      <c r="E806" s="193">
        <v>44.206048619999997</v>
      </c>
      <c r="F806" s="194">
        <v>1.6958733747880159</v>
      </c>
      <c r="H806" s="195">
        <f t="shared" si="73"/>
        <v>5</v>
      </c>
      <c r="I806" s="196">
        <f t="shared" si="74"/>
        <v>5</v>
      </c>
      <c r="J806" s="197">
        <f t="shared" si="75"/>
        <v>5</v>
      </c>
      <c r="K806" s="186">
        <f t="shared" si="78"/>
        <v>15</v>
      </c>
      <c r="L806" s="198">
        <f t="shared" si="76"/>
        <v>5</v>
      </c>
      <c r="M806" s="199">
        <f t="shared" si="77"/>
        <v>5</v>
      </c>
    </row>
    <row r="807" spans="1:13" x14ac:dyDescent="0.35">
      <c r="A807" s="189" t="s">
        <v>1056</v>
      </c>
      <c r="B807" s="190" t="s">
        <v>1062</v>
      </c>
      <c r="C807" s="191">
        <v>540021</v>
      </c>
      <c r="D807" s="192">
        <v>2.6120000000000001</v>
      </c>
      <c r="E807" s="193">
        <v>38.812227069999999</v>
      </c>
      <c r="F807" s="194">
        <v>7.4235807860262009</v>
      </c>
      <c r="H807" s="195">
        <f t="shared" si="73"/>
        <v>1.5</v>
      </c>
      <c r="I807" s="196">
        <f t="shared" si="74"/>
        <v>0.5</v>
      </c>
      <c r="J807" s="197">
        <f t="shared" si="75"/>
        <v>0.5</v>
      </c>
      <c r="K807" s="186">
        <f t="shared" si="78"/>
        <v>2.5</v>
      </c>
      <c r="L807" s="198">
        <f t="shared" si="76"/>
        <v>0.83333333333333337</v>
      </c>
      <c r="M807" s="199">
        <f t="shared" si="77"/>
        <v>0.83</v>
      </c>
    </row>
    <row r="808" spans="1:13" x14ac:dyDescent="0.35">
      <c r="A808" s="189" t="s">
        <v>1056</v>
      </c>
      <c r="B808" s="190" t="s">
        <v>282</v>
      </c>
      <c r="C808" s="191">
        <v>564664</v>
      </c>
      <c r="D808" s="192">
        <v>1.333</v>
      </c>
      <c r="E808" s="193">
        <v>43.075221239999998</v>
      </c>
      <c r="F808" s="194">
        <v>1.7699115044247788</v>
      </c>
      <c r="H808" s="195">
        <f t="shared" si="73"/>
        <v>0.5</v>
      </c>
      <c r="I808" s="196">
        <f t="shared" si="74"/>
        <v>3.5</v>
      </c>
      <c r="J808" s="197">
        <f t="shared" si="75"/>
        <v>5</v>
      </c>
      <c r="K808" s="186">
        <f t="shared" si="78"/>
        <v>9</v>
      </c>
      <c r="L808" s="198">
        <f t="shared" si="76"/>
        <v>3</v>
      </c>
      <c r="M808" s="199">
        <f t="shared" si="77"/>
        <v>3</v>
      </c>
    </row>
    <row r="809" spans="1:13" x14ac:dyDescent="0.35">
      <c r="A809" s="189" t="s">
        <v>1056</v>
      </c>
      <c r="B809" s="190" t="s">
        <v>1063</v>
      </c>
      <c r="C809" s="191">
        <v>564419</v>
      </c>
      <c r="D809" s="192">
        <v>1.98</v>
      </c>
      <c r="E809" s="193">
        <v>46.940789469999999</v>
      </c>
      <c r="F809" s="194">
        <v>7.8947368421052637</v>
      </c>
      <c r="H809" s="195">
        <f t="shared" si="73"/>
        <v>0.5</v>
      </c>
      <c r="I809" s="196">
        <f t="shared" si="74"/>
        <v>5</v>
      </c>
      <c r="J809" s="197">
        <f t="shared" si="75"/>
        <v>0.5</v>
      </c>
      <c r="K809" s="186">
        <f t="shared" si="78"/>
        <v>6</v>
      </c>
      <c r="L809" s="198">
        <f t="shared" si="76"/>
        <v>2</v>
      </c>
      <c r="M809" s="199">
        <f t="shared" si="77"/>
        <v>2</v>
      </c>
    </row>
    <row r="810" spans="1:13" x14ac:dyDescent="0.35">
      <c r="A810" s="189" t="s">
        <v>1056</v>
      </c>
      <c r="B810" s="190" t="s">
        <v>1064</v>
      </c>
      <c r="C810" s="191">
        <v>540072</v>
      </c>
      <c r="D810" s="192">
        <v>6.024</v>
      </c>
      <c r="E810" s="193">
        <v>44.411458330000002</v>
      </c>
      <c r="F810" s="194">
        <v>1.0416666666666667</v>
      </c>
      <c r="H810" s="195">
        <f t="shared" si="73"/>
        <v>5</v>
      </c>
      <c r="I810" s="196">
        <f t="shared" si="74"/>
        <v>5</v>
      </c>
      <c r="J810" s="197">
        <f t="shared" si="75"/>
        <v>5</v>
      </c>
      <c r="K810" s="186">
        <f t="shared" si="78"/>
        <v>15</v>
      </c>
      <c r="L810" s="198">
        <f t="shared" si="76"/>
        <v>5</v>
      </c>
      <c r="M810" s="199">
        <f t="shared" si="77"/>
        <v>5</v>
      </c>
    </row>
    <row r="811" spans="1:13" x14ac:dyDescent="0.35">
      <c r="A811" s="189" t="s">
        <v>1056</v>
      </c>
      <c r="B811" s="190" t="s">
        <v>878</v>
      </c>
      <c r="C811" s="191">
        <v>513504</v>
      </c>
      <c r="D811" s="192">
        <v>6.9930000000000003</v>
      </c>
      <c r="E811" s="193">
        <v>40.335497840000002</v>
      </c>
      <c r="F811" s="194">
        <v>3.0303030303030303</v>
      </c>
      <c r="H811" s="195">
        <f t="shared" si="73"/>
        <v>5</v>
      </c>
      <c r="I811" s="196">
        <f t="shared" si="74"/>
        <v>0.5</v>
      </c>
      <c r="J811" s="197">
        <f t="shared" si="75"/>
        <v>3</v>
      </c>
      <c r="K811" s="186">
        <f t="shared" si="78"/>
        <v>8.5</v>
      </c>
      <c r="L811" s="198">
        <f t="shared" si="76"/>
        <v>2.8333333333333335</v>
      </c>
      <c r="M811" s="199">
        <f t="shared" si="77"/>
        <v>2.83</v>
      </c>
    </row>
    <row r="812" spans="1:13" x14ac:dyDescent="0.35">
      <c r="A812" s="189" t="s">
        <v>1056</v>
      </c>
      <c r="B812" s="190" t="s">
        <v>1065</v>
      </c>
      <c r="C812" s="191">
        <v>540129</v>
      </c>
      <c r="D812" s="192">
        <v>4.2110000000000003</v>
      </c>
      <c r="E812" s="193">
        <v>44.871428569999999</v>
      </c>
      <c r="F812" s="194">
        <v>6.8131868131868139</v>
      </c>
      <c r="H812" s="195">
        <f t="shared" si="73"/>
        <v>5</v>
      </c>
      <c r="I812" s="196">
        <f t="shared" si="74"/>
        <v>5</v>
      </c>
      <c r="J812" s="197">
        <f t="shared" si="75"/>
        <v>0.5</v>
      </c>
      <c r="K812" s="186">
        <f t="shared" si="78"/>
        <v>10.5</v>
      </c>
      <c r="L812" s="198">
        <f t="shared" si="76"/>
        <v>3.5</v>
      </c>
      <c r="M812" s="199">
        <f t="shared" si="77"/>
        <v>3.5</v>
      </c>
    </row>
    <row r="813" spans="1:13" x14ac:dyDescent="0.35">
      <c r="A813" s="189" t="s">
        <v>1056</v>
      </c>
      <c r="B813" s="190" t="s">
        <v>1066</v>
      </c>
      <c r="C813" s="191">
        <v>599298</v>
      </c>
      <c r="D813" s="192">
        <v>2.6789999999999998</v>
      </c>
      <c r="E813" s="193">
        <v>44.698757759999999</v>
      </c>
      <c r="F813" s="194">
        <v>3.7267080745341614</v>
      </c>
      <c r="H813" s="195">
        <f t="shared" si="73"/>
        <v>1.5</v>
      </c>
      <c r="I813" s="196">
        <f t="shared" si="74"/>
        <v>5</v>
      </c>
      <c r="J813" s="197">
        <f t="shared" si="75"/>
        <v>2</v>
      </c>
      <c r="K813" s="186">
        <f t="shared" si="78"/>
        <v>8.5</v>
      </c>
      <c r="L813" s="198">
        <f t="shared" si="76"/>
        <v>2.8333333333333335</v>
      </c>
      <c r="M813" s="199">
        <f t="shared" si="77"/>
        <v>2.83</v>
      </c>
    </row>
    <row r="814" spans="1:13" x14ac:dyDescent="0.35">
      <c r="A814" s="189" t="s">
        <v>1056</v>
      </c>
      <c r="B814" s="190" t="s">
        <v>1067</v>
      </c>
      <c r="C814" s="191">
        <v>540145</v>
      </c>
      <c r="D814" s="192">
        <v>2.2730000000000001</v>
      </c>
      <c r="E814" s="193">
        <v>44.23076923</v>
      </c>
      <c r="F814" s="194">
        <v>3.8461538461538463</v>
      </c>
      <c r="H814" s="195">
        <f t="shared" si="73"/>
        <v>1</v>
      </c>
      <c r="I814" s="196">
        <f t="shared" si="74"/>
        <v>5</v>
      </c>
      <c r="J814" s="197">
        <f t="shared" si="75"/>
        <v>2</v>
      </c>
      <c r="K814" s="186">
        <f t="shared" si="78"/>
        <v>8</v>
      </c>
      <c r="L814" s="198">
        <f t="shared" si="76"/>
        <v>2.6666666666666665</v>
      </c>
      <c r="M814" s="199">
        <f t="shared" si="77"/>
        <v>2.66</v>
      </c>
    </row>
    <row r="815" spans="1:13" x14ac:dyDescent="0.35">
      <c r="A815" s="189" t="s">
        <v>1056</v>
      </c>
      <c r="B815" s="190" t="s">
        <v>1068</v>
      </c>
      <c r="C815" s="191">
        <v>540153</v>
      </c>
      <c r="D815" s="192">
        <v>2.4729999999999999</v>
      </c>
      <c r="E815" s="193">
        <v>45</v>
      </c>
      <c r="F815" s="194">
        <v>2.2624434389140275</v>
      </c>
      <c r="H815" s="195">
        <f t="shared" si="73"/>
        <v>1.5</v>
      </c>
      <c r="I815" s="196">
        <f t="shared" si="74"/>
        <v>5</v>
      </c>
      <c r="J815" s="197">
        <f t="shared" si="75"/>
        <v>4</v>
      </c>
      <c r="K815" s="186">
        <f t="shared" si="78"/>
        <v>10.5</v>
      </c>
      <c r="L815" s="198">
        <f t="shared" si="76"/>
        <v>3.5</v>
      </c>
      <c r="M815" s="199">
        <f t="shared" si="77"/>
        <v>3.5</v>
      </c>
    </row>
    <row r="816" spans="1:13" x14ac:dyDescent="0.35">
      <c r="A816" s="189" t="s">
        <v>1056</v>
      </c>
      <c r="B816" s="190" t="s">
        <v>1069</v>
      </c>
      <c r="C816" s="191">
        <v>598381</v>
      </c>
      <c r="D816" s="192">
        <v>5.15</v>
      </c>
      <c r="E816" s="193">
        <v>41.483193280000002</v>
      </c>
      <c r="F816" s="194">
        <v>0.56022408963585446</v>
      </c>
      <c r="H816" s="195">
        <f t="shared" si="73"/>
        <v>5</v>
      </c>
      <c r="I816" s="196">
        <f t="shared" si="74"/>
        <v>1.5</v>
      </c>
      <c r="J816" s="197">
        <f t="shared" si="75"/>
        <v>5</v>
      </c>
      <c r="K816" s="186">
        <f t="shared" si="78"/>
        <v>11.5</v>
      </c>
      <c r="L816" s="198">
        <f t="shared" si="76"/>
        <v>3.8333333333333335</v>
      </c>
      <c r="M816" s="199">
        <f t="shared" si="77"/>
        <v>3.83</v>
      </c>
    </row>
    <row r="817" spans="1:13" x14ac:dyDescent="0.35">
      <c r="A817" s="189" t="s">
        <v>1056</v>
      </c>
      <c r="B817" s="190" t="s">
        <v>1070</v>
      </c>
      <c r="C817" s="191">
        <v>564508</v>
      </c>
      <c r="D817" s="192">
        <v>2.5859999999999999</v>
      </c>
      <c r="E817" s="193">
        <v>40.68082192</v>
      </c>
      <c r="F817" s="194">
        <v>8.7671232876712342</v>
      </c>
      <c r="H817" s="195">
        <f t="shared" si="73"/>
        <v>1.5</v>
      </c>
      <c r="I817" s="196">
        <f t="shared" si="74"/>
        <v>0.5</v>
      </c>
      <c r="J817" s="197">
        <f t="shared" si="75"/>
        <v>0.5</v>
      </c>
      <c r="K817" s="186">
        <f t="shared" si="78"/>
        <v>2.5</v>
      </c>
      <c r="L817" s="198">
        <f t="shared" si="76"/>
        <v>0.83333333333333337</v>
      </c>
      <c r="M817" s="199">
        <f t="shared" si="77"/>
        <v>0.83</v>
      </c>
    </row>
    <row r="818" spans="1:13" x14ac:dyDescent="0.35">
      <c r="A818" s="189" t="s">
        <v>1056</v>
      </c>
      <c r="B818" s="190" t="s">
        <v>1071</v>
      </c>
      <c r="C818" s="191">
        <v>598402</v>
      </c>
      <c r="D818" s="192">
        <v>3.093</v>
      </c>
      <c r="E818" s="193">
        <v>38.729342330000001</v>
      </c>
      <c r="F818" s="194">
        <v>14.502529510961214</v>
      </c>
      <c r="H818" s="195">
        <f t="shared" si="73"/>
        <v>2.5</v>
      </c>
      <c r="I818" s="196">
        <f t="shared" si="74"/>
        <v>0.5</v>
      </c>
      <c r="J818" s="197">
        <f t="shared" si="75"/>
        <v>0.5</v>
      </c>
      <c r="K818" s="186">
        <f t="shared" si="78"/>
        <v>3.5</v>
      </c>
      <c r="L818" s="198">
        <f t="shared" si="76"/>
        <v>1.1666666666666667</v>
      </c>
      <c r="M818" s="199">
        <f t="shared" si="77"/>
        <v>1.1599999999999999</v>
      </c>
    </row>
    <row r="819" spans="1:13" x14ac:dyDescent="0.35">
      <c r="A819" s="189" t="s">
        <v>1056</v>
      </c>
      <c r="B819" s="190" t="s">
        <v>1072</v>
      </c>
      <c r="C819" s="191">
        <v>540242</v>
      </c>
      <c r="D819" s="192">
        <v>3.7650000000000001</v>
      </c>
      <c r="E819" s="193">
        <v>41.583209510000003</v>
      </c>
      <c r="F819" s="194">
        <v>5.3491827637444276</v>
      </c>
      <c r="H819" s="195">
        <f t="shared" si="73"/>
        <v>4</v>
      </c>
      <c r="I819" s="196">
        <f t="shared" si="74"/>
        <v>1.5</v>
      </c>
      <c r="J819" s="197">
        <f t="shared" si="75"/>
        <v>0.5</v>
      </c>
      <c r="K819" s="186">
        <f t="shared" si="78"/>
        <v>6</v>
      </c>
      <c r="L819" s="198">
        <f t="shared" si="76"/>
        <v>2</v>
      </c>
      <c r="M819" s="199">
        <f t="shared" si="77"/>
        <v>2</v>
      </c>
    </row>
    <row r="820" spans="1:13" x14ac:dyDescent="0.35">
      <c r="A820" s="189" t="s">
        <v>1056</v>
      </c>
      <c r="B820" s="190" t="s">
        <v>1073</v>
      </c>
      <c r="C820" s="191">
        <v>564605</v>
      </c>
      <c r="D820" s="192">
        <v>3.5710000000000002</v>
      </c>
      <c r="E820" s="193">
        <v>45.340277780000001</v>
      </c>
      <c r="F820" s="194">
        <v>1.3888888888888888</v>
      </c>
      <c r="H820" s="195">
        <f t="shared" si="73"/>
        <v>3.5</v>
      </c>
      <c r="I820" s="196">
        <f t="shared" si="74"/>
        <v>5</v>
      </c>
      <c r="J820" s="197">
        <f t="shared" si="75"/>
        <v>5</v>
      </c>
      <c r="K820" s="186">
        <f t="shared" si="78"/>
        <v>13.5</v>
      </c>
      <c r="L820" s="198">
        <f t="shared" si="76"/>
        <v>4.5</v>
      </c>
      <c r="M820" s="199">
        <f t="shared" si="77"/>
        <v>4.5</v>
      </c>
    </row>
    <row r="821" spans="1:13" x14ac:dyDescent="0.35">
      <c r="A821" s="189" t="s">
        <v>1056</v>
      </c>
      <c r="B821" s="190" t="s">
        <v>1074</v>
      </c>
      <c r="C821" s="191">
        <v>564257</v>
      </c>
      <c r="D821" s="192">
        <v>3.774</v>
      </c>
      <c r="E821" s="193">
        <v>51.244186050000003</v>
      </c>
      <c r="F821" s="194">
        <v>0</v>
      </c>
      <c r="H821" s="195">
        <f t="shared" si="73"/>
        <v>4</v>
      </c>
      <c r="I821" s="196">
        <f t="shared" si="74"/>
        <v>5</v>
      </c>
      <c r="J821" s="197">
        <f t="shared" si="75"/>
        <v>5</v>
      </c>
      <c r="K821" s="186">
        <f t="shared" si="78"/>
        <v>14</v>
      </c>
      <c r="L821" s="198">
        <f t="shared" si="76"/>
        <v>4.666666666666667</v>
      </c>
      <c r="M821" s="199">
        <f t="shared" si="77"/>
        <v>4.66</v>
      </c>
    </row>
    <row r="822" spans="1:13" x14ac:dyDescent="0.35">
      <c r="A822" s="189" t="s">
        <v>1056</v>
      </c>
      <c r="B822" s="190" t="s">
        <v>1075</v>
      </c>
      <c r="C822" s="191">
        <v>513580</v>
      </c>
      <c r="D822" s="192">
        <v>2.581</v>
      </c>
      <c r="E822" s="193">
        <v>41.854961830000001</v>
      </c>
      <c r="F822" s="194">
        <v>1.5267175572519083</v>
      </c>
      <c r="H822" s="195">
        <f t="shared" si="73"/>
        <v>1.5</v>
      </c>
      <c r="I822" s="196">
        <f t="shared" si="74"/>
        <v>2</v>
      </c>
      <c r="J822" s="197">
        <f t="shared" si="75"/>
        <v>5</v>
      </c>
      <c r="K822" s="186">
        <f t="shared" si="78"/>
        <v>8.5</v>
      </c>
      <c r="L822" s="198">
        <f t="shared" si="76"/>
        <v>2.8333333333333335</v>
      </c>
      <c r="M822" s="199">
        <f t="shared" si="77"/>
        <v>2.83</v>
      </c>
    </row>
    <row r="823" spans="1:13" x14ac:dyDescent="0.35">
      <c r="A823" s="189" t="s">
        <v>1056</v>
      </c>
      <c r="B823" s="190" t="s">
        <v>1076</v>
      </c>
      <c r="C823" s="191">
        <v>540315</v>
      </c>
      <c r="D823" s="192">
        <v>4.2549999999999999</v>
      </c>
      <c r="E823" s="193">
        <v>44.838790930000002</v>
      </c>
      <c r="F823" s="194">
        <v>2.2670025188916876</v>
      </c>
      <c r="H823" s="195">
        <f t="shared" si="73"/>
        <v>5</v>
      </c>
      <c r="I823" s="196">
        <f t="shared" si="74"/>
        <v>5</v>
      </c>
      <c r="J823" s="197">
        <f t="shared" si="75"/>
        <v>4</v>
      </c>
      <c r="K823" s="186">
        <f t="shared" si="78"/>
        <v>14</v>
      </c>
      <c r="L823" s="198">
        <f t="shared" si="76"/>
        <v>4.666666666666667</v>
      </c>
      <c r="M823" s="199">
        <f t="shared" si="77"/>
        <v>4.66</v>
      </c>
    </row>
    <row r="824" spans="1:13" x14ac:dyDescent="0.35">
      <c r="A824" s="189" t="s">
        <v>1056</v>
      </c>
      <c r="B824" s="190" t="s">
        <v>995</v>
      </c>
      <c r="C824" s="191">
        <v>564249</v>
      </c>
      <c r="D824" s="192">
        <v>4.7619999999999996</v>
      </c>
      <c r="E824" s="193">
        <v>40.046728969999997</v>
      </c>
      <c r="F824" s="194">
        <v>9.3457943925233646</v>
      </c>
      <c r="H824" s="195">
        <f t="shared" si="73"/>
        <v>5</v>
      </c>
      <c r="I824" s="196">
        <f t="shared" si="74"/>
        <v>0.5</v>
      </c>
      <c r="J824" s="197">
        <f t="shared" si="75"/>
        <v>0.5</v>
      </c>
      <c r="K824" s="186">
        <f t="shared" si="78"/>
        <v>6</v>
      </c>
      <c r="L824" s="198">
        <f t="shared" si="76"/>
        <v>2</v>
      </c>
      <c r="M824" s="199">
        <f t="shared" si="77"/>
        <v>2</v>
      </c>
    </row>
    <row r="825" spans="1:13" x14ac:dyDescent="0.35">
      <c r="A825" s="189" t="s">
        <v>1056</v>
      </c>
      <c r="B825" s="190" t="s">
        <v>1077</v>
      </c>
      <c r="C825" s="191">
        <v>540358</v>
      </c>
      <c r="D825" s="192">
        <v>3.871</v>
      </c>
      <c r="E825" s="193">
        <v>44.536885249999997</v>
      </c>
      <c r="F825" s="194">
        <v>1.639344262295082</v>
      </c>
      <c r="H825" s="195">
        <f t="shared" si="73"/>
        <v>4.5</v>
      </c>
      <c r="I825" s="196">
        <f t="shared" si="74"/>
        <v>5</v>
      </c>
      <c r="J825" s="197">
        <f t="shared" si="75"/>
        <v>5</v>
      </c>
      <c r="K825" s="186">
        <f t="shared" si="78"/>
        <v>14.5</v>
      </c>
      <c r="L825" s="198">
        <f t="shared" si="76"/>
        <v>4.833333333333333</v>
      </c>
      <c r="M825" s="199">
        <f t="shared" si="77"/>
        <v>4.83</v>
      </c>
    </row>
    <row r="826" spans="1:13" x14ac:dyDescent="0.35">
      <c r="A826" s="189" t="s">
        <v>1056</v>
      </c>
      <c r="B826" s="190" t="s">
        <v>1078</v>
      </c>
      <c r="C826" s="191">
        <v>540374</v>
      </c>
      <c r="D826" s="192">
        <v>4.6760000000000002</v>
      </c>
      <c r="E826" s="193">
        <v>40.866028710000002</v>
      </c>
      <c r="F826" s="194">
        <v>3.3492822966507174</v>
      </c>
      <c r="H826" s="195">
        <f t="shared" si="73"/>
        <v>5</v>
      </c>
      <c r="I826" s="196">
        <f t="shared" si="74"/>
        <v>0.5</v>
      </c>
      <c r="J826" s="197">
        <f t="shared" si="75"/>
        <v>2.5</v>
      </c>
      <c r="K826" s="186">
        <f t="shared" si="78"/>
        <v>8</v>
      </c>
      <c r="L826" s="198">
        <f t="shared" si="76"/>
        <v>2.6666666666666665</v>
      </c>
      <c r="M826" s="199">
        <f t="shared" si="77"/>
        <v>2.66</v>
      </c>
    </row>
    <row r="827" spans="1:13" x14ac:dyDescent="0.35">
      <c r="A827" s="189" t="s">
        <v>1056</v>
      </c>
      <c r="B827" s="190" t="s">
        <v>1079</v>
      </c>
      <c r="C827" s="191">
        <v>540404</v>
      </c>
      <c r="D827" s="192">
        <v>3.5489999999999999</v>
      </c>
      <c r="E827" s="193">
        <v>39.723582210000004</v>
      </c>
      <c r="F827" s="194">
        <v>10.444716442268463</v>
      </c>
      <c r="H827" s="195">
        <f t="shared" si="73"/>
        <v>3.5</v>
      </c>
      <c r="I827" s="196">
        <f t="shared" si="74"/>
        <v>0.5</v>
      </c>
      <c r="J827" s="197">
        <f t="shared" si="75"/>
        <v>0.5</v>
      </c>
      <c r="K827" s="186">
        <f t="shared" si="78"/>
        <v>4.5</v>
      </c>
      <c r="L827" s="198">
        <f t="shared" si="76"/>
        <v>1.5</v>
      </c>
      <c r="M827" s="199">
        <f t="shared" si="77"/>
        <v>1.5</v>
      </c>
    </row>
    <row r="828" spans="1:13" x14ac:dyDescent="0.35">
      <c r="A828" s="189" t="s">
        <v>1056</v>
      </c>
      <c r="B828" s="190" t="s">
        <v>1080</v>
      </c>
      <c r="C828" s="191">
        <v>540439</v>
      </c>
      <c r="D828" s="192">
        <v>3.069</v>
      </c>
      <c r="E828" s="193">
        <v>42.605102039999998</v>
      </c>
      <c r="F828" s="194">
        <v>3.0612244897959182</v>
      </c>
      <c r="H828" s="195">
        <f t="shared" si="73"/>
        <v>2.5</v>
      </c>
      <c r="I828" s="196">
        <f t="shared" si="74"/>
        <v>3</v>
      </c>
      <c r="J828" s="197">
        <f t="shared" si="75"/>
        <v>3</v>
      </c>
      <c r="K828" s="186">
        <f t="shared" si="78"/>
        <v>8.5</v>
      </c>
      <c r="L828" s="198">
        <f t="shared" si="76"/>
        <v>2.8333333333333335</v>
      </c>
      <c r="M828" s="199">
        <f t="shared" si="77"/>
        <v>2.83</v>
      </c>
    </row>
    <row r="829" spans="1:13" x14ac:dyDescent="0.35">
      <c r="A829" s="189" t="s">
        <v>1056</v>
      </c>
      <c r="B829" s="190" t="s">
        <v>1081</v>
      </c>
      <c r="C829" s="191">
        <v>513555</v>
      </c>
      <c r="D829" s="192">
        <v>4.4779999999999998</v>
      </c>
      <c r="E829" s="193">
        <v>43.175925929999998</v>
      </c>
      <c r="F829" s="194">
        <v>8.3333333333333339</v>
      </c>
      <c r="H829" s="195">
        <f t="shared" si="73"/>
        <v>5</v>
      </c>
      <c r="I829" s="196">
        <f t="shared" si="74"/>
        <v>4</v>
      </c>
      <c r="J829" s="197">
        <f t="shared" si="75"/>
        <v>0.5</v>
      </c>
      <c r="K829" s="186">
        <f t="shared" si="78"/>
        <v>9.5</v>
      </c>
      <c r="L829" s="198">
        <f t="shared" si="76"/>
        <v>3.1666666666666665</v>
      </c>
      <c r="M829" s="199">
        <f t="shared" si="77"/>
        <v>3.16</v>
      </c>
    </row>
    <row r="830" spans="1:13" x14ac:dyDescent="0.35">
      <c r="A830" s="189" t="s">
        <v>1056</v>
      </c>
      <c r="B830" s="190" t="s">
        <v>1082</v>
      </c>
      <c r="C830" s="191">
        <v>529681</v>
      </c>
      <c r="D830" s="192">
        <v>2.7029999999999998</v>
      </c>
      <c r="E830" s="193">
        <v>46.800884959999998</v>
      </c>
      <c r="F830" s="194">
        <v>1.7699115044247788</v>
      </c>
      <c r="H830" s="195">
        <f t="shared" si="73"/>
        <v>2</v>
      </c>
      <c r="I830" s="196">
        <f t="shared" si="74"/>
        <v>5</v>
      </c>
      <c r="J830" s="197">
        <f t="shared" si="75"/>
        <v>5</v>
      </c>
      <c r="K830" s="186">
        <f t="shared" si="78"/>
        <v>12</v>
      </c>
      <c r="L830" s="198">
        <f t="shared" si="76"/>
        <v>4</v>
      </c>
      <c r="M830" s="199">
        <f t="shared" si="77"/>
        <v>4</v>
      </c>
    </row>
    <row r="831" spans="1:13" x14ac:dyDescent="0.35">
      <c r="A831" s="189" t="s">
        <v>1056</v>
      </c>
      <c r="B831" s="190" t="s">
        <v>1083</v>
      </c>
      <c r="C831" s="191">
        <v>540536</v>
      </c>
      <c r="D831" s="192">
        <v>6.1779999999999999</v>
      </c>
      <c r="E831" s="193">
        <v>43.065656570000002</v>
      </c>
      <c r="F831" s="194">
        <v>1.5151515151515151</v>
      </c>
      <c r="H831" s="195">
        <f t="shared" si="73"/>
        <v>5</v>
      </c>
      <c r="I831" s="196">
        <f t="shared" si="74"/>
        <v>3.5</v>
      </c>
      <c r="J831" s="197">
        <f t="shared" si="75"/>
        <v>5</v>
      </c>
      <c r="K831" s="186">
        <f t="shared" si="78"/>
        <v>13.5</v>
      </c>
      <c r="L831" s="198">
        <f t="shared" si="76"/>
        <v>4.5</v>
      </c>
      <c r="M831" s="199">
        <f t="shared" si="77"/>
        <v>4.5</v>
      </c>
    </row>
    <row r="832" spans="1:13" x14ac:dyDescent="0.35">
      <c r="A832" s="189" t="s">
        <v>1056</v>
      </c>
      <c r="B832" s="190" t="s">
        <v>1084</v>
      </c>
      <c r="C832" s="191">
        <v>540587</v>
      </c>
      <c r="D832" s="192">
        <v>3.1909999999999998</v>
      </c>
      <c r="E832" s="193">
        <v>45.554054049999998</v>
      </c>
      <c r="F832" s="194">
        <v>5.4054054054054053</v>
      </c>
      <c r="H832" s="195">
        <f t="shared" si="73"/>
        <v>3</v>
      </c>
      <c r="I832" s="196">
        <f t="shared" si="74"/>
        <v>5</v>
      </c>
      <c r="J832" s="197">
        <f t="shared" si="75"/>
        <v>0.5</v>
      </c>
      <c r="K832" s="186">
        <f t="shared" si="78"/>
        <v>8.5</v>
      </c>
      <c r="L832" s="198">
        <f t="shared" si="76"/>
        <v>2.8333333333333335</v>
      </c>
      <c r="M832" s="199">
        <f t="shared" si="77"/>
        <v>2.83</v>
      </c>
    </row>
    <row r="833" spans="1:13" x14ac:dyDescent="0.35">
      <c r="A833" s="189" t="s">
        <v>1056</v>
      </c>
      <c r="B833" s="190" t="s">
        <v>1085</v>
      </c>
      <c r="C833" s="191">
        <v>540625</v>
      </c>
      <c r="D833" s="192">
        <v>3.43</v>
      </c>
      <c r="E833" s="193">
        <v>42.482839310000003</v>
      </c>
      <c r="F833" s="194">
        <v>2.80811232449298</v>
      </c>
      <c r="H833" s="195">
        <f t="shared" si="73"/>
        <v>3.5</v>
      </c>
      <c r="I833" s="196">
        <f t="shared" si="74"/>
        <v>3</v>
      </c>
      <c r="J833" s="197">
        <f t="shared" si="75"/>
        <v>3.5</v>
      </c>
      <c r="K833" s="186">
        <f t="shared" si="78"/>
        <v>10</v>
      </c>
      <c r="L833" s="198">
        <f t="shared" si="76"/>
        <v>3.3333333333333335</v>
      </c>
      <c r="M833" s="199">
        <f t="shared" si="77"/>
        <v>3.33</v>
      </c>
    </row>
    <row r="834" spans="1:13" x14ac:dyDescent="0.35">
      <c r="A834" s="189" t="s">
        <v>1056</v>
      </c>
      <c r="B834" s="190" t="s">
        <v>1086</v>
      </c>
      <c r="C834" s="191">
        <v>564346</v>
      </c>
      <c r="D834" s="192">
        <v>5.4420000000000002</v>
      </c>
      <c r="E834" s="193">
        <v>40.924657529999998</v>
      </c>
      <c r="F834" s="194">
        <v>2.7397260273972601</v>
      </c>
      <c r="H834" s="195">
        <f t="shared" si="73"/>
        <v>5</v>
      </c>
      <c r="I834" s="196">
        <f t="shared" si="74"/>
        <v>0.5</v>
      </c>
      <c r="J834" s="197">
        <f t="shared" si="75"/>
        <v>3.5</v>
      </c>
      <c r="K834" s="186">
        <f t="shared" si="78"/>
        <v>9</v>
      </c>
      <c r="L834" s="198">
        <f t="shared" si="76"/>
        <v>3</v>
      </c>
      <c r="M834" s="199">
        <f t="shared" si="77"/>
        <v>3</v>
      </c>
    </row>
    <row r="835" spans="1:13" x14ac:dyDescent="0.35">
      <c r="A835" s="189" t="s">
        <v>1056</v>
      </c>
      <c r="B835" s="190" t="s">
        <v>1087</v>
      </c>
      <c r="C835" s="191">
        <v>513521</v>
      </c>
      <c r="D835" s="192">
        <v>3.7040000000000002</v>
      </c>
      <c r="E835" s="193">
        <v>41.639534879999999</v>
      </c>
      <c r="F835" s="194">
        <v>13.023255813953487</v>
      </c>
      <c r="H835" s="195">
        <f t="shared" si="73"/>
        <v>4</v>
      </c>
      <c r="I835" s="196">
        <f t="shared" si="74"/>
        <v>1.5</v>
      </c>
      <c r="J835" s="197">
        <f t="shared" si="75"/>
        <v>0.5</v>
      </c>
      <c r="K835" s="186">
        <f t="shared" si="78"/>
        <v>6</v>
      </c>
      <c r="L835" s="198">
        <f t="shared" si="76"/>
        <v>2</v>
      </c>
      <c r="M835" s="199">
        <f t="shared" si="77"/>
        <v>2</v>
      </c>
    </row>
    <row r="836" spans="1:13" x14ac:dyDescent="0.35">
      <c r="A836" s="189" t="s">
        <v>1056</v>
      </c>
      <c r="B836" s="190" t="s">
        <v>1088</v>
      </c>
      <c r="C836" s="191">
        <v>598411</v>
      </c>
      <c r="D836" s="192">
        <v>2.4319999999999999</v>
      </c>
      <c r="E836" s="193">
        <v>43.603515629999997</v>
      </c>
      <c r="F836" s="194">
        <v>1.171875</v>
      </c>
      <c r="H836" s="195">
        <f t="shared" ref="H836:H899" si="79">VALUE(_xlfn.IFS(D836&gt;4.05,"5",D836&gt;=3.83,"4,5",D836&gt;=3.6,"4",D836&gt;=3.37,"3,5",D836&gt;=3.14,"3",D836&gt;=2.91,"2,5",D836&gt;=2.68,"2",D836&gt;=2.45,"1,5",D836&gt;=2.22,"1",D836&lt;2.22,"0,5"))</f>
        <v>1</v>
      </c>
      <c r="I836" s="196">
        <f t="shared" ref="I836:I899" si="80">VALUE(_xlfn.IFS(E836&gt;43.62,"5",E836&gt;=43.32,"4,5",E836&gt;=43.1,"4",E836&gt;=42.7,"3,5",E836&gt;=42.39,"3",E836&gt;=42.08,"2,5",E836&gt;=41.77,"2",E836&gt;=41.46,"1,5",E836&gt;=41.15,"1",E836&lt;41.15,"0,5"))</f>
        <v>4.5</v>
      </c>
      <c r="J836" s="197">
        <f t="shared" ref="J836:J899" si="81">VALUE(_xlfn.IFS(F836&gt;4.53,"0,5",F836&gt;=4.2,"1",F836&gt;=3.86,"1,5",F836&gt;=3.52,"2",F836&gt;=3.18,"2,5",F836&gt;=2.84,"3",F836&gt;=2.5,"3,5",F836&gt;=2.16,"4",F836&gt;=1.82,"4,5",F836&lt;1.82,"5"))</f>
        <v>5</v>
      </c>
      <c r="K836" s="186">
        <f t="shared" si="78"/>
        <v>10.5</v>
      </c>
      <c r="L836" s="198">
        <f t="shared" ref="L836:L899" si="82">(H836+I836+J836)/3</f>
        <v>3.5</v>
      </c>
      <c r="M836" s="199">
        <f t="shared" ref="M836:M899" si="83">ROUNDDOWN(L836,2)</f>
        <v>3.5</v>
      </c>
    </row>
    <row r="837" spans="1:13" x14ac:dyDescent="0.35">
      <c r="A837" s="189" t="s">
        <v>1056</v>
      </c>
      <c r="B837" s="190" t="s">
        <v>1089</v>
      </c>
      <c r="C837" s="191">
        <v>540757</v>
      </c>
      <c r="D837" s="192">
        <v>4.5970000000000004</v>
      </c>
      <c r="E837" s="193">
        <v>42.315433210000002</v>
      </c>
      <c r="F837" s="194">
        <v>2.5270758122743682</v>
      </c>
      <c r="H837" s="195">
        <f t="shared" si="79"/>
        <v>5</v>
      </c>
      <c r="I837" s="196">
        <f t="shared" si="80"/>
        <v>2.5</v>
      </c>
      <c r="J837" s="197">
        <f t="shared" si="81"/>
        <v>3.5</v>
      </c>
      <c r="K837" s="186">
        <f t="shared" si="78"/>
        <v>11</v>
      </c>
      <c r="L837" s="198">
        <f t="shared" si="82"/>
        <v>3.6666666666666665</v>
      </c>
      <c r="M837" s="199">
        <f t="shared" si="83"/>
        <v>3.66</v>
      </c>
    </row>
    <row r="838" spans="1:13" x14ac:dyDescent="0.35">
      <c r="A838" s="189" t="s">
        <v>1056</v>
      </c>
      <c r="B838" s="190" t="s">
        <v>1090</v>
      </c>
      <c r="C838" s="191">
        <v>599751</v>
      </c>
      <c r="D838" s="192">
        <v>1.6950000000000001</v>
      </c>
      <c r="E838" s="193">
        <v>37.296116499999997</v>
      </c>
      <c r="F838" s="194">
        <v>3.883495145631068</v>
      </c>
      <c r="H838" s="195">
        <f t="shared" si="79"/>
        <v>0.5</v>
      </c>
      <c r="I838" s="196">
        <f t="shared" si="80"/>
        <v>0.5</v>
      </c>
      <c r="J838" s="197">
        <f t="shared" si="81"/>
        <v>1.5</v>
      </c>
      <c r="K838" s="186">
        <f t="shared" si="78"/>
        <v>2.5</v>
      </c>
      <c r="L838" s="198">
        <f t="shared" si="82"/>
        <v>0.83333333333333337</v>
      </c>
      <c r="M838" s="199">
        <f t="shared" si="83"/>
        <v>0.83</v>
      </c>
    </row>
    <row r="839" spans="1:13" x14ac:dyDescent="0.35">
      <c r="A839" s="189" t="s">
        <v>1056</v>
      </c>
      <c r="B839" s="190" t="s">
        <v>1091</v>
      </c>
      <c r="C839" s="191">
        <v>564478</v>
      </c>
      <c r="D839" s="192">
        <v>2.0619999999999998</v>
      </c>
      <c r="E839" s="193">
        <v>42.725000000000001</v>
      </c>
      <c r="F839" s="194">
        <v>4.2857142857142856</v>
      </c>
      <c r="H839" s="195">
        <f t="shared" si="79"/>
        <v>0.5</v>
      </c>
      <c r="I839" s="196">
        <f t="shared" si="80"/>
        <v>3.5</v>
      </c>
      <c r="J839" s="197">
        <f t="shared" si="81"/>
        <v>1</v>
      </c>
      <c r="K839" s="186">
        <f t="shared" si="78"/>
        <v>5</v>
      </c>
      <c r="L839" s="198">
        <f t="shared" si="82"/>
        <v>1.6666666666666667</v>
      </c>
      <c r="M839" s="199">
        <f t="shared" si="83"/>
        <v>1.66</v>
      </c>
    </row>
    <row r="840" spans="1:13" x14ac:dyDescent="0.35">
      <c r="A840" s="189" t="s">
        <v>1056</v>
      </c>
      <c r="B840" s="190" t="s">
        <v>1092</v>
      </c>
      <c r="C840" s="191">
        <v>564524</v>
      </c>
      <c r="D840" s="192">
        <v>2.3439999999999999</v>
      </c>
      <c r="E840" s="193">
        <v>46.375536480000001</v>
      </c>
      <c r="F840" s="194">
        <v>10.300429184549357</v>
      </c>
      <c r="H840" s="195">
        <f t="shared" si="79"/>
        <v>1</v>
      </c>
      <c r="I840" s="196">
        <f t="shared" si="80"/>
        <v>5</v>
      </c>
      <c r="J840" s="197">
        <f t="shared" si="81"/>
        <v>0.5</v>
      </c>
      <c r="K840" s="186">
        <f t="shared" si="78"/>
        <v>6.5</v>
      </c>
      <c r="L840" s="198">
        <f t="shared" si="82"/>
        <v>2.1666666666666665</v>
      </c>
      <c r="M840" s="199">
        <f t="shared" si="83"/>
        <v>2.16</v>
      </c>
    </row>
    <row r="841" spans="1:13" x14ac:dyDescent="0.35">
      <c r="A841" s="189" t="s">
        <v>1056</v>
      </c>
      <c r="B841" s="190" t="s">
        <v>1093</v>
      </c>
      <c r="C841" s="191">
        <v>564222</v>
      </c>
      <c r="D841" s="192">
        <v>0</v>
      </c>
      <c r="E841" s="193">
        <v>39.669491530000002</v>
      </c>
      <c r="F841" s="194">
        <v>0</v>
      </c>
      <c r="H841" s="195">
        <f t="shared" si="79"/>
        <v>0.5</v>
      </c>
      <c r="I841" s="196">
        <f t="shared" si="80"/>
        <v>0.5</v>
      </c>
      <c r="J841" s="197">
        <f t="shared" si="81"/>
        <v>5</v>
      </c>
      <c r="K841" s="186">
        <f t="shared" si="78"/>
        <v>6</v>
      </c>
      <c r="L841" s="198">
        <f t="shared" si="82"/>
        <v>2</v>
      </c>
      <c r="M841" s="199">
        <f t="shared" si="83"/>
        <v>2</v>
      </c>
    </row>
    <row r="842" spans="1:13" x14ac:dyDescent="0.35">
      <c r="A842" s="189" t="s">
        <v>1056</v>
      </c>
      <c r="B842" s="190" t="s">
        <v>1094</v>
      </c>
      <c r="C842" s="191">
        <v>513571</v>
      </c>
      <c r="D842" s="192">
        <v>4.4119999999999999</v>
      </c>
      <c r="E842" s="193">
        <v>40.160377359999998</v>
      </c>
      <c r="F842" s="194">
        <v>7.5471698113207548</v>
      </c>
      <c r="H842" s="195">
        <f t="shared" si="79"/>
        <v>5</v>
      </c>
      <c r="I842" s="196">
        <f t="shared" si="80"/>
        <v>0.5</v>
      </c>
      <c r="J842" s="197">
        <f t="shared" si="81"/>
        <v>0.5</v>
      </c>
      <c r="K842" s="186">
        <f t="shared" si="78"/>
        <v>6</v>
      </c>
      <c r="L842" s="198">
        <f t="shared" si="82"/>
        <v>2</v>
      </c>
      <c r="M842" s="199">
        <f t="shared" si="83"/>
        <v>2</v>
      </c>
    </row>
    <row r="843" spans="1:13" x14ac:dyDescent="0.35">
      <c r="A843" s="189" t="s">
        <v>1056</v>
      </c>
      <c r="B843" s="190" t="s">
        <v>1095</v>
      </c>
      <c r="C843" s="191">
        <v>540935</v>
      </c>
      <c r="D843" s="192">
        <v>3.03</v>
      </c>
      <c r="E843" s="193">
        <v>43.140944879999999</v>
      </c>
      <c r="F843" s="194">
        <v>1.889763779527559</v>
      </c>
      <c r="H843" s="195">
        <f t="shared" si="79"/>
        <v>2.5</v>
      </c>
      <c r="I843" s="196">
        <f t="shared" si="80"/>
        <v>4</v>
      </c>
      <c r="J843" s="197">
        <f t="shared" si="81"/>
        <v>4.5</v>
      </c>
      <c r="K843" s="186">
        <f t="shared" si="78"/>
        <v>11</v>
      </c>
      <c r="L843" s="198">
        <f t="shared" si="82"/>
        <v>3.6666666666666665</v>
      </c>
      <c r="M843" s="199">
        <f t="shared" si="83"/>
        <v>3.66</v>
      </c>
    </row>
    <row r="844" spans="1:13" x14ac:dyDescent="0.35">
      <c r="A844" s="189" t="s">
        <v>1056</v>
      </c>
      <c r="B844" s="190" t="s">
        <v>1096</v>
      </c>
      <c r="C844" s="191">
        <v>540943</v>
      </c>
      <c r="D844" s="192">
        <v>5.3479999999999999</v>
      </c>
      <c r="E844" s="193">
        <v>44.687943259999997</v>
      </c>
      <c r="F844" s="194">
        <v>9.2198581560283692</v>
      </c>
      <c r="H844" s="195">
        <f t="shared" si="79"/>
        <v>5</v>
      </c>
      <c r="I844" s="196">
        <f t="shared" si="80"/>
        <v>5</v>
      </c>
      <c r="J844" s="197">
        <f t="shared" si="81"/>
        <v>0.5</v>
      </c>
      <c r="K844" s="186">
        <f t="shared" si="78"/>
        <v>10.5</v>
      </c>
      <c r="L844" s="198">
        <f t="shared" si="82"/>
        <v>3.5</v>
      </c>
      <c r="M844" s="199">
        <f t="shared" si="83"/>
        <v>3.5</v>
      </c>
    </row>
    <row r="845" spans="1:13" x14ac:dyDescent="0.35">
      <c r="A845" s="189" t="s">
        <v>1056</v>
      </c>
      <c r="B845" s="190" t="s">
        <v>1097</v>
      </c>
      <c r="C845" s="191">
        <v>540960</v>
      </c>
      <c r="D845" s="192">
        <v>4.7119999999999997</v>
      </c>
      <c r="E845" s="193">
        <v>44.387096769999999</v>
      </c>
      <c r="F845" s="194">
        <v>5.161290322580645</v>
      </c>
      <c r="H845" s="195">
        <f t="shared" si="79"/>
        <v>5</v>
      </c>
      <c r="I845" s="196">
        <f t="shared" si="80"/>
        <v>5</v>
      </c>
      <c r="J845" s="197">
        <f t="shared" si="81"/>
        <v>0.5</v>
      </c>
      <c r="K845" s="186">
        <f t="shared" ref="K845:K908" si="84">SUM(H845:J845)</f>
        <v>10.5</v>
      </c>
      <c r="L845" s="198">
        <f t="shared" si="82"/>
        <v>3.5</v>
      </c>
      <c r="M845" s="199">
        <f t="shared" si="83"/>
        <v>3.5</v>
      </c>
    </row>
    <row r="846" spans="1:13" x14ac:dyDescent="0.35">
      <c r="A846" s="189" t="s">
        <v>1056</v>
      </c>
      <c r="B846" s="190" t="s">
        <v>1098</v>
      </c>
      <c r="C846" s="191">
        <v>598372</v>
      </c>
      <c r="D846" s="192">
        <v>6.1219999999999999</v>
      </c>
      <c r="E846" s="193">
        <v>40.145962730000001</v>
      </c>
      <c r="F846" s="194">
        <v>6.2111801242236018</v>
      </c>
      <c r="H846" s="195">
        <f t="shared" si="79"/>
        <v>5</v>
      </c>
      <c r="I846" s="196">
        <f t="shared" si="80"/>
        <v>0.5</v>
      </c>
      <c r="J846" s="197">
        <f t="shared" si="81"/>
        <v>0.5</v>
      </c>
      <c r="K846" s="186">
        <f t="shared" si="84"/>
        <v>6</v>
      </c>
      <c r="L846" s="198">
        <f t="shared" si="82"/>
        <v>2</v>
      </c>
      <c r="M846" s="199">
        <f t="shared" si="83"/>
        <v>2</v>
      </c>
    </row>
    <row r="847" spans="1:13" x14ac:dyDescent="0.35">
      <c r="A847" s="189" t="s">
        <v>1056</v>
      </c>
      <c r="B847" s="190" t="s">
        <v>1099</v>
      </c>
      <c r="C847" s="191">
        <v>541028</v>
      </c>
      <c r="D847" s="192">
        <v>3.516</v>
      </c>
      <c r="E847" s="193">
        <v>41.575187970000002</v>
      </c>
      <c r="F847" s="194">
        <v>4.511278195488722</v>
      </c>
      <c r="H847" s="195">
        <f t="shared" si="79"/>
        <v>3.5</v>
      </c>
      <c r="I847" s="196">
        <f t="shared" si="80"/>
        <v>1.5</v>
      </c>
      <c r="J847" s="197">
        <f t="shared" si="81"/>
        <v>1</v>
      </c>
      <c r="K847" s="186">
        <f t="shared" si="84"/>
        <v>6</v>
      </c>
      <c r="L847" s="198">
        <f t="shared" si="82"/>
        <v>2</v>
      </c>
      <c r="M847" s="199">
        <f t="shared" si="83"/>
        <v>2</v>
      </c>
    </row>
    <row r="848" spans="1:13" x14ac:dyDescent="0.35">
      <c r="A848" s="189" t="s">
        <v>1056</v>
      </c>
      <c r="B848" s="190" t="s">
        <v>1100</v>
      </c>
      <c r="C848" s="191">
        <v>541052</v>
      </c>
      <c r="D848" s="192">
        <v>3.7229999999999999</v>
      </c>
      <c r="E848" s="193">
        <v>42.914330219999997</v>
      </c>
      <c r="F848" s="194">
        <v>4.9844236760124616</v>
      </c>
      <c r="H848" s="195">
        <f t="shared" si="79"/>
        <v>4</v>
      </c>
      <c r="I848" s="196">
        <f t="shared" si="80"/>
        <v>3.5</v>
      </c>
      <c r="J848" s="197">
        <f t="shared" si="81"/>
        <v>0.5</v>
      </c>
      <c r="K848" s="186">
        <f t="shared" si="84"/>
        <v>8</v>
      </c>
      <c r="L848" s="198">
        <f t="shared" si="82"/>
        <v>2.6666666666666665</v>
      </c>
      <c r="M848" s="199">
        <f t="shared" si="83"/>
        <v>2.66</v>
      </c>
    </row>
    <row r="849" spans="1:13" x14ac:dyDescent="0.35">
      <c r="A849" s="189" t="s">
        <v>1056</v>
      </c>
      <c r="B849" s="190" t="s">
        <v>1101</v>
      </c>
      <c r="C849" s="191">
        <v>564214</v>
      </c>
      <c r="D849" s="192">
        <v>1.37</v>
      </c>
      <c r="E849" s="193">
        <v>39.153465349999998</v>
      </c>
      <c r="F849" s="194">
        <v>0</v>
      </c>
      <c r="H849" s="195">
        <f t="shared" si="79"/>
        <v>0.5</v>
      </c>
      <c r="I849" s="196">
        <f t="shared" si="80"/>
        <v>0.5</v>
      </c>
      <c r="J849" s="197">
        <f t="shared" si="81"/>
        <v>5</v>
      </c>
      <c r="K849" s="186">
        <f t="shared" si="84"/>
        <v>6</v>
      </c>
      <c r="L849" s="198">
        <f t="shared" si="82"/>
        <v>2</v>
      </c>
      <c r="M849" s="199">
        <f t="shared" si="83"/>
        <v>2</v>
      </c>
    </row>
    <row r="850" spans="1:13" x14ac:dyDescent="0.35">
      <c r="A850" s="189" t="s">
        <v>1056</v>
      </c>
      <c r="B850" s="190" t="s">
        <v>1102</v>
      </c>
      <c r="C850" s="191">
        <v>564486</v>
      </c>
      <c r="D850" s="192">
        <v>3.2789999999999999</v>
      </c>
      <c r="E850" s="193">
        <v>42.877938520000001</v>
      </c>
      <c r="F850" s="194">
        <v>0.54249547920433994</v>
      </c>
      <c r="H850" s="195">
        <f t="shared" si="79"/>
        <v>3</v>
      </c>
      <c r="I850" s="196">
        <f t="shared" si="80"/>
        <v>3.5</v>
      </c>
      <c r="J850" s="197">
        <f t="shared" si="81"/>
        <v>5</v>
      </c>
      <c r="K850" s="186">
        <f t="shared" si="84"/>
        <v>11.5</v>
      </c>
      <c r="L850" s="198">
        <f t="shared" si="82"/>
        <v>3.8333333333333335</v>
      </c>
      <c r="M850" s="199">
        <f t="shared" si="83"/>
        <v>3.83</v>
      </c>
    </row>
    <row r="851" spans="1:13" x14ac:dyDescent="0.35">
      <c r="A851" s="189" t="s">
        <v>1056</v>
      </c>
      <c r="B851" s="190" t="s">
        <v>1056</v>
      </c>
      <c r="C851" s="191">
        <v>539911</v>
      </c>
      <c r="D851" s="192">
        <v>4.9930000000000003</v>
      </c>
      <c r="E851" s="193">
        <v>44.429104029999998</v>
      </c>
      <c r="F851" s="194">
        <v>1.0366149369544133</v>
      </c>
      <c r="H851" s="195">
        <f t="shared" si="79"/>
        <v>5</v>
      </c>
      <c r="I851" s="196">
        <f t="shared" si="80"/>
        <v>5</v>
      </c>
      <c r="J851" s="197">
        <f t="shared" si="81"/>
        <v>5</v>
      </c>
      <c r="K851" s="186">
        <f t="shared" si="84"/>
        <v>15</v>
      </c>
      <c r="L851" s="198">
        <f t="shared" si="82"/>
        <v>5</v>
      </c>
      <c r="M851" s="199">
        <f t="shared" si="83"/>
        <v>5</v>
      </c>
    </row>
    <row r="852" spans="1:13" x14ac:dyDescent="0.35">
      <c r="A852" s="189" t="s">
        <v>1056</v>
      </c>
      <c r="B852" s="190" t="s">
        <v>1103</v>
      </c>
      <c r="C852" s="191">
        <v>564389</v>
      </c>
      <c r="D852" s="192">
        <v>0.877</v>
      </c>
      <c r="E852" s="193">
        <v>43.570270270000002</v>
      </c>
      <c r="F852" s="194">
        <v>6.486486486486486</v>
      </c>
      <c r="H852" s="195">
        <f t="shared" si="79"/>
        <v>0.5</v>
      </c>
      <c r="I852" s="196">
        <f t="shared" si="80"/>
        <v>4.5</v>
      </c>
      <c r="J852" s="197">
        <f t="shared" si="81"/>
        <v>0.5</v>
      </c>
      <c r="K852" s="186">
        <f t="shared" si="84"/>
        <v>5.5</v>
      </c>
      <c r="L852" s="198">
        <f t="shared" si="82"/>
        <v>1.8333333333333333</v>
      </c>
      <c r="M852" s="199">
        <f t="shared" si="83"/>
        <v>1.83</v>
      </c>
    </row>
    <row r="853" spans="1:13" x14ac:dyDescent="0.35">
      <c r="A853" s="189" t="s">
        <v>1056</v>
      </c>
      <c r="B853" s="190" t="s">
        <v>1104</v>
      </c>
      <c r="C853" s="191">
        <v>541231</v>
      </c>
      <c r="D853" s="192">
        <v>4.1749999999999998</v>
      </c>
      <c r="E853" s="193">
        <v>45.460620800000001</v>
      </c>
      <c r="F853" s="194">
        <v>2.9186935371785965</v>
      </c>
      <c r="H853" s="195">
        <f t="shared" si="79"/>
        <v>5</v>
      </c>
      <c r="I853" s="196">
        <f t="shared" si="80"/>
        <v>5</v>
      </c>
      <c r="J853" s="197">
        <f t="shared" si="81"/>
        <v>3</v>
      </c>
      <c r="K853" s="186">
        <f t="shared" si="84"/>
        <v>13</v>
      </c>
      <c r="L853" s="198">
        <f t="shared" si="82"/>
        <v>4.333333333333333</v>
      </c>
      <c r="M853" s="199">
        <f t="shared" si="83"/>
        <v>4.33</v>
      </c>
    </row>
    <row r="854" spans="1:13" x14ac:dyDescent="0.35">
      <c r="A854" s="189" t="s">
        <v>1056</v>
      </c>
      <c r="B854" s="190" t="s">
        <v>1105</v>
      </c>
      <c r="C854" s="191">
        <v>541273</v>
      </c>
      <c r="D854" s="192">
        <v>2.2559999999999998</v>
      </c>
      <c r="E854" s="193">
        <v>46.779475980000001</v>
      </c>
      <c r="F854" s="194">
        <v>6.9868995633187776</v>
      </c>
      <c r="H854" s="195">
        <f t="shared" si="79"/>
        <v>1</v>
      </c>
      <c r="I854" s="196">
        <f t="shared" si="80"/>
        <v>5</v>
      </c>
      <c r="J854" s="197">
        <f t="shared" si="81"/>
        <v>0.5</v>
      </c>
      <c r="K854" s="186">
        <f t="shared" si="84"/>
        <v>6.5</v>
      </c>
      <c r="L854" s="198">
        <f t="shared" si="82"/>
        <v>2.1666666666666665</v>
      </c>
      <c r="M854" s="199">
        <f t="shared" si="83"/>
        <v>2.16</v>
      </c>
    </row>
    <row r="855" spans="1:13" x14ac:dyDescent="0.35">
      <c r="A855" s="189" t="s">
        <v>1056</v>
      </c>
      <c r="B855" s="190" t="s">
        <v>1106</v>
      </c>
      <c r="C855" s="191">
        <v>564630</v>
      </c>
      <c r="D855" s="192">
        <v>2.4540000000000002</v>
      </c>
      <c r="E855" s="193">
        <v>43.607526880000002</v>
      </c>
      <c r="F855" s="194">
        <v>5.0179211469534053</v>
      </c>
      <c r="H855" s="195">
        <f t="shared" si="79"/>
        <v>1.5</v>
      </c>
      <c r="I855" s="196">
        <f t="shared" si="80"/>
        <v>4.5</v>
      </c>
      <c r="J855" s="197">
        <f t="shared" si="81"/>
        <v>0.5</v>
      </c>
      <c r="K855" s="186">
        <f t="shared" si="84"/>
        <v>6.5</v>
      </c>
      <c r="L855" s="198">
        <f t="shared" si="82"/>
        <v>2.1666666666666665</v>
      </c>
      <c r="M855" s="199">
        <f t="shared" si="83"/>
        <v>2.16</v>
      </c>
    </row>
    <row r="856" spans="1:13" x14ac:dyDescent="0.35">
      <c r="A856" s="189" t="s">
        <v>1056</v>
      </c>
      <c r="B856" s="190" t="s">
        <v>1107</v>
      </c>
      <c r="C856" s="191">
        <v>541311</v>
      </c>
      <c r="D856" s="192">
        <v>1.7649999999999999</v>
      </c>
      <c r="E856" s="193">
        <v>40.775510199999999</v>
      </c>
      <c r="F856" s="194">
        <v>4.7619047619047619</v>
      </c>
      <c r="H856" s="195">
        <f t="shared" si="79"/>
        <v>0.5</v>
      </c>
      <c r="I856" s="196">
        <f t="shared" si="80"/>
        <v>0.5</v>
      </c>
      <c r="J856" s="197">
        <f t="shared" si="81"/>
        <v>0.5</v>
      </c>
      <c r="K856" s="186">
        <f t="shared" si="84"/>
        <v>1.5</v>
      </c>
      <c r="L856" s="198">
        <f t="shared" si="82"/>
        <v>0.5</v>
      </c>
      <c r="M856" s="199">
        <f t="shared" si="83"/>
        <v>0.5</v>
      </c>
    </row>
    <row r="857" spans="1:13" x14ac:dyDescent="0.35">
      <c r="A857" s="189" t="s">
        <v>1056</v>
      </c>
      <c r="B857" s="190" t="s">
        <v>1108</v>
      </c>
      <c r="C857" s="191">
        <v>541320</v>
      </c>
      <c r="D857" s="192">
        <v>8.3330000000000002</v>
      </c>
      <c r="E857" s="193">
        <v>46.703910610000001</v>
      </c>
      <c r="F857" s="194">
        <v>5.5865921787709496</v>
      </c>
      <c r="H857" s="195">
        <f t="shared" si="79"/>
        <v>5</v>
      </c>
      <c r="I857" s="196">
        <f t="shared" si="80"/>
        <v>5</v>
      </c>
      <c r="J857" s="197">
        <f t="shared" si="81"/>
        <v>0.5</v>
      </c>
      <c r="K857" s="186">
        <f t="shared" si="84"/>
        <v>10.5</v>
      </c>
      <c r="L857" s="198">
        <f t="shared" si="82"/>
        <v>3.5</v>
      </c>
      <c r="M857" s="199">
        <f t="shared" si="83"/>
        <v>3.5</v>
      </c>
    </row>
    <row r="858" spans="1:13" x14ac:dyDescent="0.35">
      <c r="A858" s="189" t="s">
        <v>1056</v>
      </c>
      <c r="B858" s="190" t="s">
        <v>1109</v>
      </c>
      <c r="C858" s="191">
        <v>564583</v>
      </c>
      <c r="D858" s="192">
        <v>5.556</v>
      </c>
      <c r="E858" s="193">
        <v>43.770270269999997</v>
      </c>
      <c r="F858" s="194">
        <v>4.0540540540540544</v>
      </c>
      <c r="H858" s="195">
        <f t="shared" si="79"/>
        <v>5</v>
      </c>
      <c r="I858" s="196">
        <f t="shared" si="80"/>
        <v>5</v>
      </c>
      <c r="J858" s="197">
        <f t="shared" si="81"/>
        <v>1.5</v>
      </c>
      <c r="K858" s="186">
        <f t="shared" si="84"/>
        <v>11.5</v>
      </c>
      <c r="L858" s="198">
        <f t="shared" si="82"/>
        <v>3.8333333333333335</v>
      </c>
      <c r="M858" s="199">
        <f t="shared" si="83"/>
        <v>3.83</v>
      </c>
    </row>
    <row r="859" spans="1:13" x14ac:dyDescent="0.35">
      <c r="A859" s="189" t="s">
        <v>1056</v>
      </c>
      <c r="B859" s="190" t="s">
        <v>1110</v>
      </c>
      <c r="C859" s="191">
        <v>541371</v>
      </c>
      <c r="D859" s="192">
        <v>4.7619999999999996</v>
      </c>
      <c r="E859" s="193">
        <v>38.86385542</v>
      </c>
      <c r="F859" s="194">
        <v>7.2289156626506026</v>
      </c>
      <c r="H859" s="195">
        <f t="shared" si="79"/>
        <v>5</v>
      </c>
      <c r="I859" s="196">
        <f t="shared" si="80"/>
        <v>0.5</v>
      </c>
      <c r="J859" s="197">
        <f t="shared" si="81"/>
        <v>0.5</v>
      </c>
      <c r="K859" s="186">
        <f t="shared" si="84"/>
        <v>6</v>
      </c>
      <c r="L859" s="198">
        <f t="shared" si="82"/>
        <v>2</v>
      </c>
      <c r="M859" s="199">
        <f t="shared" si="83"/>
        <v>2</v>
      </c>
    </row>
    <row r="860" spans="1:13" x14ac:dyDescent="0.35">
      <c r="A860" s="189" t="s">
        <v>1056</v>
      </c>
      <c r="B860" s="190" t="s">
        <v>729</v>
      </c>
      <c r="C860" s="191">
        <v>564273</v>
      </c>
      <c r="D860" s="192">
        <v>0</v>
      </c>
      <c r="E860" s="193">
        <v>42.628205129999998</v>
      </c>
      <c r="F860" s="194">
        <v>1.7094017094017093</v>
      </c>
      <c r="H860" s="195">
        <f t="shared" si="79"/>
        <v>0.5</v>
      </c>
      <c r="I860" s="196">
        <f t="shared" si="80"/>
        <v>3</v>
      </c>
      <c r="J860" s="197">
        <f t="shared" si="81"/>
        <v>5</v>
      </c>
      <c r="K860" s="186">
        <f t="shared" si="84"/>
        <v>8.5</v>
      </c>
      <c r="L860" s="198">
        <f t="shared" si="82"/>
        <v>2.8333333333333335</v>
      </c>
      <c r="M860" s="199">
        <f t="shared" si="83"/>
        <v>2.83</v>
      </c>
    </row>
    <row r="861" spans="1:13" x14ac:dyDescent="0.35">
      <c r="A861" s="189" t="s">
        <v>1056</v>
      </c>
      <c r="B861" s="190" t="s">
        <v>1111</v>
      </c>
      <c r="C861" s="191">
        <v>529664</v>
      </c>
      <c r="D861" s="192">
        <v>9.375</v>
      </c>
      <c r="E861" s="193">
        <v>37.360465120000001</v>
      </c>
      <c r="F861" s="194">
        <v>0</v>
      </c>
      <c r="H861" s="195">
        <f t="shared" si="79"/>
        <v>5</v>
      </c>
      <c r="I861" s="196">
        <f t="shared" si="80"/>
        <v>0.5</v>
      </c>
      <c r="J861" s="197">
        <f t="shared" si="81"/>
        <v>5</v>
      </c>
      <c r="K861" s="186">
        <f t="shared" si="84"/>
        <v>10.5</v>
      </c>
      <c r="L861" s="198">
        <f t="shared" si="82"/>
        <v>3.5</v>
      </c>
      <c r="M861" s="199">
        <f t="shared" si="83"/>
        <v>3.5</v>
      </c>
    </row>
    <row r="862" spans="1:13" x14ac:dyDescent="0.35">
      <c r="A862" s="189" t="s">
        <v>1056</v>
      </c>
      <c r="B862" s="190" t="s">
        <v>1112</v>
      </c>
      <c r="C862" s="191">
        <v>541427</v>
      </c>
      <c r="D862" s="192">
        <v>4.1980000000000004</v>
      </c>
      <c r="E862" s="193">
        <v>43.410060979999997</v>
      </c>
      <c r="F862" s="194">
        <v>4.5731707317073171</v>
      </c>
      <c r="H862" s="195">
        <f t="shared" si="79"/>
        <v>5</v>
      </c>
      <c r="I862" s="196">
        <f t="shared" si="80"/>
        <v>4.5</v>
      </c>
      <c r="J862" s="197">
        <f t="shared" si="81"/>
        <v>0.5</v>
      </c>
      <c r="K862" s="186">
        <f t="shared" si="84"/>
        <v>10</v>
      </c>
      <c r="L862" s="198">
        <f t="shared" si="82"/>
        <v>3.3333333333333335</v>
      </c>
      <c r="M862" s="199">
        <f t="shared" si="83"/>
        <v>3.33</v>
      </c>
    </row>
    <row r="863" spans="1:13" x14ac:dyDescent="0.35">
      <c r="A863" s="189" t="s">
        <v>1056</v>
      </c>
      <c r="B863" s="190" t="s">
        <v>1113</v>
      </c>
      <c r="C863" s="191">
        <v>598429</v>
      </c>
      <c r="D863" s="192">
        <v>3.0219999999999998</v>
      </c>
      <c r="E863" s="193">
        <v>42.298833819999999</v>
      </c>
      <c r="F863" s="194">
        <v>2.3323615160349855</v>
      </c>
      <c r="H863" s="195">
        <f t="shared" si="79"/>
        <v>2.5</v>
      </c>
      <c r="I863" s="196">
        <f t="shared" si="80"/>
        <v>2.5</v>
      </c>
      <c r="J863" s="197">
        <f t="shared" si="81"/>
        <v>4</v>
      </c>
      <c r="K863" s="186">
        <f t="shared" si="84"/>
        <v>9</v>
      </c>
      <c r="L863" s="198">
        <f t="shared" si="82"/>
        <v>3</v>
      </c>
      <c r="M863" s="199">
        <f t="shared" si="83"/>
        <v>3</v>
      </c>
    </row>
    <row r="864" spans="1:13" x14ac:dyDescent="0.35">
      <c r="A864" s="189" t="s">
        <v>1056</v>
      </c>
      <c r="B864" s="190" t="s">
        <v>1114</v>
      </c>
      <c r="C864" s="191">
        <v>541451</v>
      </c>
      <c r="D864" s="192">
        <v>2.6739999999999999</v>
      </c>
      <c r="E864" s="193">
        <v>39.52592593</v>
      </c>
      <c r="F864" s="194">
        <v>1.4814814814814816</v>
      </c>
      <c r="H864" s="195">
        <f t="shared" si="79"/>
        <v>1.5</v>
      </c>
      <c r="I864" s="196">
        <f t="shared" si="80"/>
        <v>0.5</v>
      </c>
      <c r="J864" s="197">
        <f t="shared" si="81"/>
        <v>5</v>
      </c>
      <c r="K864" s="186">
        <f t="shared" si="84"/>
        <v>7</v>
      </c>
      <c r="L864" s="198">
        <f t="shared" si="82"/>
        <v>2.3333333333333335</v>
      </c>
      <c r="M864" s="199">
        <f t="shared" si="83"/>
        <v>2.33</v>
      </c>
    </row>
    <row r="865" spans="1:13" x14ac:dyDescent="0.35">
      <c r="A865" s="189" t="s">
        <v>1056</v>
      </c>
      <c r="B865" s="190" t="s">
        <v>1115</v>
      </c>
      <c r="C865" s="191">
        <v>598330</v>
      </c>
      <c r="D865" s="192">
        <v>1.4710000000000001</v>
      </c>
      <c r="E865" s="193">
        <v>40.729999999999997</v>
      </c>
      <c r="F865" s="194">
        <v>2</v>
      </c>
      <c r="H865" s="195">
        <f t="shared" si="79"/>
        <v>0.5</v>
      </c>
      <c r="I865" s="196">
        <f t="shared" si="80"/>
        <v>0.5</v>
      </c>
      <c r="J865" s="197">
        <f t="shared" si="81"/>
        <v>4.5</v>
      </c>
      <c r="K865" s="186">
        <f t="shared" si="84"/>
        <v>5.5</v>
      </c>
      <c r="L865" s="198">
        <f t="shared" si="82"/>
        <v>1.8333333333333333</v>
      </c>
      <c r="M865" s="199">
        <f t="shared" si="83"/>
        <v>1.83</v>
      </c>
    </row>
    <row r="866" spans="1:13" x14ac:dyDescent="0.35">
      <c r="A866" s="189" t="s">
        <v>1056</v>
      </c>
      <c r="B866" s="190" t="s">
        <v>1116</v>
      </c>
      <c r="C866" s="191">
        <v>541508</v>
      </c>
      <c r="D866" s="192">
        <v>4.0819999999999999</v>
      </c>
      <c r="E866" s="193">
        <v>42.654506439999999</v>
      </c>
      <c r="F866" s="194">
        <v>4.8640915593705287</v>
      </c>
      <c r="H866" s="195">
        <f t="shared" si="79"/>
        <v>5</v>
      </c>
      <c r="I866" s="196">
        <f t="shared" si="80"/>
        <v>3</v>
      </c>
      <c r="J866" s="197">
        <f t="shared" si="81"/>
        <v>0.5</v>
      </c>
      <c r="K866" s="186">
        <f t="shared" si="84"/>
        <v>8.5</v>
      </c>
      <c r="L866" s="198">
        <f t="shared" si="82"/>
        <v>2.8333333333333335</v>
      </c>
      <c r="M866" s="199">
        <f t="shared" si="83"/>
        <v>2.83</v>
      </c>
    </row>
    <row r="867" spans="1:13" x14ac:dyDescent="0.35">
      <c r="A867" s="189" t="s">
        <v>1056</v>
      </c>
      <c r="B867" s="190" t="s">
        <v>1117</v>
      </c>
      <c r="C867" s="191">
        <v>541516</v>
      </c>
      <c r="D867" s="192">
        <v>4.5659999999999998</v>
      </c>
      <c r="E867" s="193">
        <v>40.972496470000003</v>
      </c>
      <c r="F867" s="194">
        <v>5.9238363892806776</v>
      </c>
      <c r="H867" s="195">
        <f t="shared" si="79"/>
        <v>5</v>
      </c>
      <c r="I867" s="196">
        <f t="shared" si="80"/>
        <v>0.5</v>
      </c>
      <c r="J867" s="197">
        <f t="shared" si="81"/>
        <v>0.5</v>
      </c>
      <c r="K867" s="186">
        <f t="shared" si="84"/>
        <v>6</v>
      </c>
      <c r="L867" s="198">
        <f t="shared" si="82"/>
        <v>2</v>
      </c>
      <c r="M867" s="199">
        <f t="shared" si="83"/>
        <v>2</v>
      </c>
    </row>
    <row r="868" spans="1:13" x14ac:dyDescent="0.35">
      <c r="A868" s="189" t="s">
        <v>1056</v>
      </c>
      <c r="B868" s="190" t="s">
        <v>1118</v>
      </c>
      <c r="C868" s="191">
        <v>541524</v>
      </c>
      <c r="D868" s="192">
        <v>2.7029999999999998</v>
      </c>
      <c r="E868" s="193">
        <v>45.752688169999999</v>
      </c>
      <c r="F868" s="194">
        <v>1.075268817204301</v>
      </c>
      <c r="H868" s="195">
        <f t="shared" si="79"/>
        <v>2</v>
      </c>
      <c r="I868" s="196">
        <f t="shared" si="80"/>
        <v>5</v>
      </c>
      <c r="J868" s="197">
        <f t="shared" si="81"/>
        <v>5</v>
      </c>
      <c r="K868" s="186">
        <f t="shared" si="84"/>
        <v>12</v>
      </c>
      <c r="L868" s="198">
        <f t="shared" si="82"/>
        <v>4</v>
      </c>
      <c r="M868" s="199">
        <f t="shared" si="83"/>
        <v>4</v>
      </c>
    </row>
    <row r="869" spans="1:13" x14ac:dyDescent="0.35">
      <c r="A869" s="189" t="s">
        <v>1056</v>
      </c>
      <c r="B869" s="190" t="s">
        <v>1119</v>
      </c>
      <c r="C869" s="191">
        <v>564362</v>
      </c>
      <c r="D869" s="192">
        <v>7.2069999999999999</v>
      </c>
      <c r="E869" s="193">
        <v>42.933526010000001</v>
      </c>
      <c r="F869" s="194">
        <v>4.6242774566473992</v>
      </c>
      <c r="H869" s="195">
        <f t="shared" si="79"/>
        <v>5</v>
      </c>
      <c r="I869" s="196">
        <f t="shared" si="80"/>
        <v>3.5</v>
      </c>
      <c r="J869" s="197">
        <f t="shared" si="81"/>
        <v>0.5</v>
      </c>
      <c r="K869" s="186">
        <f t="shared" si="84"/>
        <v>9</v>
      </c>
      <c r="L869" s="198">
        <f t="shared" si="82"/>
        <v>3</v>
      </c>
      <c r="M869" s="199">
        <f t="shared" si="83"/>
        <v>3</v>
      </c>
    </row>
    <row r="870" spans="1:13" x14ac:dyDescent="0.35">
      <c r="A870" s="189" t="s">
        <v>1056</v>
      </c>
      <c r="B870" s="190" t="s">
        <v>1120</v>
      </c>
      <c r="C870" s="191">
        <v>541567</v>
      </c>
      <c r="D870" s="192">
        <v>2.6669999999999998</v>
      </c>
      <c r="E870" s="193">
        <v>38.6754386</v>
      </c>
      <c r="F870" s="194">
        <v>4.6783625730994149</v>
      </c>
      <c r="H870" s="195">
        <f t="shared" si="79"/>
        <v>1.5</v>
      </c>
      <c r="I870" s="196">
        <f t="shared" si="80"/>
        <v>0.5</v>
      </c>
      <c r="J870" s="197">
        <f t="shared" si="81"/>
        <v>0.5</v>
      </c>
      <c r="K870" s="186">
        <f t="shared" si="84"/>
        <v>2.5</v>
      </c>
      <c r="L870" s="198">
        <f t="shared" si="82"/>
        <v>0.83333333333333337</v>
      </c>
      <c r="M870" s="199">
        <f t="shared" si="83"/>
        <v>0.83</v>
      </c>
    </row>
    <row r="871" spans="1:13" x14ac:dyDescent="0.35">
      <c r="A871" s="189" t="s">
        <v>1056</v>
      </c>
      <c r="B871" s="190" t="s">
        <v>1121</v>
      </c>
      <c r="C871" s="191">
        <v>598437</v>
      </c>
      <c r="D871" s="192">
        <v>10.638</v>
      </c>
      <c r="E871" s="193">
        <v>45.835714289999999</v>
      </c>
      <c r="F871" s="194">
        <v>1.4285714285714286</v>
      </c>
      <c r="H871" s="195">
        <f t="shared" si="79"/>
        <v>5</v>
      </c>
      <c r="I871" s="196">
        <f t="shared" si="80"/>
        <v>5</v>
      </c>
      <c r="J871" s="197">
        <f t="shared" si="81"/>
        <v>5</v>
      </c>
      <c r="K871" s="186">
        <f t="shared" si="84"/>
        <v>15</v>
      </c>
      <c r="L871" s="198">
        <f t="shared" si="82"/>
        <v>5</v>
      </c>
      <c r="M871" s="199">
        <f t="shared" si="83"/>
        <v>5</v>
      </c>
    </row>
    <row r="872" spans="1:13" x14ac:dyDescent="0.35">
      <c r="A872" s="189" t="s">
        <v>1056</v>
      </c>
      <c r="B872" s="190" t="s">
        <v>1122</v>
      </c>
      <c r="C872" s="191">
        <v>541583</v>
      </c>
      <c r="D872" s="192">
        <v>4.9329999999999998</v>
      </c>
      <c r="E872" s="193">
        <v>44.424581009999997</v>
      </c>
      <c r="F872" s="194">
        <v>6.1452513966480451</v>
      </c>
      <c r="H872" s="195">
        <f t="shared" si="79"/>
        <v>5</v>
      </c>
      <c r="I872" s="196">
        <f t="shared" si="80"/>
        <v>5</v>
      </c>
      <c r="J872" s="197">
        <f t="shared" si="81"/>
        <v>0.5</v>
      </c>
      <c r="K872" s="186">
        <f t="shared" si="84"/>
        <v>10.5</v>
      </c>
      <c r="L872" s="198">
        <f t="shared" si="82"/>
        <v>3.5</v>
      </c>
      <c r="M872" s="199">
        <f t="shared" si="83"/>
        <v>3.5</v>
      </c>
    </row>
    <row r="873" spans="1:13" x14ac:dyDescent="0.35">
      <c r="A873" s="189" t="s">
        <v>1056</v>
      </c>
      <c r="B873" s="190" t="s">
        <v>1123</v>
      </c>
      <c r="C873" s="191">
        <v>541613</v>
      </c>
      <c r="D873" s="192">
        <v>4.1029999999999998</v>
      </c>
      <c r="E873" s="193">
        <v>44.998480239999999</v>
      </c>
      <c r="F873" s="194">
        <v>3.0395136778115504</v>
      </c>
      <c r="H873" s="195">
        <f t="shared" si="79"/>
        <v>5</v>
      </c>
      <c r="I873" s="196">
        <f t="shared" si="80"/>
        <v>5</v>
      </c>
      <c r="J873" s="197">
        <f t="shared" si="81"/>
        <v>3</v>
      </c>
      <c r="K873" s="186">
        <f t="shared" si="84"/>
        <v>13</v>
      </c>
      <c r="L873" s="198">
        <f t="shared" si="82"/>
        <v>4.333333333333333</v>
      </c>
      <c r="M873" s="199">
        <f t="shared" si="83"/>
        <v>4.33</v>
      </c>
    </row>
    <row r="874" spans="1:13" x14ac:dyDescent="0.35">
      <c r="A874" s="189" t="s">
        <v>1056</v>
      </c>
      <c r="B874" s="190" t="s">
        <v>1124</v>
      </c>
      <c r="C874" s="191">
        <v>564320</v>
      </c>
      <c r="D874" s="192">
        <v>4.5449999999999999</v>
      </c>
      <c r="E874" s="193">
        <v>44.417293229999999</v>
      </c>
      <c r="F874" s="194">
        <v>7.518796992481203</v>
      </c>
      <c r="H874" s="195">
        <f t="shared" si="79"/>
        <v>5</v>
      </c>
      <c r="I874" s="196">
        <f t="shared" si="80"/>
        <v>5</v>
      </c>
      <c r="J874" s="197">
        <f t="shared" si="81"/>
        <v>0.5</v>
      </c>
      <c r="K874" s="186">
        <f t="shared" si="84"/>
        <v>10.5</v>
      </c>
      <c r="L874" s="198">
        <f t="shared" si="82"/>
        <v>3.5</v>
      </c>
      <c r="M874" s="199">
        <f t="shared" si="83"/>
        <v>3.5</v>
      </c>
    </row>
    <row r="875" spans="1:13" x14ac:dyDescent="0.35">
      <c r="A875" s="189" t="s">
        <v>1056</v>
      </c>
      <c r="B875" s="190" t="s">
        <v>1125</v>
      </c>
      <c r="C875" s="191">
        <v>513512</v>
      </c>
      <c r="D875" s="192">
        <v>1.4710000000000001</v>
      </c>
      <c r="E875" s="193">
        <v>42.531746030000001</v>
      </c>
      <c r="F875" s="194">
        <v>3.1746031746031744</v>
      </c>
      <c r="H875" s="195">
        <f t="shared" si="79"/>
        <v>0.5</v>
      </c>
      <c r="I875" s="196">
        <f t="shared" si="80"/>
        <v>3</v>
      </c>
      <c r="J875" s="197">
        <f t="shared" si="81"/>
        <v>3</v>
      </c>
      <c r="K875" s="186">
        <f t="shared" si="84"/>
        <v>6.5</v>
      </c>
      <c r="L875" s="198">
        <f t="shared" si="82"/>
        <v>2.1666666666666665</v>
      </c>
      <c r="M875" s="199">
        <f t="shared" si="83"/>
        <v>2.16</v>
      </c>
    </row>
    <row r="876" spans="1:13" x14ac:dyDescent="0.35">
      <c r="A876" s="189" t="s">
        <v>1126</v>
      </c>
      <c r="B876" s="190" t="s">
        <v>1127</v>
      </c>
      <c r="C876" s="191">
        <v>565423</v>
      </c>
      <c r="D876" s="192">
        <v>0</v>
      </c>
      <c r="E876" s="193">
        <v>38.4</v>
      </c>
      <c r="F876" s="194">
        <v>0</v>
      </c>
      <c r="H876" s="195">
        <f t="shared" si="79"/>
        <v>0.5</v>
      </c>
      <c r="I876" s="196">
        <f t="shared" si="80"/>
        <v>0.5</v>
      </c>
      <c r="J876" s="197">
        <f t="shared" si="81"/>
        <v>5</v>
      </c>
      <c r="K876" s="186">
        <f t="shared" si="84"/>
        <v>6</v>
      </c>
      <c r="L876" s="198">
        <f t="shared" si="82"/>
        <v>2</v>
      </c>
      <c r="M876" s="199">
        <f t="shared" si="83"/>
        <v>2</v>
      </c>
    </row>
    <row r="877" spans="1:13" x14ac:dyDescent="0.35">
      <c r="A877" s="189" t="s">
        <v>1126</v>
      </c>
      <c r="B877" s="190" t="s">
        <v>1128</v>
      </c>
      <c r="C877" s="191">
        <v>541672</v>
      </c>
      <c r="D877" s="192">
        <v>3.4780000000000002</v>
      </c>
      <c r="E877" s="193">
        <v>48.484999999999999</v>
      </c>
      <c r="F877" s="194">
        <v>0</v>
      </c>
      <c r="H877" s="195">
        <f t="shared" si="79"/>
        <v>3.5</v>
      </c>
      <c r="I877" s="196">
        <f t="shared" si="80"/>
        <v>5</v>
      </c>
      <c r="J877" s="197">
        <f t="shared" si="81"/>
        <v>5</v>
      </c>
      <c r="K877" s="186">
        <f t="shared" si="84"/>
        <v>13.5</v>
      </c>
      <c r="L877" s="198">
        <f t="shared" si="82"/>
        <v>4.5</v>
      </c>
      <c r="M877" s="199">
        <f t="shared" si="83"/>
        <v>4.5</v>
      </c>
    </row>
    <row r="878" spans="1:13" x14ac:dyDescent="0.35">
      <c r="A878" s="189" t="s">
        <v>1126</v>
      </c>
      <c r="B878" s="190" t="s">
        <v>1129</v>
      </c>
      <c r="C878" s="191">
        <v>565041</v>
      </c>
      <c r="D878" s="192">
        <v>1.37</v>
      </c>
      <c r="E878" s="193">
        <v>45.367768599999998</v>
      </c>
      <c r="F878" s="194">
        <v>0</v>
      </c>
      <c r="H878" s="195">
        <f t="shared" si="79"/>
        <v>0.5</v>
      </c>
      <c r="I878" s="196">
        <f t="shared" si="80"/>
        <v>5</v>
      </c>
      <c r="J878" s="197">
        <f t="shared" si="81"/>
        <v>5</v>
      </c>
      <c r="K878" s="186">
        <f t="shared" si="84"/>
        <v>10.5</v>
      </c>
      <c r="L878" s="198">
        <f t="shared" si="82"/>
        <v>3.5</v>
      </c>
      <c r="M878" s="199">
        <f t="shared" si="83"/>
        <v>3.5</v>
      </c>
    </row>
    <row r="879" spans="1:13" x14ac:dyDescent="0.35">
      <c r="A879" s="189" t="s">
        <v>1126</v>
      </c>
      <c r="B879" s="190" t="s">
        <v>876</v>
      </c>
      <c r="C879" s="191">
        <v>541699</v>
      </c>
      <c r="D879" s="192">
        <v>2.996</v>
      </c>
      <c r="E879" s="193">
        <v>44.956790120000001</v>
      </c>
      <c r="F879" s="194">
        <v>1.3468013468013467</v>
      </c>
      <c r="H879" s="195">
        <f t="shared" si="79"/>
        <v>2.5</v>
      </c>
      <c r="I879" s="196">
        <f t="shared" si="80"/>
        <v>5</v>
      </c>
      <c r="J879" s="197">
        <f t="shared" si="81"/>
        <v>5</v>
      </c>
      <c r="K879" s="186">
        <f t="shared" si="84"/>
        <v>12.5</v>
      </c>
      <c r="L879" s="198">
        <f t="shared" si="82"/>
        <v>4.166666666666667</v>
      </c>
      <c r="M879" s="199">
        <f t="shared" si="83"/>
        <v>4.16</v>
      </c>
    </row>
    <row r="880" spans="1:13" x14ac:dyDescent="0.35">
      <c r="A880" s="189" t="s">
        <v>1126</v>
      </c>
      <c r="B880" s="190" t="s">
        <v>1130</v>
      </c>
      <c r="C880" s="191">
        <v>565181</v>
      </c>
      <c r="D880" s="192">
        <v>4.0540000000000003</v>
      </c>
      <c r="E880" s="193">
        <v>38.775862070000002</v>
      </c>
      <c r="F880" s="194">
        <v>3.4482758620689657</v>
      </c>
      <c r="H880" s="195">
        <f t="shared" si="79"/>
        <v>5</v>
      </c>
      <c r="I880" s="196">
        <f t="shared" si="80"/>
        <v>0.5</v>
      </c>
      <c r="J880" s="197">
        <f t="shared" si="81"/>
        <v>2.5</v>
      </c>
      <c r="K880" s="186">
        <f t="shared" si="84"/>
        <v>8</v>
      </c>
      <c r="L880" s="198">
        <f t="shared" si="82"/>
        <v>2.6666666666666665</v>
      </c>
      <c r="M880" s="199">
        <f t="shared" si="83"/>
        <v>2.66</v>
      </c>
    </row>
    <row r="881" spans="1:13" x14ac:dyDescent="0.35">
      <c r="A881" s="189" t="s">
        <v>1126</v>
      </c>
      <c r="B881" s="190" t="s">
        <v>1131</v>
      </c>
      <c r="C881" s="191">
        <v>529711</v>
      </c>
      <c r="D881" s="192">
        <v>2.3809999999999998</v>
      </c>
      <c r="E881" s="193">
        <v>48.019480520000002</v>
      </c>
      <c r="F881" s="194">
        <v>0</v>
      </c>
      <c r="H881" s="195">
        <f t="shared" si="79"/>
        <v>1</v>
      </c>
      <c r="I881" s="196">
        <f t="shared" si="80"/>
        <v>5</v>
      </c>
      <c r="J881" s="197">
        <f t="shared" si="81"/>
        <v>5</v>
      </c>
      <c r="K881" s="186">
        <f t="shared" si="84"/>
        <v>11</v>
      </c>
      <c r="L881" s="198">
        <f t="shared" si="82"/>
        <v>3.6666666666666665</v>
      </c>
      <c r="M881" s="199">
        <f t="shared" si="83"/>
        <v>3.66</v>
      </c>
    </row>
    <row r="882" spans="1:13" x14ac:dyDescent="0.35">
      <c r="A882" s="189" t="s">
        <v>1126</v>
      </c>
      <c r="B882" s="190" t="s">
        <v>1132</v>
      </c>
      <c r="C882" s="191">
        <v>541729</v>
      </c>
      <c r="D882" s="192">
        <v>5.6820000000000004</v>
      </c>
      <c r="E882" s="193">
        <v>42.834928230000003</v>
      </c>
      <c r="F882" s="194">
        <v>0.4784688995215311</v>
      </c>
      <c r="H882" s="195">
        <f t="shared" si="79"/>
        <v>5</v>
      </c>
      <c r="I882" s="196">
        <f t="shared" si="80"/>
        <v>3.5</v>
      </c>
      <c r="J882" s="197">
        <f t="shared" si="81"/>
        <v>5</v>
      </c>
      <c r="K882" s="186">
        <f t="shared" si="84"/>
        <v>13.5</v>
      </c>
      <c r="L882" s="198">
        <f t="shared" si="82"/>
        <v>4.5</v>
      </c>
      <c r="M882" s="199">
        <f t="shared" si="83"/>
        <v>4.5</v>
      </c>
    </row>
    <row r="883" spans="1:13" x14ac:dyDescent="0.35">
      <c r="A883" s="189" t="s">
        <v>1126</v>
      </c>
      <c r="B883" s="190" t="s">
        <v>1133</v>
      </c>
      <c r="C883" s="191">
        <v>541737</v>
      </c>
      <c r="D883" s="192">
        <v>8.1969999999999992</v>
      </c>
      <c r="E883" s="193">
        <v>41.012345680000003</v>
      </c>
      <c r="F883" s="194">
        <v>0.82304526748971207</v>
      </c>
      <c r="H883" s="195">
        <f t="shared" si="79"/>
        <v>5</v>
      </c>
      <c r="I883" s="196">
        <f t="shared" si="80"/>
        <v>0.5</v>
      </c>
      <c r="J883" s="197">
        <f t="shared" si="81"/>
        <v>5</v>
      </c>
      <c r="K883" s="186">
        <f t="shared" si="84"/>
        <v>10.5</v>
      </c>
      <c r="L883" s="198">
        <f t="shared" si="82"/>
        <v>3.5</v>
      </c>
      <c r="M883" s="199">
        <f t="shared" si="83"/>
        <v>3.5</v>
      </c>
    </row>
    <row r="884" spans="1:13" x14ac:dyDescent="0.35">
      <c r="A884" s="189" t="s">
        <v>1126</v>
      </c>
      <c r="B884" s="190" t="s">
        <v>1134</v>
      </c>
      <c r="C884" s="191">
        <v>565202</v>
      </c>
      <c r="D884" s="192">
        <v>0</v>
      </c>
      <c r="E884" s="193">
        <v>47.6875</v>
      </c>
      <c r="F884" s="194">
        <v>2.5</v>
      </c>
      <c r="H884" s="195">
        <f t="shared" si="79"/>
        <v>0.5</v>
      </c>
      <c r="I884" s="196">
        <f t="shared" si="80"/>
        <v>5</v>
      </c>
      <c r="J884" s="197">
        <f t="shared" si="81"/>
        <v>3.5</v>
      </c>
      <c r="K884" s="186">
        <f t="shared" si="84"/>
        <v>9</v>
      </c>
      <c r="L884" s="198">
        <f t="shared" si="82"/>
        <v>3</v>
      </c>
      <c r="M884" s="199">
        <f t="shared" si="83"/>
        <v>3</v>
      </c>
    </row>
    <row r="885" spans="1:13" x14ac:dyDescent="0.35">
      <c r="A885" s="189" t="s">
        <v>1126</v>
      </c>
      <c r="B885" s="190" t="s">
        <v>1135</v>
      </c>
      <c r="C885" s="191">
        <v>541761</v>
      </c>
      <c r="D885" s="192">
        <v>1.333</v>
      </c>
      <c r="E885" s="193">
        <v>47.607999999999997</v>
      </c>
      <c r="F885" s="194">
        <v>0</v>
      </c>
      <c r="H885" s="195">
        <f t="shared" si="79"/>
        <v>0.5</v>
      </c>
      <c r="I885" s="196">
        <f t="shared" si="80"/>
        <v>5</v>
      </c>
      <c r="J885" s="197">
        <f t="shared" si="81"/>
        <v>5</v>
      </c>
      <c r="K885" s="186">
        <f t="shared" si="84"/>
        <v>10.5</v>
      </c>
      <c r="L885" s="198">
        <f t="shared" si="82"/>
        <v>3.5</v>
      </c>
      <c r="M885" s="199">
        <f t="shared" si="83"/>
        <v>3.5</v>
      </c>
    </row>
    <row r="886" spans="1:13" x14ac:dyDescent="0.35">
      <c r="A886" s="189" t="s">
        <v>1126</v>
      </c>
      <c r="B886" s="190" t="s">
        <v>604</v>
      </c>
      <c r="C886" s="191">
        <v>541770</v>
      </c>
      <c r="D886" s="192">
        <v>4.0869999999999997</v>
      </c>
      <c r="E886" s="193">
        <v>43.448073700000002</v>
      </c>
      <c r="F886" s="194">
        <v>0</v>
      </c>
      <c r="H886" s="195">
        <f t="shared" si="79"/>
        <v>5</v>
      </c>
      <c r="I886" s="196">
        <f t="shared" si="80"/>
        <v>4.5</v>
      </c>
      <c r="J886" s="197">
        <f t="shared" si="81"/>
        <v>5</v>
      </c>
      <c r="K886" s="186">
        <f t="shared" si="84"/>
        <v>14.5</v>
      </c>
      <c r="L886" s="198">
        <f t="shared" si="82"/>
        <v>4.833333333333333</v>
      </c>
      <c r="M886" s="199">
        <f t="shared" si="83"/>
        <v>4.83</v>
      </c>
    </row>
    <row r="887" spans="1:13" x14ac:dyDescent="0.35">
      <c r="A887" s="189" t="s">
        <v>1126</v>
      </c>
      <c r="B887" s="190" t="s">
        <v>1136</v>
      </c>
      <c r="C887" s="191">
        <v>565334</v>
      </c>
      <c r="D887" s="192">
        <v>0.87</v>
      </c>
      <c r="E887" s="193">
        <v>43.577777779999998</v>
      </c>
      <c r="F887" s="194">
        <v>0</v>
      </c>
      <c r="H887" s="195">
        <f t="shared" si="79"/>
        <v>0.5</v>
      </c>
      <c r="I887" s="196">
        <f t="shared" si="80"/>
        <v>4.5</v>
      </c>
      <c r="J887" s="197">
        <f t="shared" si="81"/>
        <v>5</v>
      </c>
      <c r="K887" s="186">
        <f t="shared" si="84"/>
        <v>10</v>
      </c>
      <c r="L887" s="198">
        <f t="shared" si="82"/>
        <v>3.3333333333333335</v>
      </c>
      <c r="M887" s="199">
        <f t="shared" si="83"/>
        <v>3.33</v>
      </c>
    </row>
    <row r="888" spans="1:13" x14ac:dyDescent="0.35">
      <c r="A888" s="189" t="s">
        <v>1126</v>
      </c>
      <c r="B888" s="190" t="s">
        <v>297</v>
      </c>
      <c r="C888" s="191">
        <v>541818</v>
      </c>
      <c r="D888" s="192">
        <v>4.8049999999999997</v>
      </c>
      <c r="E888" s="193">
        <v>40.991329479999997</v>
      </c>
      <c r="F888" s="194">
        <v>1.445086705202312</v>
      </c>
      <c r="H888" s="195">
        <f t="shared" si="79"/>
        <v>5</v>
      </c>
      <c r="I888" s="196">
        <f t="shared" si="80"/>
        <v>0.5</v>
      </c>
      <c r="J888" s="197">
        <f t="shared" si="81"/>
        <v>5</v>
      </c>
      <c r="K888" s="186">
        <f t="shared" si="84"/>
        <v>10.5</v>
      </c>
      <c r="L888" s="198">
        <f t="shared" si="82"/>
        <v>3.5</v>
      </c>
      <c r="M888" s="199">
        <f t="shared" si="83"/>
        <v>3.5</v>
      </c>
    </row>
    <row r="889" spans="1:13" x14ac:dyDescent="0.35">
      <c r="A889" s="189" t="s">
        <v>1126</v>
      </c>
      <c r="B889" s="190" t="s">
        <v>1137</v>
      </c>
      <c r="C889" s="191">
        <v>565270</v>
      </c>
      <c r="D889" s="192">
        <v>2.2989999999999999</v>
      </c>
      <c r="E889" s="193">
        <v>46.337662340000001</v>
      </c>
      <c r="F889" s="194">
        <v>1.2987012987012987</v>
      </c>
      <c r="H889" s="195">
        <f t="shared" si="79"/>
        <v>1</v>
      </c>
      <c r="I889" s="196">
        <f t="shared" si="80"/>
        <v>5</v>
      </c>
      <c r="J889" s="197">
        <f t="shared" si="81"/>
        <v>5</v>
      </c>
      <c r="K889" s="186">
        <f t="shared" si="84"/>
        <v>11</v>
      </c>
      <c r="L889" s="198">
        <f t="shared" si="82"/>
        <v>3.6666666666666665</v>
      </c>
      <c r="M889" s="199">
        <f t="shared" si="83"/>
        <v>3.66</v>
      </c>
    </row>
    <row r="890" spans="1:13" x14ac:dyDescent="0.35">
      <c r="A890" s="189" t="s">
        <v>1126</v>
      </c>
      <c r="B890" s="190" t="s">
        <v>498</v>
      </c>
      <c r="C890" s="191">
        <v>541834</v>
      </c>
      <c r="D890" s="192">
        <v>5.2309999999999999</v>
      </c>
      <c r="E890" s="193">
        <v>43.28140097</v>
      </c>
      <c r="F890" s="194">
        <v>2.6570048309178746</v>
      </c>
      <c r="H890" s="195">
        <f t="shared" si="79"/>
        <v>5</v>
      </c>
      <c r="I890" s="196">
        <f t="shared" si="80"/>
        <v>4</v>
      </c>
      <c r="J890" s="197">
        <f t="shared" si="81"/>
        <v>3.5</v>
      </c>
      <c r="K890" s="186">
        <f t="shared" si="84"/>
        <v>12.5</v>
      </c>
      <c r="L890" s="198">
        <f t="shared" si="82"/>
        <v>4.166666666666667</v>
      </c>
      <c r="M890" s="199">
        <f t="shared" si="83"/>
        <v>4.16</v>
      </c>
    </row>
    <row r="891" spans="1:13" x14ac:dyDescent="0.35">
      <c r="A891" s="189" t="s">
        <v>1126</v>
      </c>
      <c r="B891" s="190" t="s">
        <v>1138</v>
      </c>
      <c r="C891" s="191">
        <v>565440</v>
      </c>
      <c r="D891" s="192">
        <v>0</v>
      </c>
      <c r="E891" s="193">
        <v>45.37</v>
      </c>
      <c r="F891" s="194">
        <v>4</v>
      </c>
      <c r="H891" s="195">
        <f t="shared" si="79"/>
        <v>0.5</v>
      </c>
      <c r="I891" s="196">
        <f t="shared" si="80"/>
        <v>5</v>
      </c>
      <c r="J891" s="197">
        <f t="shared" si="81"/>
        <v>1.5</v>
      </c>
      <c r="K891" s="186">
        <f t="shared" si="84"/>
        <v>7</v>
      </c>
      <c r="L891" s="198">
        <f t="shared" si="82"/>
        <v>2.3333333333333335</v>
      </c>
      <c r="M891" s="199">
        <f t="shared" si="83"/>
        <v>2.33</v>
      </c>
    </row>
    <row r="892" spans="1:13" x14ac:dyDescent="0.35">
      <c r="A892" s="189" t="s">
        <v>1126</v>
      </c>
      <c r="B892" s="190" t="s">
        <v>1139</v>
      </c>
      <c r="C892" s="191">
        <v>565288</v>
      </c>
      <c r="D892" s="192">
        <v>1.2350000000000001</v>
      </c>
      <c r="E892" s="193">
        <v>43.602362200000002</v>
      </c>
      <c r="F892" s="194">
        <v>1.5748031496062993</v>
      </c>
      <c r="H892" s="195">
        <f t="shared" si="79"/>
        <v>0.5</v>
      </c>
      <c r="I892" s="196">
        <f t="shared" si="80"/>
        <v>4.5</v>
      </c>
      <c r="J892" s="197">
        <f t="shared" si="81"/>
        <v>5</v>
      </c>
      <c r="K892" s="186">
        <f t="shared" si="84"/>
        <v>10</v>
      </c>
      <c r="L892" s="198">
        <f t="shared" si="82"/>
        <v>3.3333333333333335</v>
      </c>
      <c r="M892" s="199">
        <f t="shared" si="83"/>
        <v>3.33</v>
      </c>
    </row>
    <row r="893" spans="1:13" x14ac:dyDescent="0.35">
      <c r="A893" s="189" t="s">
        <v>1126</v>
      </c>
      <c r="B893" s="190" t="s">
        <v>505</v>
      </c>
      <c r="C893" s="191">
        <v>541877</v>
      </c>
      <c r="D893" s="192">
        <v>3.5219999999999998</v>
      </c>
      <c r="E893" s="193">
        <v>43.251473480000001</v>
      </c>
      <c r="F893" s="194">
        <v>0.19646365422396858</v>
      </c>
      <c r="H893" s="195">
        <f t="shared" si="79"/>
        <v>3.5</v>
      </c>
      <c r="I893" s="196">
        <f t="shared" si="80"/>
        <v>4</v>
      </c>
      <c r="J893" s="197">
        <f t="shared" si="81"/>
        <v>5</v>
      </c>
      <c r="K893" s="186">
        <f t="shared" si="84"/>
        <v>12.5</v>
      </c>
      <c r="L893" s="198">
        <f t="shared" si="82"/>
        <v>4.166666666666667</v>
      </c>
      <c r="M893" s="199">
        <f t="shared" si="83"/>
        <v>4.16</v>
      </c>
    </row>
    <row r="894" spans="1:13" x14ac:dyDescent="0.35">
      <c r="A894" s="189" t="s">
        <v>1126</v>
      </c>
      <c r="B894" s="190" t="s">
        <v>1140</v>
      </c>
      <c r="C894" s="191">
        <v>565199</v>
      </c>
      <c r="D894" s="192">
        <v>5.1020000000000003</v>
      </c>
      <c r="E894" s="193">
        <v>39.97619048</v>
      </c>
      <c r="F894" s="194">
        <v>0</v>
      </c>
      <c r="H894" s="195">
        <f t="shared" si="79"/>
        <v>5</v>
      </c>
      <c r="I894" s="196">
        <f t="shared" si="80"/>
        <v>0.5</v>
      </c>
      <c r="J894" s="197">
        <f t="shared" si="81"/>
        <v>5</v>
      </c>
      <c r="K894" s="186">
        <f t="shared" si="84"/>
        <v>10.5</v>
      </c>
      <c r="L894" s="198">
        <f t="shared" si="82"/>
        <v>3.5</v>
      </c>
      <c r="M894" s="199">
        <f t="shared" si="83"/>
        <v>3.5</v>
      </c>
    </row>
    <row r="895" spans="1:13" x14ac:dyDescent="0.35">
      <c r="A895" s="189" t="s">
        <v>1126</v>
      </c>
      <c r="B895" s="190" t="s">
        <v>1141</v>
      </c>
      <c r="C895" s="191">
        <v>541893</v>
      </c>
      <c r="D895" s="192">
        <v>6.0119999999999996</v>
      </c>
      <c r="E895" s="193">
        <v>42.85216346</v>
      </c>
      <c r="F895" s="194">
        <v>1.4423076923076921</v>
      </c>
      <c r="H895" s="195">
        <f t="shared" si="79"/>
        <v>5</v>
      </c>
      <c r="I895" s="196">
        <f t="shared" si="80"/>
        <v>3.5</v>
      </c>
      <c r="J895" s="197">
        <f t="shared" si="81"/>
        <v>5</v>
      </c>
      <c r="K895" s="186">
        <f t="shared" si="84"/>
        <v>13.5</v>
      </c>
      <c r="L895" s="198">
        <f t="shared" si="82"/>
        <v>4.5</v>
      </c>
      <c r="M895" s="199">
        <f t="shared" si="83"/>
        <v>4.5</v>
      </c>
    </row>
    <row r="896" spans="1:13" x14ac:dyDescent="0.35">
      <c r="A896" s="189" t="s">
        <v>1126</v>
      </c>
      <c r="B896" s="190" t="s">
        <v>1142</v>
      </c>
      <c r="C896" s="191">
        <v>541907</v>
      </c>
      <c r="D896" s="192">
        <v>4.7089999999999996</v>
      </c>
      <c r="E896" s="193">
        <v>40.503623189999999</v>
      </c>
      <c r="F896" s="194">
        <v>0.36231884057971014</v>
      </c>
      <c r="H896" s="195">
        <f t="shared" si="79"/>
        <v>5</v>
      </c>
      <c r="I896" s="196">
        <f t="shared" si="80"/>
        <v>0.5</v>
      </c>
      <c r="J896" s="197">
        <f t="shared" si="81"/>
        <v>5</v>
      </c>
      <c r="K896" s="186">
        <f t="shared" si="84"/>
        <v>10.5</v>
      </c>
      <c r="L896" s="198">
        <f t="shared" si="82"/>
        <v>3.5</v>
      </c>
      <c r="M896" s="199">
        <f t="shared" si="83"/>
        <v>3.5</v>
      </c>
    </row>
    <row r="897" spans="1:13" x14ac:dyDescent="0.35">
      <c r="A897" s="189" t="s">
        <v>1126</v>
      </c>
      <c r="B897" s="190" t="s">
        <v>1143</v>
      </c>
      <c r="C897" s="191">
        <v>565385</v>
      </c>
      <c r="D897" s="192">
        <v>0</v>
      </c>
      <c r="E897" s="193">
        <v>46.80769231</v>
      </c>
      <c r="F897" s="194">
        <v>2.197802197802198</v>
      </c>
      <c r="H897" s="195">
        <f t="shared" si="79"/>
        <v>0.5</v>
      </c>
      <c r="I897" s="196">
        <f t="shared" si="80"/>
        <v>5</v>
      </c>
      <c r="J897" s="197">
        <f t="shared" si="81"/>
        <v>4</v>
      </c>
      <c r="K897" s="186">
        <f t="shared" si="84"/>
        <v>9.5</v>
      </c>
      <c r="L897" s="198">
        <f t="shared" si="82"/>
        <v>3.1666666666666665</v>
      </c>
      <c r="M897" s="199">
        <f t="shared" si="83"/>
        <v>3.16</v>
      </c>
    </row>
    <row r="898" spans="1:13" x14ac:dyDescent="0.35">
      <c r="A898" s="189" t="s">
        <v>1126</v>
      </c>
      <c r="B898" s="190" t="s">
        <v>1144</v>
      </c>
      <c r="C898" s="191">
        <v>565351</v>
      </c>
      <c r="D898" s="192">
        <v>2.4689999999999999</v>
      </c>
      <c r="E898" s="193">
        <v>40.701438850000002</v>
      </c>
      <c r="F898" s="194">
        <v>0</v>
      </c>
      <c r="H898" s="195">
        <f t="shared" si="79"/>
        <v>1.5</v>
      </c>
      <c r="I898" s="196">
        <f t="shared" si="80"/>
        <v>0.5</v>
      </c>
      <c r="J898" s="197">
        <f t="shared" si="81"/>
        <v>5</v>
      </c>
      <c r="K898" s="186">
        <f t="shared" si="84"/>
        <v>7</v>
      </c>
      <c r="L898" s="198">
        <f t="shared" si="82"/>
        <v>2.3333333333333335</v>
      </c>
      <c r="M898" s="199">
        <f t="shared" si="83"/>
        <v>2.33</v>
      </c>
    </row>
    <row r="899" spans="1:13" x14ac:dyDescent="0.35">
      <c r="A899" s="189" t="s">
        <v>1126</v>
      </c>
      <c r="B899" s="190" t="s">
        <v>1145</v>
      </c>
      <c r="C899" s="191">
        <v>565369</v>
      </c>
      <c r="D899" s="192">
        <v>2.3809999999999998</v>
      </c>
      <c r="E899" s="193">
        <v>40.963768119999997</v>
      </c>
      <c r="F899" s="194">
        <v>0</v>
      </c>
      <c r="H899" s="195">
        <f t="shared" si="79"/>
        <v>1</v>
      </c>
      <c r="I899" s="196">
        <f t="shared" si="80"/>
        <v>0.5</v>
      </c>
      <c r="J899" s="197">
        <f t="shared" si="81"/>
        <v>5</v>
      </c>
      <c r="K899" s="186">
        <f t="shared" si="84"/>
        <v>6.5</v>
      </c>
      <c r="L899" s="198">
        <f t="shared" si="82"/>
        <v>2.1666666666666665</v>
      </c>
      <c r="M899" s="199">
        <f t="shared" si="83"/>
        <v>2.16</v>
      </c>
    </row>
    <row r="900" spans="1:13" x14ac:dyDescent="0.35">
      <c r="A900" s="189" t="s">
        <v>1126</v>
      </c>
      <c r="B900" s="190" t="s">
        <v>1146</v>
      </c>
      <c r="C900" s="191">
        <v>541940</v>
      </c>
      <c r="D900" s="192">
        <v>2.3119999999999998</v>
      </c>
      <c r="E900" s="193">
        <v>41.236654799999997</v>
      </c>
      <c r="F900" s="194">
        <v>0.71174377224199292</v>
      </c>
      <c r="H900" s="195">
        <f t="shared" ref="H900:H963" si="85">VALUE(_xlfn.IFS(D900&gt;4.05,"5",D900&gt;=3.83,"4,5",D900&gt;=3.6,"4",D900&gt;=3.37,"3,5",D900&gt;=3.14,"3",D900&gt;=2.91,"2,5",D900&gt;=2.68,"2",D900&gt;=2.45,"1,5",D900&gt;=2.22,"1",D900&lt;2.22,"0,5"))</f>
        <v>1</v>
      </c>
      <c r="I900" s="196">
        <f t="shared" ref="I900:I963" si="86">VALUE(_xlfn.IFS(E900&gt;43.62,"5",E900&gt;=43.32,"4,5",E900&gt;=43.1,"4",E900&gt;=42.7,"3,5",E900&gt;=42.39,"3",E900&gt;=42.08,"2,5",E900&gt;=41.77,"2",E900&gt;=41.46,"1,5",E900&gt;=41.15,"1",E900&lt;41.15,"0,5"))</f>
        <v>1</v>
      </c>
      <c r="J900" s="197">
        <f t="shared" ref="J900:J963" si="87">VALUE(_xlfn.IFS(F900&gt;4.53,"0,5",F900&gt;=4.2,"1",F900&gt;=3.86,"1,5",F900&gt;=3.52,"2",F900&gt;=3.18,"2,5",F900&gt;=2.84,"3",F900&gt;=2.5,"3,5",F900&gt;=2.16,"4",F900&gt;=1.82,"4,5",F900&lt;1.82,"5"))</f>
        <v>5</v>
      </c>
      <c r="K900" s="186">
        <f t="shared" si="84"/>
        <v>7</v>
      </c>
      <c r="L900" s="198">
        <f t="shared" ref="L900:L963" si="88">(H900+I900+J900)/3</f>
        <v>2.3333333333333335</v>
      </c>
      <c r="M900" s="199">
        <f t="shared" ref="M900:M963" si="89">ROUNDDOWN(L900,2)</f>
        <v>2.33</v>
      </c>
    </row>
    <row r="901" spans="1:13" x14ac:dyDescent="0.35">
      <c r="A901" s="189" t="s">
        <v>1126</v>
      </c>
      <c r="B901" s="190" t="s">
        <v>1147</v>
      </c>
      <c r="C901" s="191">
        <v>598500</v>
      </c>
      <c r="D901" s="192">
        <v>1.4079999999999999</v>
      </c>
      <c r="E901" s="193">
        <v>44.92241379</v>
      </c>
      <c r="F901" s="194">
        <v>0</v>
      </c>
      <c r="H901" s="195">
        <f t="shared" si="85"/>
        <v>0.5</v>
      </c>
      <c r="I901" s="196">
        <f t="shared" si="86"/>
        <v>5</v>
      </c>
      <c r="J901" s="197">
        <f t="shared" si="87"/>
        <v>5</v>
      </c>
      <c r="K901" s="186">
        <f t="shared" si="84"/>
        <v>10.5</v>
      </c>
      <c r="L901" s="198">
        <f t="shared" si="88"/>
        <v>3.5</v>
      </c>
      <c r="M901" s="199">
        <f t="shared" si="89"/>
        <v>3.5</v>
      </c>
    </row>
    <row r="902" spans="1:13" x14ac:dyDescent="0.35">
      <c r="A902" s="189" t="s">
        <v>1126</v>
      </c>
      <c r="B902" s="190" t="s">
        <v>558</v>
      </c>
      <c r="C902" s="191">
        <v>541966</v>
      </c>
      <c r="D902" s="192">
        <v>5.319</v>
      </c>
      <c r="E902" s="193">
        <v>43.266292129999997</v>
      </c>
      <c r="F902" s="194">
        <v>0.89887640449438211</v>
      </c>
      <c r="H902" s="195">
        <f t="shared" si="85"/>
        <v>5</v>
      </c>
      <c r="I902" s="196">
        <f t="shared" si="86"/>
        <v>4</v>
      </c>
      <c r="J902" s="197">
        <f t="shared" si="87"/>
        <v>5</v>
      </c>
      <c r="K902" s="186">
        <f t="shared" si="84"/>
        <v>14</v>
      </c>
      <c r="L902" s="198">
        <f t="shared" si="88"/>
        <v>4.666666666666667</v>
      </c>
      <c r="M902" s="199">
        <f t="shared" si="89"/>
        <v>4.66</v>
      </c>
    </row>
    <row r="903" spans="1:13" x14ac:dyDescent="0.35">
      <c r="A903" s="189" t="s">
        <v>1126</v>
      </c>
      <c r="B903" s="190" t="s">
        <v>1148</v>
      </c>
      <c r="C903" s="191">
        <v>541974</v>
      </c>
      <c r="D903" s="192">
        <v>2.2170000000000001</v>
      </c>
      <c r="E903" s="193">
        <v>42.841384859999998</v>
      </c>
      <c r="F903" s="194">
        <v>1.6103059581320451</v>
      </c>
      <c r="H903" s="195">
        <f t="shared" si="85"/>
        <v>0.5</v>
      </c>
      <c r="I903" s="196">
        <f t="shared" si="86"/>
        <v>3.5</v>
      </c>
      <c r="J903" s="197">
        <f t="shared" si="87"/>
        <v>5</v>
      </c>
      <c r="K903" s="186">
        <f t="shared" si="84"/>
        <v>9</v>
      </c>
      <c r="L903" s="198">
        <f t="shared" si="88"/>
        <v>3</v>
      </c>
      <c r="M903" s="199">
        <f t="shared" si="89"/>
        <v>3</v>
      </c>
    </row>
    <row r="904" spans="1:13" x14ac:dyDescent="0.35">
      <c r="A904" s="189" t="s">
        <v>1126</v>
      </c>
      <c r="B904" s="190" t="s">
        <v>1149</v>
      </c>
      <c r="C904" s="191">
        <v>541982</v>
      </c>
      <c r="D904" s="192">
        <v>3.218</v>
      </c>
      <c r="E904" s="193">
        <v>43.787610620000002</v>
      </c>
      <c r="F904" s="194">
        <v>2.359882005899705</v>
      </c>
      <c r="H904" s="195">
        <f t="shared" si="85"/>
        <v>3</v>
      </c>
      <c r="I904" s="196">
        <f t="shared" si="86"/>
        <v>5</v>
      </c>
      <c r="J904" s="197">
        <f t="shared" si="87"/>
        <v>4</v>
      </c>
      <c r="K904" s="186">
        <f t="shared" si="84"/>
        <v>12</v>
      </c>
      <c r="L904" s="198">
        <f t="shared" si="88"/>
        <v>4</v>
      </c>
      <c r="M904" s="199">
        <f t="shared" si="89"/>
        <v>4</v>
      </c>
    </row>
    <row r="905" spans="1:13" x14ac:dyDescent="0.35">
      <c r="A905" s="189" t="s">
        <v>1126</v>
      </c>
      <c r="B905" s="190" t="s">
        <v>1150</v>
      </c>
      <c r="C905" s="191">
        <v>542008</v>
      </c>
      <c r="D905" s="192">
        <v>5.4790000000000001</v>
      </c>
      <c r="E905" s="193">
        <v>46.656716420000002</v>
      </c>
      <c r="F905" s="194">
        <v>0</v>
      </c>
      <c r="H905" s="195">
        <f t="shared" si="85"/>
        <v>5</v>
      </c>
      <c r="I905" s="196">
        <f t="shared" si="86"/>
        <v>5</v>
      </c>
      <c r="J905" s="197">
        <f t="shared" si="87"/>
        <v>5</v>
      </c>
      <c r="K905" s="186">
        <f t="shared" si="84"/>
        <v>15</v>
      </c>
      <c r="L905" s="198">
        <f t="shared" si="88"/>
        <v>5</v>
      </c>
      <c r="M905" s="199">
        <f t="shared" si="89"/>
        <v>5</v>
      </c>
    </row>
    <row r="906" spans="1:13" x14ac:dyDescent="0.35">
      <c r="A906" s="189" t="s">
        <v>1126</v>
      </c>
      <c r="B906" s="190" t="s">
        <v>1151</v>
      </c>
      <c r="C906" s="191">
        <v>542016</v>
      </c>
      <c r="D906" s="192">
        <v>2.7839999999999998</v>
      </c>
      <c r="E906" s="193">
        <v>41.647826090000002</v>
      </c>
      <c r="F906" s="194">
        <v>0.57971014492753625</v>
      </c>
      <c r="H906" s="195">
        <f t="shared" si="85"/>
        <v>2</v>
      </c>
      <c r="I906" s="196">
        <f t="shared" si="86"/>
        <v>1.5</v>
      </c>
      <c r="J906" s="197">
        <f t="shared" si="87"/>
        <v>5</v>
      </c>
      <c r="K906" s="186">
        <f t="shared" si="84"/>
        <v>8.5</v>
      </c>
      <c r="L906" s="198">
        <f t="shared" si="88"/>
        <v>2.8333333333333335</v>
      </c>
      <c r="M906" s="199">
        <f t="shared" si="89"/>
        <v>2.83</v>
      </c>
    </row>
    <row r="907" spans="1:13" x14ac:dyDescent="0.35">
      <c r="A907" s="189" t="s">
        <v>1126</v>
      </c>
      <c r="B907" s="190" t="s">
        <v>1152</v>
      </c>
      <c r="C907" s="191">
        <v>542032</v>
      </c>
      <c r="D907" s="192">
        <v>2.411</v>
      </c>
      <c r="E907" s="193">
        <v>40.715398720000003</v>
      </c>
      <c r="F907" s="194">
        <v>1.8331805682859763</v>
      </c>
      <c r="H907" s="195">
        <f t="shared" si="85"/>
        <v>1</v>
      </c>
      <c r="I907" s="196">
        <f t="shared" si="86"/>
        <v>0.5</v>
      </c>
      <c r="J907" s="197">
        <f t="shared" si="87"/>
        <v>4.5</v>
      </c>
      <c r="K907" s="186">
        <f t="shared" si="84"/>
        <v>6</v>
      </c>
      <c r="L907" s="198">
        <f t="shared" si="88"/>
        <v>2</v>
      </c>
      <c r="M907" s="199">
        <f t="shared" si="89"/>
        <v>2</v>
      </c>
    </row>
    <row r="908" spans="1:13" x14ac:dyDescent="0.35">
      <c r="A908" s="189" t="s">
        <v>1126</v>
      </c>
      <c r="B908" s="190" t="s">
        <v>1153</v>
      </c>
      <c r="C908" s="191">
        <v>542041</v>
      </c>
      <c r="D908" s="192">
        <v>2.8290000000000002</v>
      </c>
      <c r="E908" s="193">
        <v>42.426903549999999</v>
      </c>
      <c r="F908" s="194">
        <v>2.6395939086294415</v>
      </c>
      <c r="H908" s="195">
        <f t="shared" si="85"/>
        <v>2</v>
      </c>
      <c r="I908" s="196">
        <f t="shared" si="86"/>
        <v>3</v>
      </c>
      <c r="J908" s="197">
        <f t="shared" si="87"/>
        <v>3.5</v>
      </c>
      <c r="K908" s="186">
        <f t="shared" si="84"/>
        <v>8.5</v>
      </c>
      <c r="L908" s="198">
        <f t="shared" si="88"/>
        <v>2.8333333333333335</v>
      </c>
      <c r="M908" s="199">
        <f t="shared" si="89"/>
        <v>2.83</v>
      </c>
    </row>
    <row r="909" spans="1:13" x14ac:dyDescent="0.35">
      <c r="A909" s="189" t="s">
        <v>1126</v>
      </c>
      <c r="B909" s="190" t="s">
        <v>1154</v>
      </c>
      <c r="C909" s="191">
        <v>565377</v>
      </c>
      <c r="D909" s="192">
        <v>1.587</v>
      </c>
      <c r="E909" s="193">
        <v>38.029411760000002</v>
      </c>
      <c r="F909" s="194">
        <v>1.9607843137254901</v>
      </c>
      <c r="H909" s="195">
        <f t="shared" si="85"/>
        <v>0.5</v>
      </c>
      <c r="I909" s="196">
        <f t="shared" si="86"/>
        <v>0.5</v>
      </c>
      <c r="J909" s="197">
        <f t="shared" si="87"/>
        <v>4.5</v>
      </c>
      <c r="K909" s="186">
        <f t="shared" ref="K909:K972" si="90">SUM(H909:J909)</f>
        <v>5.5</v>
      </c>
      <c r="L909" s="198">
        <f t="shared" si="88"/>
        <v>1.8333333333333333</v>
      </c>
      <c r="M909" s="199">
        <f t="shared" si="89"/>
        <v>1.83</v>
      </c>
    </row>
    <row r="910" spans="1:13" x14ac:dyDescent="0.35">
      <c r="A910" s="189" t="s">
        <v>1126</v>
      </c>
      <c r="B910" s="190" t="s">
        <v>1155</v>
      </c>
      <c r="C910" s="191">
        <v>542067</v>
      </c>
      <c r="D910" s="192">
        <v>3.2850000000000001</v>
      </c>
      <c r="E910" s="193">
        <v>43.008810570000001</v>
      </c>
      <c r="F910" s="194">
        <v>3.5242290748898681</v>
      </c>
      <c r="H910" s="195">
        <f t="shared" si="85"/>
        <v>3</v>
      </c>
      <c r="I910" s="196">
        <f t="shared" si="86"/>
        <v>3.5</v>
      </c>
      <c r="J910" s="197">
        <f t="shared" si="87"/>
        <v>2</v>
      </c>
      <c r="K910" s="186">
        <f t="shared" si="90"/>
        <v>8.5</v>
      </c>
      <c r="L910" s="198">
        <f t="shared" si="88"/>
        <v>2.8333333333333335</v>
      </c>
      <c r="M910" s="199">
        <f t="shared" si="89"/>
        <v>2.83</v>
      </c>
    </row>
    <row r="911" spans="1:13" x14ac:dyDescent="0.35">
      <c r="A911" s="189" t="s">
        <v>1126</v>
      </c>
      <c r="B911" s="190" t="s">
        <v>1156</v>
      </c>
      <c r="C911" s="191">
        <v>542075</v>
      </c>
      <c r="D911" s="192">
        <v>3.9409999999999998</v>
      </c>
      <c r="E911" s="193">
        <v>42.077507599999997</v>
      </c>
      <c r="F911" s="194">
        <v>0</v>
      </c>
      <c r="H911" s="195">
        <f t="shared" si="85"/>
        <v>4.5</v>
      </c>
      <c r="I911" s="196">
        <f t="shared" si="86"/>
        <v>2</v>
      </c>
      <c r="J911" s="197">
        <f t="shared" si="87"/>
        <v>5</v>
      </c>
      <c r="K911" s="186">
        <f t="shared" si="90"/>
        <v>11.5</v>
      </c>
      <c r="L911" s="198">
        <f t="shared" si="88"/>
        <v>3.8333333333333335</v>
      </c>
      <c r="M911" s="199">
        <f t="shared" si="89"/>
        <v>3.83</v>
      </c>
    </row>
    <row r="912" spans="1:13" x14ac:dyDescent="0.35">
      <c r="A912" s="189" t="s">
        <v>1126</v>
      </c>
      <c r="B912" s="190" t="s">
        <v>1157</v>
      </c>
      <c r="C912" s="191">
        <v>565466</v>
      </c>
      <c r="D912" s="192">
        <v>4.4779999999999998</v>
      </c>
      <c r="E912" s="193">
        <v>41.87614679</v>
      </c>
      <c r="F912" s="194">
        <v>2.7522935779816513</v>
      </c>
      <c r="H912" s="195">
        <f t="shared" si="85"/>
        <v>5</v>
      </c>
      <c r="I912" s="196">
        <f t="shared" si="86"/>
        <v>2</v>
      </c>
      <c r="J912" s="197">
        <f t="shared" si="87"/>
        <v>3.5</v>
      </c>
      <c r="K912" s="186">
        <f t="shared" si="90"/>
        <v>10.5</v>
      </c>
      <c r="L912" s="198">
        <f t="shared" si="88"/>
        <v>3.5</v>
      </c>
      <c r="M912" s="199">
        <f t="shared" si="89"/>
        <v>3.5</v>
      </c>
    </row>
    <row r="913" spans="1:13" x14ac:dyDescent="0.35">
      <c r="A913" s="189" t="s">
        <v>1126</v>
      </c>
      <c r="B913" s="190" t="s">
        <v>1158</v>
      </c>
      <c r="C913" s="191">
        <v>542105</v>
      </c>
      <c r="D913" s="192">
        <v>3.22</v>
      </c>
      <c r="E913" s="193">
        <v>43.978699550000002</v>
      </c>
      <c r="F913" s="194">
        <v>2.2421524663677128</v>
      </c>
      <c r="H913" s="195">
        <f t="shared" si="85"/>
        <v>3</v>
      </c>
      <c r="I913" s="196">
        <f t="shared" si="86"/>
        <v>5</v>
      </c>
      <c r="J913" s="197">
        <f t="shared" si="87"/>
        <v>4</v>
      </c>
      <c r="K913" s="186">
        <f t="shared" si="90"/>
        <v>12</v>
      </c>
      <c r="L913" s="198">
        <f t="shared" si="88"/>
        <v>4</v>
      </c>
      <c r="M913" s="199">
        <f t="shared" si="89"/>
        <v>4</v>
      </c>
    </row>
    <row r="914" spans="1:13" x14ac:dyDescent="0.35">
      <c r="A914" s="189" t="s">
        <v>1126</v>
      </c>
      <c r="B914" s="190" t="s">
        <v>1159</v>
      </c>
      <c r="C914" s="191">
        <v>542113</v>
      </c>
      <c r="D914" s="192">
        <v>1.3049999999999999</v>
      </c>
      <c r="E914" s="193">
        <v>42.065749240000002</v>
      </c>
      <c r="F914" s="194">
        <v>6.1162079510703364</v>
      </c>
      <c r="H914" s="195">
        <f t="shared" si="85"/>
        <v>0.5</v>
      </c>
      <c r="I914" s="196">
        <f t="shared" si="86"/>
        <v>2</v>
      </c>
      <c r="J914" s="197">
        <f t="shared" si="87"/>
        <v>0.5</v>
      </c>
      <c r="K914" s="186">
        <f t="shared" si="90"/>
        <v>3</v>
      </c>
      <c r="L914" s="198">
        <f t="shared" si="88"/>
        <v>1</v>
      </c>
      <c r="M914" s="199">
        <f t="shared" si="89"/>
        <v>1</v>
      </c>
    </row>
    <row r="915" spans="1:13" x14ac:dyDescent="0.35">
      <c r="A915" s="189" t="s">
        <v>1126</v>
      </c>
      <c r="B915" s="190" t="s">
        <v>1160</v>
      </c>
      <c r="C915" s="191">
        <v>542121</v>
      </c>
      <c r="D915" s="192">
        <v>3.8170000000000002</v>
      </c>
      <c r="E915" s="193">
        <v>42.872315039999997</v>
      </c>
      <c r="F915" s="194">
        <v>0.95465393794749409</v>
      </c>
      <c r="H915" s="195">
        <f t="shared" si="85"/>
        <v>4</v>
      </c>
      <c r="I915" s="196">
        <f t="shared" si="86"/>
        <v>3.5</v>
      </c>
      <c r="J915" s="197">
        <f t="shared" si="87"/>
        <v>5</v>
      </c>
      <c r="K915" s="186">
        <f t="shared" si="90"/>
        <v>12.5</v>
      </c>
      <c r="L915" s="198">
        <f t="shared" si="88"/>
        <v>4.166666666666667</v>
      </c>
      <c r="M915" s="199">
        <f t="shared" si="89"/>
        <v>4.16</v>
      </c>
    </row>
    <row r="916" spans="1:13" x14ac:dyDescent="0.35">
      <c r="A916" s="189" t="s">
        <v>1126</v>
      </c>
      <c r="B916" s="190" t="s">
        <v>1161</v>
      </c>
      <c r="C916" s="191">
        <v>542130</v>
      </c>
      <c r="D916" s="192">
        <v>2.6120000000000001</v>
      </c>
      <c r="E916" s="193">
        <v>42.37614679</v>
      </c>
      <c r="F916" s="194">
        <v>2.2935779816513762</v>
      </c>
      <c r="H916" s="195">
        <f t="shared" si="85"/>
        <v>1.5</v>
      </c>
      <c r="I916" s="196">
        <f t="shared" si="86"/>
        <v>2.5</v>
      </c>
      <c r="J916" s="197">
        <f t="shared" si="87"/>
        <v>4</v>
      </c>
      <c r="K916" s="186">
        <f t="shared" si="90"/>
        <v>8</v>
      </c>
      <c r="L916" s="198">
        <f t="shared" si="88"/>
        <v>2.6666666666666665</v>
      </c>
      <c r="M916" s="199">
        <f t="shared" si="89"/>
        <v>2.66</v>
      </c>
    </row>
    <row r="917" spans="1:13" x14ac:dyDescent="0.35">
      <c r="A917" s="189" t="s">
        <v>1126</v>
      </c>
      <c r="B917" s="190" t="s">
        <v>1162</v>
      </c>
      <c r="C917" s="191">
        <v>598585</v>
      </c>
      <c r="D917" s="192">
        <v>6.8970000000000002</v>
      </c>
      <c r="E917" s="193">
        <v>48.255102039999997</v>
      </c>
      <c r="F917" s="194">
        <v>6.1224489795918364</v>
      </c>
      <c r="H917" s="195">
        <f t="shared" si="85"/>
        <v>5</v>
      </c>
      <c r="I917" s="196">
        <f t="shared" si="86"/>
        <v>5</v>
      </c>
      <c r="J917" s="197">
        <f t="shared" si="87"/>
        <v>0.5</v>
      </c>
      <c r="K917" s="186">
        <f t="shared" si="90"/>
        <v>10.5</v>
      </c>
      <c r="L917" s="198">
        <f t="shared" si="88"/>
        <v>3.5</v>
      </c>
      <c r="M917" s="199">
        <f t="shared" si="89"/>
        <v>3.5</v>
      </c>
    </row>
    <row r="918" spans="1:13" x14ac:dyDescent="0.35">
      <c r="A918" s="189" t="s">
        <v>1126</v>
      </c>
      <c r="B918" s="190" t="s">
        <v>1163</v>
      </c>
      <c r="C918" s="191">
        <v>542164</v>
      </c>
      <c r="D918" s="192">
        <v>2.1819999999999999</v>
      </c>
      <c r="E918" s="193">
        <v>42.404116819999999</v>
      </c>
      <c r="F918" s="194">
        <v>4.2575650950035184</v>
      </c>
      <c r="H918" s="195">
        <f t="shared" si="85"/>
        <v>0.5</v>
      </c>
      <c r="I918" s="196">
        <f t="shared" si="86"/>
        <v>3</v>
      </c>
      <c r="J918" s="197">
        <f t="shared" si="87"/>
        <v>1</v>
      </c>
      <c r="K918" s="186">
        <f t="shared" si="90"/>
        <v>4.5</v>
      </c>
      <c r="L918" s="198">
        <f t="shared" si="88"/>
        <v>1.5</v>
      </c>
      <c r="M918" s="199">
        <f t="shared" si="89"/>
        <v>1.5</v>
      </c>
    </row>
    <row r="919" spans="1:13" x14ac:dyDescent="0.35">
      <c r="A919" s="189" t="s">
        <v>1126</v>
      </c>
      <c r="B919" s="190" t="s">
        <v>1164</v>
      </c>
      <c r="C919" s="191">
        <v>542181</v>
      </c>
      <c r="D919" s="192">
        <v>1.8180000000000001</v>
      </c>
      <c r="E919" s="193">
        <v>42.483240219999999</v>
      </c>
      <c r="F919" s="194">
        <v>1.1173184357541901</v>
      </c>
      <c r="H919" s="195">
        <f t="shared" si="85"/>
        <v>0.5</v>
      </c>
      <c r="I919" s="196">
        <f t="shared" si="86"/>
        <v>3</v>
      </c>
      <c r="J919" s="197">
        <f t="shared" si="87"/>
        <v>5</v>
      </c>
      <c r="K919" s="186">
        <f t="shared" si="90"/>
        <v>8.5</v>
      </c>
      <c r="L919" s="198">
        <f t="shared" si="88"/>
        <v>2.8333333333333335</v>
      </c>
      <c r="M919" s="199">
        <f t="shared" si="89"/>
        <v>2.83</v>
      </c>
    </row>
    <row r="920" spans="1:13" x14ac:dyDescent="0.35">
      <c r="A920" s="189" t="s">
        <v>1126</v>
      </c>
      <c r="B920" s="190" t="s">
        <v>617</v>
      </c>
      <c r="C920" s="191">
        <v>542199</v>
      </c>
      <c r="D920" s="192">
        <v>1.7370000000000001</v>
      </c>
      <c r="E920" s="193">
        <v>42.855987059999997</v>
      </c>
      <c r="F920" s="194">
        <v>3.5598705501618126</v>
      </c>
      <c r="H920" s="195">
        <f t="shared" si="85"/>
        <v>0.5</v>
      </c>
      <c r="I920" s="196">
        <f t="shared" si="86"/>
        <v>3.5</v>
      </c>
      <c r="J920" s="197">
        <f t="shared" si="87"/>
        <v>2</v>
      </c>
      <c r="K920" s="186">
        <f t="shared" si="90"/>
        <v>6</v>
      </c>
      <c r="L920" s="198">
        <f t="shared" si="88"/>
        <v>2</v>
      </c>
      <c r="M920" s="199">
        <f t="shared" si="89"/>
        <v>2</v>
      </c>
    </row>
    <row r="921" spans="1:13" x14ac:dyDescent="0.35">
      <c r="A921" s="189" t="s">
        <v>1126</v>
      </c>
      <c r="B921" s="190" t="s">
        <v>1165</v>
      </c>
      <c r="C921" s="191">
        <v>542202</v>
      </c>
      <c r="D921" s="192">
        <v>3.0430000000000001</v>
      </c>
      <c r="E921" s="193">
        <v>44.410761149999999</v>
      </c>
      <c r="F921" s="194">
        <v>1.0498687664041995</v>
      </c>
      <c r="H921" s="195">
        <f t="shared" si="85"/>
        <v>2.5</v>
      </c>
      <c r="I921" s="196">
        <f t="shared" si="86"/>
        <v>5</v>
      </c>
      <c r="J921" s="197">
        <f t="shared" si="87"/>
        <v>5</v>
      </c>
      <c r="K921" s="186">
        <f t="shared" si="90"/>
        <v>12.5</v>
      </c>
      <c r="L921" s="198">
        <f t="shared" si="88"/>
        <v>4.166666666666667</v>
      </c>
      <c r="M921" s="199">
        <f t="shared" si="89"/>
        <v>4.16</v>
      </c>
    </row>
    <row r="922" spans="1:13" x14ac:dyDescent="0.35">
      <c r="A922" s="189" t="s">
        <v>1126</v>
      </c>
      <c r="B922" s="190" t="s">
        <v>1166</v>
      </c>
      <c r="C922" s="191">
        <v>542211</v>
      </c>
      <c r="D922" s="192">
        <v>2.8410000000000002</v>
      </c>
      <c r="E922" s="193">
        <v>44.606761570000003</v>
      </c>
      <c r="F922" s="194">
        <v>0</v>
      </c>
      <c r="H922" s="195">
        <f t="shared" si="85"/>
        <v>2</v>
      </c>
      <c r="I922" s="196">
        <f t="shared" si="86"/>
        <v>5</v>
      </c>
      <c r="J922" s="197">
        <f t="shared" si="87"/>
        <v>5</v>
      </c>
      <c r="K922" s="186">
        <f t="shared" si="90"/>
        <v>12</v>
      </c>
      <c r="L922" s="198">
        <f t="shared" si="88"/>
        <v>4</v>
      </c>
      <c r="M922" s="199">
        <f t="shared" si="89"/>
        <v>4</v>
      </c>
    </row>
    <row r="923" spans="1:13" x14ac:dyDescent="0.35">
      <c r="A923" s="189" t="s">
        <v>1126</v>
      </c>
      <c r="B923" s="190" t="s">
        <v>1167</v>
      </c>
      <c r="C923" s="191">
        <v>544248</v>
      </c>
      <c r="D923" s="192">
        <v>2.7360000000000002</v>
      </c>
      <c r="E923" s="193">
        <v>43.673345759999997</v>
      </c>
      <c r="F923" s="194">
        <v>1.4911463187325256</v>
      </c>
      <c r="H923" s="195">
        <f t="shared" si="85"/>
        <v>2</v>
      </c>
      <c r="I923" s="196">
        <f t="shared" si="86"/>
        <v>5</v>
      </c>
      <c r="J923" s="197">
        <f t="shared" si="87"/>
        <v>5</v>
      </c>
      <c r="K923" s="186">
        <f t="shared" si="90"/>
        <v>12</v>
      </c>
      <c r="L923" s="198">
        <f t="shared" si="88"/>
        <v>4</v>
      </c>
      <c r="M923" s="199">
        <f t="shared" si="89"/>
        <v>4</v>
      </c>
    </row>
    <row r="924" spans="1:13" x14ac:dyDescent="0.35">
      <c r="A924" s="189" t="s">
        <v>1126</v>
      </c>
      <c r="B924" s="190" t="s">
        <v>1168</v>
      </c>
      <c r="C924" s="191">
        <v>542229</v>
      </c>
      <c r="D924" s="192">
        <v>2.3119999999999998</v>
      </c>
      <c r="E924" s="193">
        <v>44.985611509999998</v>
      </c>
      <c r="F924" s="194">
        <v>2.8776978417266186</v>
      </c>
      <c r="H924" s="195">
        <f t="shared" si="85"/>
        <v>1</v>
      </c>
      <c r="I924" s="196">
        <f t="shared" si="86"/>
        <v>5</v>
      </c>
      <c r="J924" s="197">
        <f t="shared" si="87"/>
        <v>3</v>
      </c>
      <c r="K924" s="186">
        <f t="shared" si="90"/>
        <v>9</v>
      </c>
      <c r="L924" s="198">
        <f t="shared" si="88"/>
        <v>3</v>
      </c>
      <c r="M924" s="199">
        <f t="shared" si="89"/>
        <v>3</v>
      </c>
    </row>
    <row r="925" spans="1:13" x14ac:dyDescent="0.35">
      <c r="A925" s="189" t="s">
        <v>1126</v>
      </c>
      <c r="B925" s="190" t="s">
        <v>1169</v>
      </c>
      <c r="C925" s="191">
        <v>542237</v>
      </c>
      <c r="D925" s="192">
        <v>2.597</v>
      </c>
      <c r="E925" s="193">
        <v>48.04</v>
      </c>
      <c r="F925" s="194">
        <v>1.6</v>
      </c>
      <c r="H925" s="195">
        <f t="shared" si="85"/>
        <v>1.5</v>
      </c>
      <c r="I925" s="196">
        <f t="shared" si="86"/>
        <v>5</v>
      </c>
      <c r="J925" s="197">
        <f t="shared" si="87"/>
        <v>5</v>
      </c>
      <c r="K925" s="186">
        <f t="shared" si="90"/>
        <v>11.5</v>
      </c>
      <c r="L925" s="198">
        <f t="shared" si="88"/>
        <v>3.8333333333333335</v>
      </c>
      <c r="M925" s="199">
        <f t="shared" si="89"/>
        <v>3.83</v>
      </c>
    </row>
    <row r="926" spans="1:13" x14ac:dyDescent="0.35">
      <c r="A926" s="189" t="s">
        <v>1126</v>
      </c>
      <c r="B926" s="190" t="s">
        <v>1170</v>
      </c>
      <c r="C926" s="191">
        <v>598577</v>
      </c>
      <c r="D926" s="192">
        <v>1.923</v>
      </c>
      <c r="E926" s="193">
        <v>43.454022989999999</v>
      </c>
      <c r="F926" s="194">
        <v>4.5977011494252871</v>
      </c>
      <c r="H926" s="195">
        <f t="shared" si="85"/>
        <v>0.5</v>
      </c>
      <c r="I926" s="196">
        <f t="shared" si="86"/>
        <v>4.5</v>
      </c>
      <c r="J926" s="197">
        <f t="shared" si="87"/>
        <v>0.5</v>
      </c>
      <c r="K926" s="186">
        <f t="shared" si="90"/>
        <v>5.5</v>
      </c>
      <c r="L926" s="198">
        <f t="shared" si="88"/>
        <v>1.8333333333333333</v>
      </c>
      <c r="M926" s="199">
        <f t="shared" si="89"/>
        <v>1.83</v>
      </c>
    </row>
    <row r="927" spans="1:13" x14ac:dyDescent="0.35">
      <c r="A927" s="189" t="s">
        <v>1126</v>
      </c>
      <c r="B927" s="190" t="s">
        <v>1171</v>
      </c>
      <c r="C927" s="191">
        <v>542253</v>
      </c>
      <c r="D927" s="192">
        <v>3.306</v>
      </c>
      <c r="E927" s="193">
        <v>43.650485439999997</v>
      </c>
      <c r="F927" s="194">
        <v>1.941747572815534</v>
      </c>
      <c r="H927" s="195">
        <f t="shared" si="85"/>
        <v>3</v>
      </c>
      <c r="I927" s="196">
        <f t="shared" si="86"/>
        <v>5</v>
      </c>
      <c r="J927" s="197">
        <f t="shared" si="87"/>
        <v>4.5</v>
      </c>
      <c r="K927" s="186">
        <f t="shared" si="90"/>
        <v>12.5</v>
      </c>
      <c r="L927" s="198">
        <f t="shared" si="88"/>
        <v>4.166666666666667</v>
      </c>
      <c r="M927" s="199">
        <f t="shared" si="89"/>
        <v>4.16</v>
      </c>
    </row>
    <row r="928" spans="1:13" x14ac:dyDescent="0.35">
      <c r="A928" s="189" t="s">
        <v>1126</v>
      </c>
      <c r="B928" s="190" t="s">
        <v>1172</v>
      </c>
      <c r="C928" s="191">
        <v>565261</v>
      </c>
      <c r="D928" s="192">
        <v>2.92</v>
      </c>
      <c r="E928" s="193">
        <v>42.043859650000002</v>
      </c>
      <c r="F928" s="194">
        <v>2.6315789473684208</v>
      </c>
      <c r="H928" s="195">
        <f t="shared" si="85"/>
        <v>2.5</v>
      </c>
      <c r="I928" s="196">
        <f t="shared" si="86"/>
        <v>2</v>
      </c>
      <c r="J928" s="197">
        <f t="shared" si="87"/>
        <v>3.5</v>
      </c>
      <c r="K928" s="186">
        <f t="shared" si="90"/>
        <v>8</v>
      </c>
      <c r="L928" s="198">
        <f t="shared" si="88"/>
        <v>2.6666666666666665</v>
      </c>
      <c r="M928" s="199">
        <f t="shared" si="89"/>
        <v>2.66</v>
      </c>
    </row>
    <row r="929" spans="1:13" x14ac:dyDescent="0.35">
      <c r="A929" s="189" t="s">
        <v>1126</v>
      </c>
      <c r="B929" s="190" t="s">
        <v>1173</v>
      </c>
      <c r="C929" s="191">
        <v>542270</v>
      </c>
      <c r="D929" s="192">
        <v>3.593</v>
      </c>
      <c r="E929" s="193">
        <v>44.617647060000003</v>
      </c>
      <c r="F929" s="194">
        <v>0</v>
      </c>
      <c r="H929" s="195">
        <f t="shared" si="85"/>
        <v>3.5</v>
      </c>
      <c r="I929" s="196">
        <f t="shared" si="86"/>
        <v>5</v>
      </c>
      <c r="J929" s="197">
        <f t="shared" si="87"/>
        <v>5</v>
      </c>
      <c r="K929" s="186">
        <f t="shared" si="90"/>
        <v>13.5</v>
      </c>
      <c r="L929" s="198">
        <f t="shared" si="88"/>
        <v>4.5</v>
      </c>
      <c r="M929" s="199">
        <f t="shared" si="89"/>
        <v>4.5</v>
      </c>
    </row>
    <row r="930" spans="1:13" x14ac:dyDescent="0.35">
      <c r="A930" s="189" t="s">
        <v>1126</v>
      </c>
      <c r="B930" s="190" t="s">
        <v>1174</v>
      </c>
      <c r="C930" s="191">
        <v>542288</v>
      </c>
      <c r="D930" s="192">
        <v>6.7569999999999997</v>
      </c>
      <c r="E930" s="193">
        <v>47.922764229999999</v>
      </c>
      <c r="F930" s="194">
        <v>1.6260162601626016</v>
      </c>
      <c r="H930" s="195">
        <f t="shared" si="85"/>
        <v>5</v>
      </c>
      <c r="I930" s="196">
        <f t="shared" si="86"/>
        <v>5</v>
      </c>
      <c r="J930" s="197">
        <f t="shared" si="87"/>
        <v>5</v>
      </c>
      <c r="K930" s="186">
        <f t="shared" si="90"/>
        <v>15</v>
      </c>
      <c r="L930" s="198">
        <f t="shared" si="88"/>
        <v>5</v>
      </c>
      <c r="M930" s="199">
        <f t="shared" si="89"/>
        <v>5</v>
      </c>
    </row>
    <row r="931" spans="1:13" x14ac:dyDescent="0.35">
      <c r="A931" s="189" t="s">
        <v>1126</v>
      </c>
      <c r="B931" s="190" t="s">
        <v>1175</v>
      </c>
      <c r="C931" s="191">
        <v>599760</v>
      </c>
      <c r="D931" s="192">
        <v>4.7619999999999996</v>
      </c>
      <c r="E931" s="193">
        <v>44.659763310000002</v>
      </c>
      <c r="F931" s="194">
        <v>2.3668639053254439</v>
      </c>
      <c r="H931" s="195">
        <f t="shared" si="85"/>
        <v>5</v>
      </c>
      <c r="I931" s="196">
        <f t="shared" si="86"/>
        <v>5</v>
      </c>
      <c r="J931" s="197">
        <f t="shared" si="87"/>
        <v>4</v>
      </c>
      <c r="K931" s="186">
        <f t="shared" si="90"/>
        <v>14</v>
      </c>
      <c r="L931" s="198">
        <f t="shared" si="88"/>
        <v>4.666666666666667</v>
      </c>
      <c r="M931" s="199">
        <f t="shared" si="89"/>
        <v>4.66</v>
      </c>
    </row>
    <row r="932" spans="1:13" x14ac:dyDescent="0.35">
      <c r="A932" s="189" t="s">
        <v>1126</v>
      </c>
      <c r="B932" s="190" t="s">
        <v>1126</v>
      </c>
      <c r="C932" s="191">
        <v>541656</v>
      </c>
      <c r="D932" s="192">
        <v>3.105</v>
      </c>
      <c r="E932" s="193">
        <v>44.747665040000001</v>
      </c>
      <c r="F932" s="194">
        <v>1.5375818031641146</v>
      </c>
      <c r="H932" s="195">
        <f t="shared" si="85"/>
        <v>2.5</v>
      </c>
      <c r="I932" s="196">
        <f t="shared" si="86"/>
        <v>5</v>
      </c>
      <c r="J932" s="197">
        <f t="shared" si="87"/>
        <v>5</v>
      </c>
      <c r="K932" s="186">
        <f t="shared" si="90"/>
        <v>12.5</v>
      </c>
      <c r="L932" s="198">
        <f t="shared" si="88"/>
        <v>4.166666666666667</v>
      </c>
      <c r="M932" s="199">
        <f t="shared" si="89"/>
        <v>4.16</v>
      </c>
    </row>
    <row r="933" spans="1:13" x14ac:dyDescent="0.35">
      <c r="A933" s="189" t="s">
        <v>1126</v>
      </c>
      <c r="B933" s="190" t="s">
        <v>526</v>
      </c>
      <c r="C933" s="191">
        <v>598526</v>
      </c>
      <c r="D933" s="192">
        <v>3.609</v>
      </c>
      <c r="E933" s="193">
        <v>44.83843212</v>
      </c>
      <c r="F933" s="194">
        <v>0.76481835564053535</v>
      </c>
      <c r="H933" s="195">
        <f t="shared" si="85"/>
        <v>4</v>
      </c>
      <c r="I933" s="196">
        <f t="shared" si="86"/>
        <v>5</v>
      </c>
      <c r="J933" s="197">
        <f t="shared" si="87"/>
        <v>5</v>
      </c>
      <c r="K933" s="186">
        <f t="shared" si="90"/>
        <v>14</v>
      </c>
      <c r="L933" s="198">
        <f t="shared" si="88"/>
        <v>4.666666666666667</v>
      </c>
      <c r="M933" s="199">
        <f t="shared" si="89"/>
        <v>4.66</v>
      </c>
    </row>
    <row r="934" spans="1:13" x14ac:dyDescent="0.35">
      <c r="A934" s="189" t="s">
        <v>1126</v>
      </c>
      <c r="B934" s="190" t="s">
        <v>1176</v>
      </c>
      <c r="C934" s="191">
        <v>542326</v>
      </c>
      <c r="D934" s="192">
        <v>1.7649999999999999</v>
      </c>
      <c r="E934" s="193">
        <v>41.529411760000002</v>
      </c>
      <c r="F934" s="194">
        <v>9.0686274509803937</v>
      </c>
      <c r="H934" s="195">
        <f t="shared" si="85"/>
        <v>0.5</v>
      </c>
      <c r="I934" s="196">
        <f t="shared" si="86"/>
        <v>1.5</v>
      </c>
      <c r="J934" s="197">
        <f t="shared" si="87"/>
        <v>0.5</v>
      </c>
      <c r="K934" s="186">
        <f t="shared" si="90"/>
        <v>2.5</v>
      </c>
      <c r="L934" s="198">
        <f t="shared" si="88"/>
        <v>0.83333333333333337</v>
      </c>
      <c r="M934" s="199">
        <f t="shared" si="89"/>
        <v>0.83</v>
      </c>
    </row>
    <row r="935" spans="1:13" x14ac:dyDescent="0.35">
      <c r="A935" s="189" t="s">
        <v>1126</v>
      </c>
      <c r="B935" s="190" t="s">
        <v>1177</v>
      </c>
      <c r="C935" s="191">
        <v>542334</v>
      </c>
      <c r="D935" s="192">
        <v>2.0409999999999999</v>
      </c>
      <c r="E935" s="193">
        <v>39.817005549999998</v>
      </c>
      <c r="F935" s="194">
        <v>4.9907578558225509</v>
      </c>
      <c r="H935" s="195">
        <f t="shared" si="85"/>
        <v>0.5</v>
      </c>
      <c r="I935" s="196">
        <f t="shared" si="86"/>
        <v>0.5</v>
      </c>
      <c r="J935" s="197">
        <f t="shared" si="87"/>
        <v>0.5</v>
      </c>
      <c r="K935" s="186">
        <f t="shared" si="90"/>
        <v>1.5</v>
      </c>
      <c r="L935" s="198">
        <f t="shared" si="88"/>
        <v>0.5</v>
      </c>
      <c r="M935" s="199">
        <f t="shared" si="89"/>
        <v>0.5</v>
      </c>
    </row>
    <row r="936" spans="1:13" x14ac:dyDescent="0.35">
      <c r="A936" s="189" t="s">
        <v>1126</v>
      </c>
      <c r="B936" s="190" t="s">
        <v>1178</v>
      </c>
      <c r="C936" s="191">
        <v>565504</v>
      </c>
      <c r="D936" s="192">
        <v>4.2249999999999996</v>
      </c>
      <c r="E936" s="193">
        <v>45.26923077</v>
      </c>
      <c r="F936" s="194">
        <v>0</v>
      </c>
      <c r="H936" s="195">
        <f t="shared" si="85"/>
        <v>5</v>
      </c>
      <c r="I936" s="196">
        <f t="shared" si="86"/>
        <v>5</v>
      </c>
      <c r="J936" s="197">
        <f t="shared" si="87"/>
        <v>5</v>
      </c>
      <c r="K936" s="186">
        <f t="shared" si="90"/>
        <v>15</v>
      </c>
      <c r="L936" s="198">
        <f t="shared" si="88"/>
        <v>5</v>
      </c>
      <c r="M936" s="199">
        <f t="shared" si="89"/>
        <v>5</v>
      </c>
    </row>
    <row r="937" spans="1:13" x14ac:dyDescent="0.35">
      <c r="A937" s="189" t="s">
        <v>1126</v>
      </c>
      <c r="B937" s="190" t="s">
        <v>1179</v>
      </c>
      <c r="C937" s="191">
        <v>542351</v>
      </c>
      <c r="D937" s="192">
        <v>3.0110000000000001</v>
      </c>
      <c r="E937" s="193">
        <v>43.564049590000003</v>
      </c>
      <c r="F937" s="194">
        <v>5.0964187327823698</v>
      </c>
      <c r="H937" s="195">
        <f t="shared" si="85"/>
        <v>2.5</v>
      </c>
      <c r="I937" s="196">
        <f t="shared" si="86"/>
        <v>4.5</v>
      </c>
      <c r="J937" s="197">
        <f t="shared" si="87"/>
        <v>0.5</v>
      </c>
      <c r="K937" s="186">
        <f t="shared" si="90"/>
        <v>7.5</v>
      </c>
      <c r="L937" s="198">
        <f t="shared" si="88"/>
        <v>2.5</v>
      </c>
      <c r="M937" s="199">
        <f t="shared" si="89"/>
        <v>2.5</v>
      </c>
    </row>
    <row r="938" spans="1:13" x14ac:dyDescent="0.35">
      <c r="A938" s="189" t="s">
        <v>1126</v>
      </c>
      <c r="B938" s="190" t="s">
        <v>1180</v>
      </c>
      <c r="C938" s="191">
        <v>542369</v>
      </c>
      <c r="D938" s="192">
        <v>2.8090000000000002</v>
      </c>
      <c r="E938" s="193">
        <v>43.772727269999997</v>
      </c>
      <c r="F938" s="194">
        <v>2.2727272727272725</v>
      </c>
      <c r="H938" s="195">
        <f t="shared" si="85"/>
        <v>2</v>
      </c>
      <c r="I938" s="196">
        <f t="shared" si="86"/>
        <v>5</v>
      </c>
      <c r="J938" s="197">
        <f t="shared" si="87"/>
        <v>4</v>
      </c>
      <c r="K938" s="186">
        <f t="shared" si="90"/>
        <v>11</v>
      </c>
      <c r="L938" s="198">
        <f t="shared" si="88"/>
        <v>3.6666666666666665</v>
      </c>
      <c r="M938" s="199">
        <f t="shared" si="89"/>
        <v>3.66</v>
      </c>
    </row>
    <row r="939" spans="1:13" x14ac:dyDescent="0.35">
      <c r="A939" s="189" t="s">
        <v>1126</v>
      </c>
      <c r="B939" s="190" t="s">
        <v>1181</v>
      </c>
      <c r="C939" s="191">
        <v>542377</v>
      </c>
      <c r="D939" s="192">
        <v>3.0859999999999999</v>
      </c>
      <c r="E939" s="193">
        <v>40.4866247</v>
      </c>
      <c r="F939" s="194">
        <v>1.730920535011802</v>
      </c>
      <c r="H939" s="195">
        <f t="shared" si="85"/>
        <v>2.5</v>
      </c>
      <c r="I939" s="196">
        <f t="shared" si="86"/>
        <v>0.5</v>
      </c>
      <c r="J939" s="197">
        <f t="shared" si="87"/>
        <v>5</v>
      </c>
      <c r="K939" s="186">
        <f t="shared" si="90"/>
        <v>8</v>
      </c>
      <c r="L939" s="198">
        <f t="shared" si="88"/>
        <v>2.6666666666666665</v>
      </c>
      <c r="M939" s="199">
        <f t="shared" si="89"/>
        <v>2.66</v>
      </c>
    </row>
    <row r="940" spans="1:13" x14ac:dyDescent="0.35">
      <c r="A940" s="189" t="s">
        <v>1126</v>
      </c>
      <c r="B940" s="190" t="s">
        <v>1182</v>
      </c>
      <c r="C940" s="191">
        <v>542385</v>
      </c>
      <c r="D940" s="192">
        <v>4.3479999999999999</v>
      </c>
      <c r="E940" s="193">
        <v>48.02597403</v>
      </c>
      <c r="F940" s="194">
        <v>1.2987012987012987</v>
      </c>
      <c r="H940" s="195">
        <f t="shared" si="85"/>
        <v>5</v>
      </c>
      <c r="I940" s="196">
        <f t="shared" si="86"/>
        <v>5</v>
      </c>
      <c r="J940" s="197">
        <f t="shared" si="87"/>
        <v>5</v>
      </c>
      <c r="K940" s="186">
        <f t="shared" si="90"/>
        <v>15</v>
      </c>
      <c r="L940" s="198">
        <f t="shared" si="88"/>
        <v>5</v>
      </c>
      <c r="M940" s="199">
        <f t="shared" si="89"/>
        <v>5</v>
      </c>
    </row>
    <row r="941" spans="1:13" x14ac:dyDescent="0.35">
      <c r="A941" s="189" t="s">
        <v>1126</v>
      </c>
      <c r="B941" s="190" t="s">
        <v>1183</v>
      </c>
      <c r="C941" s="191">
        <v>542415</v>
      </c>
      <c r="D941" s="192">
        <v>4.2919999999999998</v>
      </c>
      <c r="E941" s="193">
        <v>43.121883660000002</v>
      </c>
      <c r="F941" s="194">
        <v>1.6620498614958448</v>
      </c>
      <c r="H941" s="195">
        <f t="shared" si="85"/>
        <v>5</v>
      </c>
      <c r="I941" s="196">
        <f t="shared" si="86"/>
        <v>4</v>
      </c>
      <c r="J941" s="197">
        <f t="shared" si="87"/>
        <v>5</v>
      </c>
      <c r="K941" s="186">
        <f t="shared" si="90"/>
        <v>14</v>
      </c>
      <c r="L941" s="198">
        <f t="shared" si="88"/>
        <v>4.666666666666667</v>
      </c>
      <c r="M941" s="199">
        <f t="shared" si="89"/>
        <v>4.66</v>
      </c>
    </row>
    <row r="942" spans="1:13" x14ac:dyDescent="0.35">
      <c r="A942" s="189" t="s">
        <v>1126</v>
      </c>
      <c r="B942" s="190" t="s">
        <v>937</v>
      </c>
      <c r="C942" s="191">
        <v>565407</v>
      </c>
      <c r="D942" s="192">
        <v>4.5449999999999999</v>
      </c>
      <c r="E942" s="193">
        <v>37.808641979999997</v>
      </c>
      <c r="F942" s="194">
        <v>0</v>
      </c>
      <c r="H942" s="195">
        <f t="shared" si="85"/>
        <v>5</v>
      </c>
      <c r="I942" s="196">
        <f t="shared" si="86"/>
        <v>0.5</v>
      </c>
      <c r="J942" s="197">
        <f t="shared" si="87"/>
        <v>5</v>
      </c>
      <c r="K942" s="186">
        <f t="shared" si="90"/>
        <v>10.5</v>
      </c>
      <c r="L942" s="198">
        <f t="shared" si="88"/>
        <v>3.5</v>
      </c>
      <c r="M942" s="199">
        <f t="shared" si="89"/>
        <v>3.5</v>
      </c>
    </row>
    <row r="943" spans="1:13" x14ac:dyDescent="0.35">
      <c r="A943" s="189" t="s">
        <v>1126</v>
      </c>
      <c r="B943" s="190" t="s">
        <v>1184</v>
      </c>
      <c r="C943" s="191">
        <v>542431</v>
      </c>
      <c r="D943" s="192">
        <v>4.569</v>
      </c>
      <c r="E943" s="193">
        <v>44.815112540000001</v>
      </c>
      <c r="F943" s="194">
        <v>0.64308681672025725</v>
      </c>
      <c r="H943" s="195">
        <f t="shared" si="85"/>
        <v>5</v>
      </c>
      <c r="I943" s="196">
        <f t="shared" si="86"/>
        <v>5</v>
      </c>
      <c r="J943" s="197">
        <f t="shared" si="87"/>
        <v>5</v>
      </c>
      <c r="K943" s="186">
        <f t="shared" si="90"/>
        <v>15</v>
      </c>
      <c r="L943" s="198">
        <f t="shared" si="88"/>
        <v>5</v>
      </c>
      <c r="M943" s="199">
        <f t="shared" si="89"/>
        <v>5</v>
      </c>
    </row>
    <row r="944" spans="1:13" x14ac:dyDescent="0.35">
      <c r="A944" s="189" t="s">
        <v>1126</v>
      </c>
      <c r="B944" s="190" t="s">
        <v>1185</v>
      </c>
      <c r="C944" s="191">
        <v>542458</v>
      </c>
      <c r="D944" s="192">
        <v>4.2249999999999996</v>
      </c>
      <c r="E944" s="193">
        <v>43.09375</v>
      </c>
      <c r="F944" s="194">
        <v>4.5454545454545459</v>
      </c>
      <c r="H944" s="195">
        <f t="shared" si="85"/>
        <v>5</v>
      </c>
      <c r="I944" s="196">
        <f t="shared" si="86"/>
        <v>3.5</v>
      </c>
      <c r="J944" s="197">
        <f t="shared" si="87"/>
        <v>0.5</v>
      </c>
      <c r="K944" s="186">
        <f t="shared" si="90"/>
        <v>9</v>
      </c>
      <c r="L944" s="198">
        <f t="shared" si="88"/>
        <v>3</v>
      </c>
      <c r="M944" s="199">
        <f t="shared" si="89"/>
        <v>3</v>
      </c>
    </row>
    <row r="945" spans="1:13" x14ac:dyDescent="0.35">
      <c r="A945" s="189" t="s">
        <v>1126</v>
      </c>
      <c r="B945" s="190" t="s">
        <v>1186</v>
      </c>
      <c r="C945" s="191">
        <v>542466</v>
      </c>
      <c r="D945" s="192">
        <v>1.609</v>
      </c>
      <c r="E945" s="193">
        <v>45.361063459999997</v>
      </c>
      <c r="F945" s="194">
        <v>5.8319039451114918</v>
      </c>
      <c r="H945" s="195">
        <f t="shared" si="85"/>
        <v>0.5</v>
      </c>
      <c r="I945" s="196">
        <f t="shared" si="86"/>
        <v>5</v>
      </c>
      <c r="J945" s="197">
        <f t="shared" si="87"/>
        <v>0.5</v>
      </c>
      <c r="K945" s="186">
        <f t="shared" si="90"/>
        <v>6</v>
      </c>
      <c r="L945" s="198">
        <f t="shared" si="88"/>
        <v>2</v>
      </c>
      <c r="M945" s="199">
        <f t="shared" si="89"/>
        <v>2</v>
      </c>
    </row>
    <row r="946" spans="1:13" x14ac:dyDescent="0.35">
      <c r="A946" s="189" t="s">
        <v>1126</v>
      </c>
      <c r="B946" s="190" t="s">
        <v>1187</v>
      </c>
      <c r="C946" s="191">
        <v>542474</v>
      </c>
      <c r="D946" s="192">
        <v>3.073</v>
      </c>
      <c r="E946" s="193">
        <v>40.90347826</v>
      </c>
      <c r="F946" s="194">
        <v>0.34782608695652178</v>
      </c>
      <c r="H946" s="195">
        <f t="shared" si="85"/>
        <v>2.5</v>
      </c>
      <c r="I946" s="196">
        <f t="shared" si="86"/>
        <v>0.5</v>
      </c>
      <c r="J946" s="197">
        <f t="shared" si="87"/>
        <v>5</v>
      </c>
      <c r="K946" s="186">
        <f t="shared" si="90"/>
        <v>8</v>
      </c>
      <c r="L946" s="198">
        <f t="shared" si="88"/>
        <v>2.6666666666666665</v>
      </c>
      <c r="M946" s="199">
        <f t="shared" si="89"/>
        <v>2.66</v>
      </c>
    </row>
    <row r="947" spans="1:13" x14ac:dyDescent="0.35">
      <c r="A947" s="189" t="s">
        <v>1126</v>
      </c>
      <c r="B947" s="190" t="s">
        <v>1188</v>
      </c>
      <c r="C947" s="191">
        <v>598496</v>
      </c>
      <c r="D947" s="192">
        <v>3.093</v>
      </c>
      <c r="E947" s="193">
        <v>44.570063689999998</v>
      </c>
      <c r="F947" s="194">
        <v>0</v>
      </c>
      <c r="H947" s="195">
        <f t="shared" si="85"/>
        <v>2.5</v>
      </c>
      <c r="I947" s="196">
        <f t="shared" si="86"/>
        <v>5</v>
      </c>
      <c r="J947" s="197">
        <f t="shared" si="87"/>
        <v>5</v>
      </c>
      <c r="K947" s="186">
        <f t="shared" si="90"/>
        <v>12.5</v>
      </c>
      <c r="L947" s="198">
        <f t="shared" si="88"/>
        <v>4.166666666666667</v>
      </c>
      <c r="M947" s="199">
        <f t="shared" si="89"/>
        <v>4.16</v>
      </c>
    </row>
    <row r="948" spans="1:13" x14ac:dyDescent="0.35">
      <c r="A948" s="189" t="s">
        <v>1126</v>
      </c>
      <c r="B948" s="190" t="s">
        <v>1189</v>
      </c>
      <c r="C948" s="191">
        <v>565326</v>
      </c>
      <c r="D948" s="192">
        <v>5.4050000000000002</v>
      </c>
      <c r="E948" s="193">
        <v>41.645161289999997</v>
      </c>
      <c r="F948" s="194">
        <v>3.225806451612903</v>
      </c>
      <c r="H948" s="195">
        <f t="shared" si="85"/>
        <v>5</v>
      </c>
      <c r="I948" s="196">
        <f t="shared" si="86"/>
        <v>1.5</v>
      </c>
      <c r="J948" s="197">
        <f t="shared" si="87"/>
        <v>2.5</v>
      </c>
      <c r="K948" s="186">
        <f t="shared" si="90"/>
        <v>9</v>
      </c>
      <c r="L948" s="198">
        <f t="shared" si="88"/>
        <v>3</v>
      </c>
      <c r="M948" s="199">
        <f t="shared" si="89"/>
        <v>3</v>
      </c>
    </row>
    <row r="949" spans="1:13" x14ac:dyDescent="0.35">
      <c r="A949" s="189" t="s">
        <v>1126</v>
      </c>
      <c r="B949" s="190" t="s">
        <v>1190</v>
      </c>
      <c r="C949" s="191">
        <v>542504</v>
      </c>
      <c r="D949" s="192">
        <v>2.2469999999999999</v>
      </c>
      <c r="E949" s="193">
        <v>44.980519479999998</v>
      </c>
      <c r="F949" s="194">
        <v>2.5974025974025974</v>
      </c>
      <c r="H949" s="195">
        <f t="shared" si="85"/>
        <v>1</v>
      </c>
      <c r="I949" s="196">
        <f t="shared" si="86"/>
        <v>5</v>
      </c>
      <c r="J949" s="197">
        <f t="shared" si="87"/>
        <v>3.5</v>
      </c>
      <c r="K949" s="186">
        <f t="shared" si="90"/>
        <v>9.5</v>
      </c>
      <c r="L949" s="198">
        <f t="shared" si="88"/>
        <v>3.1666666666666665</v>
      </c>
      <c r="M949" s="199">
        <f t="shared" si="89"/>
        <v>3.16</v>
      </c>
    </row>
    <row r="950" spans="1:13" x14ac:dyDescent="0.35">
      <c r="A950" s="189" t="s">
        <v>1126</v>
      </c>
      <c r="B950" s="190" t="s">
        <v>1191</v>
      </c>
      <c r="C950" s="191">
        <v>542512</v>
      </c>
      <c r="D950" s="192">
        <v>4.0119999999999996</v>
      </c>
      <c r="E950" s="193">
        <v>45.19140625</v>
      </c>
      <c r="F950" s="194">
        <v>1.5625</v>
      </c>
      <c r="H950" s="195">
        <f t="shared" si="85"/>
        <v>4.5</v>
      </c>
      <c r="I950" s="196">
        <f t="shared" si="86"/>
        <v>5</v>
      </c>
      <c r="J950" s="197">
        <f t="shared" si="87"/>
        <v>5</v>
      </c>
      <c r="K950" s="186">
        <f t="shared" si="90"/>
        <v>14.5</v>
      </c>
      <c r="L950" s="198">
        <f t="shared" si="88"/>
        <v>4.833333333333333</v>
      </c>
      <c r="M950" s="199">
        <f t="shared" si="89"/>
        <v>4.83</v>
      </c>
    </row>
    <row r="951" spans="1:13" x14ac:dyDescent="0.35">
      <c r="A951" s="189" t="s">
        <v>1126</v>
      </c>
      <c r="B951" s="190" t="s">
        <v>1192</v>
      </c>
      <c r="C951" s="191">
        <v>565512</v>
      </c>
      <c r="D951" s="192">
        <v>2.3809999999999998</v>
      </c>
      <c r="E951" s="193">
        <v>46.787878790000001</v>
      </c>
      <c r="F951" s="194">
        <v>0</v>
      </c>
      <c r="H951" s="195">
        <f t="shared" si="85"/>
        <v>1</v>
      </c>
      <c r="I951" s="196">
        <f t="shared" si="86"/>
        <v>5</v>
      </c>
      <c r="J951" s="197">
        <f t="shared" si="87"/>
        <v>5</v>
      </c>
      <c r="K951" s="186">
        <f t="shared" si="90"/>
        <v>11</v>
      </c>
      <c r="L951" s="198">
        <f t="shared" si="88"/>
        <v>3.6666666666666665</v>
      </c>
      <c r="M951" s="199">
        <f t="shared" si="89"/>
        <v>3.66</v>
      </c>
    </row>
    <row r="952" spans="1:13" x14ac:dyDescent="0.35">
      <c r="A952" s="189" t="s">
        <v>1126</v>
      </c>
      <c r="B952" s="190" t="s">
        <v>1193</v>
      </c>
      <c r="C952" s="191">
        <v>542563</v>
      </c>
      <c r="D952" s="192">
        <v>3.593</v>
      </c>
      <c r="E952" s="193">
        <v>44.19784173</v>
      </c>
      <c r="F952" s="194">
        <v>7.1942446043165473</v>
      </c>
      <c r="H952" s="195">
        <f t="shared" si="85"/>
        <v>3.5</v>
      </c>
      <c r="I952" s="196">
        <f t="shared" si="86"/>
        <v>5</v>
      </c>
      <c r="J952" s="197">
        <f t="shared" si="87"/>
        <v>0.5</v>
      </c>
      <c r="K952" s="186">
        <f t="shared" si="90"/>
        <v>9</v>
      </c>
      <c r="L952" s="198">
        <f t="shared" si="88"/>
        <v>3</v>
      </c>
      <c r="M952" s="199">
        <f t="shared" si="89"/>
        <v>3</v>
      </c>
    </row>
    <row r="953" spans="1:13" x14ac:dyDescent="0.35">
      <c r="A953" s="189" t="s">
        <v>1126</v>
      </c>
      <c r="B953" s="190" t="s">
        <v>1194</v>
      </c>
      <c r="C953" s="191">
        <v>529699</v>
      </c>
      <c r="D953" s="192">
        <v>4.1669999999999998</v>
      </c>
      <c r="E953" s="193">
        <v>55.661290319999999</v>
      </c>
      <c r="F953" s="194">
        <v>3.225806451612903</v>
      </c>
      <c r="H953" s="195">
        <f t="shared" si="85"/>
        <v>5</v>
      </c>
      <c r="I953" s="196">
        <f t="shared" si="86"/>
        <v>5</v>
      </c>
      <c r="J953" s="197">
        <f t="shared" si="87"/>
        <v>2.5</v>
      </c>
      <c r="K953" s="186">
        <f t="shared" si="90"/>
        <v>12.5</v>
      </c>
      <c r="L953" s="198">
        <f t="shared" si="88"/>
        <v>4.166666666666667</v>
      </c>
      <c r="M953" s="199">
        <f t="shared" si="89"/>
        <v>4.16</v>
      </c>
    </row>
    <row r="954" spans="1:13" x14ac:dyDescent="0.35">
      <c r="A954" s="189" t="s">
        <v>1126</v>
      </c>
      <c r="B954" s="190" t="s">
        <v>1195</v>
      </c>
      <c r="C954" s="191">
        <v>565130</v>
      </c>
      <c r="D954" s="192">
        <v>1.538</v>
      </c>
      <c r="E954" s="193">
        <v>41.59433962</v>
      </c>
      <c r="F954" s="194">
        <v>0</v>
      </c>
      <c r="H954" s="195">
        <f t="shared" si="85"/>
        <v>0.5</v>
      </c>
      <c r="I954" s="196">
        <f t="shared" si="86"/>
        <v>1.5</v>
      </c>
      <c r="J954" s="197">
        <f t="shared" si="87"/>
        <v>5</v>
      </c>
      <c r="K954" s="186">
        <f t="shared" si="90"/>
        <v>7</v>
      </c>
      <c r="L954" s="198">
        <f t="shared" si="88"/>
        <v>2.3333333333333335</v>
      </c>
      <c r="M954" s="199">
        <f t="shared" si="89"/>
        <v>2.33</v>
      </c>
    </row>
    <row r="955" spans="1:13" x14ac:dyDescent="0.35">
      <c r="A955" s="189" t="s">
        <v>1126</v>
      </c>
      <c r="B955" s="190" t="s">
        <v>985</v>
      </c>
      <c r="C955" s="191">
        <v>542598</v>
      </c>
      <c r="D955" s="192">
        <v>3.3980000000000001</v>
      </c>
      <c r="E955" s="193">
        <v>43.546875</v>
      </c>
      <c r="F955" s="194">
        <v>1.875</v>
      </c>
      <c r="H955" s="195">
        <f t="shared" si="85"/>
        <v>3.5</v>
      </c>
      <c r="I955" s="196">
        <f t="shared" si="86"/>
        <v>4.5</v>
      </c>
      <c r="J955" s="197">
        <f t="shared" si="87"/>
        <v>4.5</v>
      </c>
      <c r="K955" s="186">
        <f t="shared" si="90"/>
        <v>12.5</v>
      </c>
      <c r="L955" s="198">
        <f t="shared" si="88"/>
        <v>4.166666666666667</v>
      </c>
      <c r="M955" s="199">
        <f t="shared" si="89"/>
        <v>4.16</v>
      </c>
    </row>
    <row r="956" spans="1:13" x14ac:dyDescent="0.35">
      <c r="A956" s="189" t="s">
        <v>1126</v>
      </c>
      <c r="B956" s="190" t="s">
        <v>1196</v>
      </c>
      <c r="C956" s="191">
        <v>542601</v>
      </c>
      <c r="D956" s="192">
        <v>3.83</v>
      </c>
      <c r="E956" s="193">
        <v>42.854466860000002</v>
      </c>
      <c r="F956" s="194">
        <v>8.0691642651296824</v>
      </c>
      <c r="H956" s="195">
        <f t="shared" si="85"/>
        <v>4.5</v>
      </c>
      <c r="I956" s="196">
        <f t="shared" si="86"/>
        <v>3.5</v>
      </c>
      <c r="J956" s="197">
        <f t="shared" si="87"/>
        <v>0.5</v>
      </c>
      <c r="K956" s="186">
        <f t="shared" si="90"/>
        <v>8.5</v>
      </c>
      <c r="L956" s="198">
        <f t="shared" si="88"/>
        <v>2.8333333333333335</v>
      </c>
      <c r="M956" s="199">
        <f t="shared" si="89"/>
        <v>2.83</v>
      </c>
    </row>
    <row r="957" spans="1:13" x14ac:dyDescent="0.35">
      <c r="A957" s="189" t="s">
        <v>1126</v>
      </c>
      <c r="B957" s="190" t="s">
        <v>1197</v>
      </c>
      <c r="C957" s="191">
        <v>542610</v>
      </c>
      <c r="D957" s="192">
        <v>3.109</v>
      </c>
      <c r="E957" s="193">
        <v>43.681076670000003</v>
      </c>
      <c r="F957" s="194">
        <v>4.5676998368678632</v>
      </c>
      <c r="H957" s="195">
        <f t="shared" si="85"/>
        <v>2.5</v>
      </c>
      <c r="I957" s="196">
        <f t="shared" si="86"/>
        <v>5</v>
      </c>
      <c r="J957" s="197">
        <f t="shared" si="87"/>
        <v>0.5</v>
      </c>
      <c r="K957" s="186">
        <f t="shared" si="90"/>
        <v>8</v>
      </c>
      <c r="L957" s="198">
        <f t="shared" si="88"/>
        <v>2.6666666666666665</v>
      </c>
      <c r="M957" s="199">
        <f t="shared" si="89"/>
        <v>2.66</v>
      </c>
    </row>
    <row r="958" spans="1:13" x14ac:dyDescent="0.35">
      <c r="A958" s="189" t="s">
        <v>1126</v>
      </c>
      <c r="B958" s="190" t="s">
        <v>975</v>
      </c>
      <c r="C958" s="191">
        <v>598518</v>
      </c>
      <c r="D958" s="192">
        <v>4.5449999999999999</v>
      </c>
      <c r="E958" s="193">
        <v>36.904761899999997</v>
      </c>
      <c r="F958" s="194">
        <v>1.5873015873015872</v>
      </c>
      <c r="H958" s="195">
        <f t="shared" si="85"/>
        <v>5</v>
      </c>
      <c r="I958" s="196">
        <f t="shared" si="86"/>
        <v>0.5</v>
      </c>
      <c r="J958" s="197">
        <f t="shared" si="87"/>
        <v>5</v>
      </c>
      <c r="K958" s="186">
        <f t="shared" si="90"/>
        <v>10.5</v>
      </c>
      <c r="L958" s="198">
        <f t="shared" si="88"/>
        <v>3.5</v>
      </c>
      <c r="M958" s="199">
        <f t="shared" si="89"/>
        <v>3.5</v>
      </c>
    </row>
    <row r="959" spans="1:13" x14ac:dyDescent="0.35">
      <c r="A959" s="189" t="s">
        <v>1198</v>
      </c>
      <c r="B959" s="190" t="s">
        <v>1199</v>
      </c>
      <c r="C959" s="191">
        <v>538043</v>
      </c>
      <c r="D959" s="192">
        <v>1.079</v>
      </c>
      <c r="E959" s="193">
        <v>36.329553259999997</v>
      </c>
      <c r="F959" s="194">
        <v>15.120274914089347</v>
      </c>
      <c r="H959" s="195">
        <f t="shared" si="85"/>
        <v>0.5</v>
      </c>
      <c r="I959" s="196">
        <f t="shared" si="86"/>
        <v>0.5</v>
      </c>
      <c r="J959" s="197">
        <f t="shared" si="87"/>
        <v>0.5</v>
      </c>
      <c r="K959" s="186">
        <f t="shared" si="90"/>
        <v>1.5</v>
      </c>
      <c r="L959" s="198">
        <f t="shared" si="88"/>
        <v>0.5</v>
      </c>
      <c r="M959" s="199">
        <f t="shared" si="89"/>
        <v>0.5</v>
      </c>
    </row>
    <row r="960" spans="1:13" x14ac:dyDescent="0.35">
      <c r="A960" s="189" t="s">
        <v>1198</v>
      </c>
      <c r="B960" s="190" t="s">
        <v>1200</v>
      </c>
      <c r="C960" s="191">
        <v>564869</v>
      </c>
      <c r="D960" s="192">
        <v>2.956</v>
      </c>
      <c r="E960" s="193">
        <v>38.657492349999998</v>
      </c>
      <c r="F960" s="194">
        <v>4.5871559633027523</v>
      </c>
      <c r="H960" s="195">
        <f t="shared" si="85"/>
        <v>2.5</v>
      </c>
      <c r="I960" s="196">
        <f t="shared" si="86"/>
        <v>0.5</v>
      </c>
      <c r="J960" s="197">
        <f t="shared" si="87"/>
        <v>0.5</v>
      </c>
      <c r="K960" s="186">
        <f t="shared" si="90"/>
        <v>3.5</v>
      </c>
      <c r="L960" s="198">
        <f t="shared" si="88"/>
        <v>1.1666666666666667</v>
      </c>
      <c r="M960" s="199">
        <f t="shared" si="89"/>
        <v>1.1599999999999999</v>
      </c>
    </row>
    <row r="961" spans="1:13" x14ac:dyDescent="0.35">
      <c r="A961" s="189" t="s">
        <v>1198</v>
      </c>
      <c r="B961" s="190" t="s">
        <v>1201</v>
      </c>
      <c r="C961" s="191">
        <v>533254</v>
      </c>
      <c r="D961" s="192">
        <v>1.23</v>
      </c>
      <c r="E961" s="193">
        <v>43.173913040000002</v>
      </c>
      <c r="F961" s="194">
        <v>4.3478260869565215</v>
      </c>
      <c r="H961" s="195">
        <f t="shared" si="85"/>
        <v>0.5</v>
      </c>
      <c r="I961" s="196">
        <f t="shared" si="86"/>
        <v>4</v>
      </c>
      <c r="J961" s="197">
        <f t="shared" si="87"/>
        <v>1</v>
      </c>
      <c r="K961" s="186">
        <f t="shared" si="90"/>
        <v>5.5</v>
      </c>
      <c r="L961" s="198">
        <f t="shared" si="88"/>
        <v>1.8333333333333333</v>
      </c>
      <c r="M961" s="199">
        <f t="shared" si="89"/>
        <v>1.83</v>
      </c>
    </row>
    <row r="962" spans="1:13" x14ac:dyDescent="0.35">
      <c r="A962" s="189" t="s">
        <v>1198</v>
      </c>
      <c r="B962" s="190" t="s">
        <v>1202</v>
      </c>
      <c r="C962" s="191">
        <v>538141</v>
      </c>
      <c r="D962" s="192">
        <v>1.319</v>
      </c>
      <c r="E962" s="193">
        <v>40.285425099999998</v>
      </c>
      <c r="F962" s="194">
        <v>8.6369770580296894</v>
      </c>
      <c r="H962" s="195">
        <f t="shared" si="85"/>
        <v>0.5</v>
      </c>
      <c r="I962" s="196">
        <f t="shared" si="86"/>
        <v>0.5</v>
      </c>
      <c r="J962" s="197">
        <f t="shared" si="87"/>
        <v>0.5</v>
      </c>
      <c r="K962" s="186">
        <f t="shared" si="90"/>
        <v>1.5</v>
      </c>
      <c r="L962" s="198">
        <f t="shared" si="88"/>
        <v>0.5</v>
      </c>
      <c r="M962" s="199">
        <f t="shared" si="89"/>
        <v>0.5</v>
      </c>
    </row>
    <row r="963" spans="1:13" x14ac:dyDescent="0.35">
      <c r="A963" s="189" t="s">
        <v>1198</v>
      </c>
      <c r="B963" s="190" t="s">
        <v>1203</v>
      </c>
      <c r="C963" s="191">
        <v>538167</v>
      </c>
      <c r="D963" s="192">
        <v>1.389</v>
      </c>
      <c r="E963" s="193">
        <v>39.507552869999998</v>
      </c>
      <c r="F963" s="194">
        <v>10.120845921450153</v>
      </c>
      <c r="H963" s="195">
        <f t="shared" si="85"/>
        <v>0.5</v>
      </c>
      <c r="I963" s="196">
        <f t="shared" si="86"/>
        <v>0.5</v>
      </c>
      <c r="J963" s="197">
        <f t="shared" si="87"/>
        <v>0.5</v>
      </c>
      <c r="K963" s="186">
        <f t="shared" si="90"/>
        <v>1.5</v>
      </c>
      <c r="L963" s="198">
        <f t="shared" si="88"/>
        <v>0.5</v>
      </c>
      <c r="M963" s="199">
        <f t="shared" si="89"/>
        <v>0.5</v>
      </c>
    </row>
    <row r="964" spans="1:13" x14ac:dyDescent="0.35">
      <c r="A964" s="189" t="s">
        <v>1198</v>
      </c>
      <c r="B964" s="190" t="s">
        <v>1204</v>
      </c>
      <c r="C964" s="191">
        <v>564885</v>
      </c>
      <c r="D964" s="192">
        <v>0.314</v>
      </c>
      <c r="E964" s="193">
        <v>39.784210530000003</v>
      </c>
      <c r="F964" s="194">
        <v>4.2105263157894735</v>
      </c>
      <c r="H964" s="195">
        <f t="shared" ref="H964:H1027" si="91">VALUE(_xlfn.IFS(D964&gt;4.05,"5",D964&gt;=3.83,"4,5",D964&gt;=3.6,"4",D964&gt;=3.37,"3,5",D964&gt;=3.14,"3",D964&gt;=2.91,"2,5",D964&gt;=2.68,"2",D964&gt;=2.45,"1,5",D964&gt;=2.22,"1",D964&lt;2.22,"0,5"))</f>
        <v>0.5</v>
      </c>
      <c r="I964" s="196">
        <f t="shared" ref="I964:I1027" si="92">VALUE(_xlfn.IFS(E964&gt;43.62,"5",E964&gt;=43.32,"4,5",E964&gt;=43.1,"4",E964&gt;=42.7,"3,5",E964&gt;=42.39,"3",E964&gt;=42.08,"2,5",E964&gt;=41.77,"2",E964&gt;=41.46,"1,5",E964&gt;=41.15,"1",E964&lt;41.15,"0,5"))</f>
        <v>0.5</v>
      </c>
      <c r="J964" s="197">
        <f t="shared" ref="J964:J1027" si="93">VALUE(_xlfn.IFS(F964&gt;4.53,"0,5",F964&gt;=4.2,"1",F964&gt;=3.86,"1,5",F964&gt;=3.52,"2",F964&gt;=3.18,"2,5",F964&gt;=2.84,"3",F964&gt;=2.5,"3,5",F964&gt;=2.16,"4",F964&gt;=1.82,"4,5",F964&lt;1.82,"5"))</f>
        <v>1</v>
      </c>
      <c r="K964" s="186">
        <f t="shared" si="90"/>
        <v>2</v>
      </c>
      <c r="L964" s="198">
        <f t="shared" ref="L964:L1027" si="94">(H964+I964+J964)/3</f>
        <v>0.66666666666666663</v>
      </c>
      <c r="M964" s="199">
        <f t="shared" ref="M964:M1027" si="95">ROUNDDOWN(L964,2)</f>
        <v>0.66</v>
      </c>
    </row>
    <row r="965" spans="1:13" x14ac:dyDescent="0.35">
      <c r="A965" s="189" t="s">
        <v>1198</v>
      </c>
      <c r="B965" s="190" t="s">
        <v>1205</v>
      </c>
      <c r="C965" s="191">
        <v>564915</v>
      </c>
      <c r="D965" s="192">
        <v>0.86499999999999999</v>
      </c>
      <c r="E965" s="193">
        <v>33.336547289999999</v>
      </c>
      <c r="F965" s="194">
        <v>23.507805325987146</v>
      </c>
      <c r="H965" s="195">
        <f t="shared" si="91"/>
        <v>0.5</v>
      </c>
      <c r="I965" s="196">
        <f t="shared" si="92"/>
        <v>0.5</v>
      </c>
      <c r="J965" s="197">
        <f t="shared" si="93"/>
        <v>0.5</v>
      </c>
      <c r="K965" s="186">
        <f t="shared" si="90"/>
        <v>1.5</v>
      </c>
      <c r="L965" s="198">
        <f t="shared" si="94"/>
        <v>0.5</v>
      </c>
      <c r="M965" s="199">
        <f t="shared" si="95"/>
        <v>0.5</v>
      </c>
    </row>
    <row r="966" spans="1:13" x14ac:dyDescent="0.35">
      <c r="A966" s="189" t="s">
        <v>1198</v>
      </c>
      <c r="B966" s="190" t="s">
        <v>1206</v>
      </c>
      <c r="C966" s="191">
        <v>538248</v>
      </c>
      <c r="D966" s="192">
        <v>2.226</v>
      </c>
      <c r="E966" s="193">
        <v>39.00863931</v>
      </c>
      <c r="F966" s="194">
        <v>4.9676025917926561</v>
      </c>
      <c r="H966" s="195">
        <f t="shared" si="91"/>
        <v>1</v>
      </c>
      <c r="I966" s="196">
        <f t="shared" si="92"/>
        <v>0.5</v>
      </c>
      <c r="J966" s="197">
        <f t="shared" si="93"/>
        <v>0.5</v>
      </c>
      <c r="K966" s="186">
        <f t="shared" si="90"/>
        <v>2</v>
      </c>
      <c r="L966" s="198">
        <f t="shared" si="94"/>
        <v>0.66666666666666663</v>
      </c>
      <c r="M966" s="199">
        <f t="shared" si="95"/>
        <v>0.66</v>
      </c>
    </row>
    <row r="967" spans="1:13" x14ac:dyDescent="0.35">
      <c r="A967" s="189" t="s">
        <v>1198</v>
      </c>
      <c r="B967" s="190" t="s">
        <v>1207</v>
      </c>
      <c r="C967" s="191">
        <v>533378</v>
      </c>
      <c r="D967" s="192">
        <v>2.5539999999999998</v>
      </c>
      <c r="E967" s="193">
        <v>41.9661215</v>
      </c>
      <c r="F967" s="194">
        <v>8.1775700934579429</v>
      </c>
      <c r="H967" s="195">
        <f t="shared" si="91"/>
        <v>1.5</v>
      </c>
      <c r="I967" s="196">
        <f t="shared" si="92"/>
        <v>2</v>
      </c>
      <c r="J967" s="197">
        <f t="shared" si="93"/>
        <v>0.5</v>
      </c>
      <c r="K967" s="186">
        <f t="shared" si="90"/>
        <v>4</v>
      </c>
      <c r="L967" s="198">
        <f t="shared" si="94"/>
        <v>1.3333333333333333</v>
      </c>
      <c r="M967" s="199">
        <f t="shared" si="95"/>
        <v>1.33</v>
      </c>
    </row>
    <row r="968" spans="1:13" x14ac:dyDescent="0.35">
      <c r="A968" s="189" t="s">
        <v>1198</v>
      </c>
      <c r="B968" s="190" t="s">
        <v>1208</v>
      </c>
      <c r="C968" s="191">
        <v>538281</v>
      </c>
      <c r="D968" s="192">
        <v>0.437</v>
      </c>
      <c r="E968" s="193">
        <v>38.484251970000003</v>
      </c>
      <c r="F968" s="194">
        <v>2.6246719160104988</v>
      </c>
      <c r="H968" s="195">
        <f t="shared" si="91"/>
        <v>0.5</v>
      </c>
      <c r="I968" s="196">
        <f t="shared" si="92"/>
        <v>0.5</v>
      </c>
      <c r="J968" s="197">
        <f t="shared" si="93"/>
        <v>3.5</v>
      </c>
      <c r="K968" s="186">
        <f t="shared" si="90"/>
        <v>4.5</v>
      </c>
      <c r="L968" s="198">
        <f t="shared" si="94"/>
        <v>1.5</v>
      </c>
      <c r="M968" s="199">
        <f t="shared" si="95"/>
        <v>1.5</v>
      </c>
    </row>
    <row r="969" spans="1:13" x14ac:dyDescent="0.35">
      <c r="A969" s="189" t="s">
        <v>1198</v>
      </c>
      <c r="B969" s="190" t="s">
        <v>1209</v>
      </c>
      <c r="C969" s="191">
        <v>538299</v>
      </c>
      <c r="D969" s="192">
        <v>1.593</v>
      </c>
      <c r="E969" s="193">
        <v>40.495332560000001</v>
      </c>
      <c r="F969" s="194">
        <v>8.9848308051341892</v>
      </c>
      <c r="H969" s="195">
        <f t="shared" si="91"/>
        <v>0.5</v>
      </c>
      <c r="I969" s="196">
        <f t="shared" si="92"/>
        <v>0.5</v>
      </c>
      <c r="J969" s="197">
        <f t="shared" si="93"/>
        <v>0.5</v>
      </c>
      <c r="K969" s="186">
        <f t="shared" si="90"/>
        <v>1.5</v>
      </c>
      <c r="L969" s="198">
        <f t="shared" si="94"/>
        <v>0.5</v>
      </c>
      <c r="M969" s="199">
        <f t="shared" si="95"/>
        <v>0.5</v>
      </c>
    </row>
    <row r="970" spans="1:13" x14ac:dyDescent="0.35">
      <c r="A970" s="189" t="s">
        <v>1198</v>
      </c>
      <c r="B970" s="190" t="s">
        <v>1210</v>
      </c>
      <c r="C970" s="191">
        <v>513628</v>
      </c>
      <c r="D970" s="192">
        <v>0.60199999999999998</v>
      </c>
      <c r="E970" s="193">
        <v>41.820557489999999</v>
      </c>
      <c r="F970" s="194">
        <v>8.3623693379790947</v>
      </c>
      <c r="H970" s="195">
        <f t="shared" si="91"/>
        <v>0.5</v>
      </c>
      <c r="I970" s="196">
        <f t="shared" si="92"/>
        <v>2</v>
      </c>
      <c r="J970" s="197">
        <f t="shared" si="93"/>
        <v>0.5</v>
      </c>
      <c r="K970" s="186">
        <f t="shared" si="90"/>
        <v>3</v>
      </c>
      <c r="L970" s="198">
        <f t="shared" si="94"/>
        <v>1</v>
      </c>
      <c r="M970" s="199">
        <f t="shared" si="95"/>
        <v>1</v>
      </c>
    </row>
    <row r="971" spans="1:13" x14ac:dyDescent="0.35">
      <c r="A971" s="189" t="s">
        <v>1198</v>
      </c>
      <c r="B971" s="190" t="s">
        <v>1211</v>
      </c>
      <c r="C971" s="191">
        <v>564761</v>
      </c>
      <c r="D971" s="192">
        <v>0</v>
      </c>
      <c r="E971" s="193">
        <v>38.9787234</v>
      </c>
      <c r="F971" s="194">
        <v>2.1276595744680851</v>
      </c>
      <c r="H971" s="195">
        <f t="shared" si="91"/>
        <v>0.5</v>
      </c>
      <c r="I971" s="196">
        <f t="shared" si="92"/>
        <v>0.5</v>
      </c>
      <c r="J971" s="197">
        <f t="shared" si="93"/>
        <v>4.5</v>
      </c>
      <c r="K971" s="186">
        <f t="shared" si="90"/>
        <v>5.5</v>
      </c>
      <c r="L971" s="198">
        <f t="shared" si="94"/>
        <v>1.8333333333333333</v>
      </c>
      <c r="M971" s="199">
        <f t="shared" si="95"/>
        <v>1.83</v>
      </c>
    </row>
    <row r="972" spans="1:13" x14ac:dyDescent="0.35">
      <c r="A972" s="189" t="s">
        <v>1198</v>
      </c>
      <c r="B972" s="190" t="s">
        <v>1212</v>
      </c>
      <c r="C972" s="191">
        <v>533416</v>
      </c>
      <c r="D972" s="192">
        <v>0.64700000000000002</v>
      </c>
      <c r="E972" s="193">
        <v>41.666666669999998</v>
      </c>
      <c r="F972" s="194">
        <v>4.0057224606580837</v>
      </c>
      <c r="H972" s="195">
        <f t="shared" si="91"/>
        <v>0.5</v>
      </c>
      <c r="I972" s="196">
        <f t="shared" si="92"/>
        <v>1.5</v>
      </c>
      <c r="J972" s="197">
        <f t="shared" si="93"/>
        <v>1.5</v>
      </c>
      <c r="K972" s="186">
        <f t="shared" si="90"/>
        <v>3.5</v>
      </c>
      <c r="L972" s="198">
        <f t="shared" si="94"/>
        <v>1.1666666666666667</v>
      </c>
      <c r="M972" s="199">
        <f t="shared" si="95"/>
        <v>1.1599999999999999</v>
      </c>
    </row>
    <row r="973" spans="1:13" x14ac:dyDescent="0.35">
      <c r="A973" s="189" t="s">
        <v>1198</v>
      </c>
      <c r="B973" s="190" t="s">
        <v>1213</v>
      </c>
      <c r="C973" s="191">
        <v>538370</v>
      </c>
      <c r="D973" s="192">
        <v>0.84599999999999997</v>
      </c>
      <c r="E973" s="193">
        <v>40.553594769999997</v>
      </c>
      <c r="F973" s="194">
        <v>4.7058823529411766</v>
      </c>
      <c r="H973" s="195">
        <f t="shared" si="91"/>
        <v>0.5</v>
      </c>
      <c r="I973" s="196">
        <f t="shared" si="92"/>
        <v>0.5</v>
      </c>
      <c r="J973" s="197">
        <f t="shared" si="93"/>
        <v>0.5</v>
      </c>
      <c r="K973" s="186">
        <f t="shared" ref="K973:K1036" si="96">SUM(H973:J973)</f>
        <v>1.5</v>
      </c>
      <c r="L973" s="198">
        <f t="shared" si="94"/>
        <v>0.5</v>
      </c>
      <c r="M973" s="199">
        <f t="shared" si="95"/>
        <v>0.5</v>
      </c>
    </row>
    <row r="974" spans="1:13" x14ac:dyDescent="0.35">
      <c r="A974" s="189" t="s">
        <v>1198</v>
      </c>
      <c r="B974" s="190" t="s">
        <v>1143</v>
      </c>
      <c r="C974" s="191">
        <v>533432</v>
      </c>
      <c r="D974" s="192">
        <v>0.49299999999999999</v>
      </c>
      <c r="E974" s="193">
        <v>39.365778689999999</v>
      </c>
      <c r="F974" s="194">
        <v>5.942622950819672</v>
      </c>
      <c r="H974" s="195">
        <f t="shared" si="91"/>
        <v>0.5</v>
      </c>
      <c r="I974" s="196">
        <f t="shared" si="92"/>
        <v>0.5</v>
      </c>
      <c r="J974" s="197">
        <f t="shared" si="93"/>
        <v>0.5</v>
      </c>
      <c r="K974" s="186">
        <f t="shared" si="96"/>
        <v>1.5</v>
      </c>
      <c r="L974" s="198">
        <f t="shared" si="94"/>
        <v>0.5</v>
      </c>
      <c r="M974" s="199">
        <f t="shared" si="95"/>
        <v>0.5</v>
      </c>
    </row>
    <row r="975" spans="1:13" x14ac:dyDescent="0.35">
      <c r="A975" s="189" t="s">
        <v>1198</v>
      </c>
      <c r="B975" s="190" t="s">
        <v>1214</v>
      </c>
      <c r="C975" s="191">
        <v>564991</v>
      </c>
      <c r="D975" s="192">
        <v>0.85599999999999998</v>
      </c>
      <c r="E975" s="193">
        <v>37.282735209999998</v>
      </c>
      <c r="F975" s="194">
        <v>14.161008729388943</v>
      </c>
      <c r="H975" s="195">
        <f t="shared" si="91"/>
        <v>0.5</v>
      </c>
      <c r="I975" s="196">
        <f t="shared" si="92"/>
        <v>0.5</v>
      </c>
      <c r="J975" s="197">
        <f t="shared" si="93"/>
        <v>0.5</v>
      </c>
      <c r="K975" s="186">
        <f t="shared" si="96"/>
        <v>1.5</v>
      </c>
      <c r="L975" s="198">
        <f t="shared" si="94"/>
        <v>0.5</v>
      </c>
      <c r="M975" s="199">
        <f t="shared" si="95"/>
        <v>0.5</v>
      </c>
    </row>
    <row r="976" spans="1:13" x14ac:dyDescent="0.35">
      <c r="A976" s="189" t="s">
        <v>1198</v>
      </c>
      <c r="B976" s="190" t="s">
        <v>1215</v>
      </c>
      <c r="C976" s="191">
        <v>538418</v>
      </c>
      <c r="D976" s="192">
        <v>1.478</v>
      </c>
      <c r="E976" s="193">
        <v>37.315624999999997</v>
      </c>
      <c r="F976" s="194">
        <v>11.25</v>
      </c>
      <c r="H976" s="195">
        <f t="shared" si="91"/>
        <v>0.5</v>
      </c>
      <c r="I976" s="196">
        <f t="shared" si="92"/>
        <v>0.5</v>
      </c>
      <c r="J976" s="197">
        <f t="shared" si="93"/>
        <v>0.5</v>
      </c>
      <c r="K976" s="186">
        <f t="shared" si="96"/>
        <v>1.5</v>
      </c>
      <c r="L976" s="198">
        <f t="shared" si="94"/>
        <v>0.5</v>
      </c>
      <c r="M976" s="199">
        <f t="shared" si="95"/>
        <v>0.5</v>
      </c>
    </row>
    <row r="977" spans="1:13" x14ac:dyDescent="0.35">
      <c r="A977" s="189" t="s">
        <v>1198</v>
      </c>
      <c r="B977" s="190" t="s">
        <v>1216</v>
      </c>
      <c r="C977" s="191">
        <v>538426</v>
      </c>
      <c r="D977" s="192">
        <v>1.5940000000000001</v>
      </c>
      <c r="E977" s="193">
        <v>38.591825900000003</v>
      </c>
      <c r="F977" s="194">
        <v>13.906581740976646</v>
      </c>
      <c r="H977" s="195">
        <f t="shared" si="91"/>
        <v>0.5</v>
      </c>
      <c r="I977" s="196">
        <f t="shared" si="92"/>
        <v>0.5</v>
      </c>
      <c r="J977" s="197">
        <f t="shared" si="93"/>
        <v>0.5</v>
      </c>
      <c r="K977" s="186">
        <f t="shared" si="96"/>
        <v>1.5</v>
      </c>
      <c r="L977" s="198">
        <f t="shared" si="94"/>
        <v>0.5</v>
      </c>
      <c r="M977" s="199">
        <f t="shared" si="95"/>
        <v>0.5</v>
      </c>
    </row>
    <row r="978" spans="1:13" x14ac:dyDescent="0.35">
      <c r="A978" s="189" t="s">
        <v>1198</v>
      </c>
      <c r="B978" s="190" t="s">
        <v>1217</v>
      </c>
      <c r="C978" s="191">
        <v>538451</v>
      </c>
      <c r="D978" s="192">
        <v>1.1439999999999999</v>
      </c>
      <c r="E978" s="193">
        <v>41.452686450000002</v>
      </c>
      <c r="F978" s="194">
        <v>8.179631114675221</v>
      </c>
      <c r="H978" s="195">
        <f t="shared" si="91"/>
        <v>0.5</v>
      </c>
      <c r="I978" s="196">
        <f t="shared" si="92"/>
        <v>1</v>
      </c>
      <c r="J978" s="197">
        <f t="shared" si="93"/>
        <v>0.5</v>
      </c>
      <c r="K978" s="186">
        <f t="shared" si="96"/>
        <v>2</v>
      </c>
      <c r="L978" s="198">
        <f t="shared" si="94"/>
        <v>0.66666666666666663</v>
      </c>
      <c r="M978" s="199">
        <f t="shared" si="95"/>
        <v>0.66</v>
      </c>
    </row>
    <row r="979" spans="1:13" x14ac:dyDescent="0.35">
      <c r="A979" s="189" t="s">
        <v>1198</v>
      </c>
      <c r="B979" s="190" t="s">
        <v>1218</v>
      </c>
      <c r="C979" s="191">
        <v>538485</v>
      </c>
      <c r="D979" s="192">
        <v>1.4610000000000001</v>
      </c>
      <c r="E979" s="193">
        <v>40.29141516</v>
      </c>
      <c r="F979" s="194">
        <v>7.2434607645875255</v>
      </c>
      <c r="H979" s="195">
        <f t="shared" si="91"/>
        <v>0.5</v>
      </c>
      <c r="I979" s="196">
        <f t="shared" si="92"/>
        <v>0.5</v>
      </c>
      <c r="J979" s="197">
        <f t="shared" si="93"/>
        <v>0.5</v>
      </c>
      <c r="K979" s="186">
        <f t="shared" si="96"/>
        <v>1.5</v>
      </c>
      <c r="L979" s="198">
        <f t="shared" si="94"/>
        <v>0.5</v>
      </c>
      <c r="M979" s="199">
        <f t="shared" si="95"/>
        <v>0.5</v>
      </c>
    </row>
    <row r="980" spans="1:13" x14ac:dyDescent="0.35">
      <c r="A980" s="189" t="s">
        <v>1198</v>
      </c>
      <c r="B980" s="190" t="s">
        <v>1219</v>
      </c>
      <c r="C980" s="191">
        <v>538493</v>
      </c>
      <c r="D980" s="192">
        <v>1.377</v>
      </c>
      <c r="E980" s="193">
        <v>39.23943834</v>
      </c>
      <c r="F980" s="194">
        <v>4.2002442002442004</v>
      </c>
      <c r="H980" s="195">
        <f t="shared" si="91"/>
        <v>0.5</v>
      </c>
      <c r="I980" s="196">
        <f t="shared" si="92"/>
        <v>0.5</v>
      </c>
      <c r="J980" s="197">
        <f t="shared" si="93"/>
        <v>1</v>
      </c>
      <c r="K980" s="186">
        <f t="shared" si="96"/>
        <v>2</v>
      </c>
      <c r="L980" s="198">
        <f t="shared" si="94"/>
        <v>0.66666666666666663</v>
      </c>
      <c r="M980" s="199">
        <f t="shared" si="95"/>
        <v>0.66</v>
      </c>
    </row>
    <row r="981" spans="1:13" x14ac:dyDescent="0.35">
      <c r="A981" s="189" t="s">
        <v>1198</v>
      </c>
      <c r="B981" s="190" t="s">
        <v>1220</v>
      </c>
      <c r="C981" s="191">
        <v>598267</v>
      </c>
      <c r="D981" s="192">
        <v>1.7789999999999999</v>
      </c>
      <c r="E981" s="193">
        <v>39.436908520000003</v>
      </c>
      <c r="F981" s="194">
        <v>0.31545741324921139</v>
      </c>
      <c r="H981" s="195">
        <f t="shared" si="91"/>
        <v>0.5</v>
      </c>
      <c r="I981" s="196">
        <f t="shared" si="92"/>
        <v>0.5</v>
      </c>
      <c r="J981" s="197">
        <f t="shared" si="93"/>
        <v>5</v>
      </c>
      <c r="K981" s="186">
        <f t="shared" si="96"/>
        <v>6</v>
      </c>
      <c r="L981" s="198">
        <f t="shared" si="94"/>
        <v>2</v>
      </c>
      <c r="M981" s="199">
        <f t="shared" si="95"/>
        <v>2</v>
      </c>
    </row>
    <row r="982" spans="1:13" x14ac:dyDescent="0.35">
      <c r="A982" s="189" t="s">
        <v>1198</v>
      </c>
      <c r="B982" s="190" t="s">
        <v>969</v>
      </c>
      <c r="C982" s="191">
        <v>538523</v>
      </c>
      <c r="D982" s="192">
        <v>1.242</v>
      </c>
      <c r="E982" s="193">
        <v>38.950116780000002</v>
      </c>
      <c r="F982" s="194">
        <v>10.61061061061061</v>
      </c>
      <c r="H982" s="195">
        <f t="shared" si="91"/>
        <v>0.5</v>
      </c>
      <c r="I982" s="196">
        <f t="shared" si="92"/>
        <v>0.5</v>
      </c>
      <c r="J982" s="197">
        <f t="shared" si="93"/>
        <v>0.5</v>
      </c>
      <c r="K982" s="186">
        <f t="shared" si="96"/>
        <v>1.5</v>
      </c>
      <c r="L982" s="198">
        <f t="shared" si="94"/>
        <v>0.5</v>
      </c>
      <c r="M982" s="199">
        <f t="shared" si="95"/>
        <v>0.5</v>
      </c>
    </row>
    <row r="983" spans="1:13" x14ac:dyDescent="0.35">
      <c r="A983" s="189" t="s">
        <v>1198</v>
      </c>
      <c r="B983" s="190" t="s">
        <v>515</v>
      </c>
      <c r="C983" s="191">
        <v>533548</v>
      </c>
      <c r="D983" s="192">
        <v>0.42</v>
      </c>
      <c r="E983" s="193">
        <v>42.371052630000001</v>
      </c>
      <c r="F983" s="194">
        <v>4.7368421052631584</v>
      </c>
      <c r="H983" s="195">
        <f t="shared" si="91"/>
        <v>0.5</v>
      </c>
      <c r="I983" s="196">
        <f t="shared" si="92"/>
        <v>2.5</v>
      </c>
      <c r="J983" s="197">
        <f t="shared" si="93"/>
        <v>0.5</v>
      </c>
      <c r="K983" s="186">
        <f t="shared" si="96"/>
        <v>3.5</v>
      </c>
      <c r="L983" s="198">
        <f t="shared" si="94"/>
        <v>1.1666666666666667</v>
      </c>
      <c r="M983" s="199">
        <f t="shared" si="95"/>
        <v>1.1599999999999999</v>
      </c>
    </row>
    <row r="984" spans="1:13" x14ac:dyDescent="0.35">
      <c r="A984" s="189" t="s">
        <v>1198</v>
      </c>
      <c r="B984" s="190" t="s">
        <v>1221</v>
      </c>
      <c r="C984" s="191">
        <v>564907</v>
      </c>
      <c r="D984" s="192">
        <v>2.1989999999999998</v>
      </c>
      <c r="E984" s="193">
        <v>34.441261429999997</v>
      </c>
      <c r="F984" s="194">
        <v>2.599903707270101</v>
      </c>
      <c r="H984" s="195">
        <f t="shared" si="91"/>
        <v>0.5</v>
      </c>
      <c r="I984" s="196">
        <f t="shared" si="92"/>
        <v>0.5</v>
      </c>
      <c r="J984" s="197">
        <f t="shared" si="93"/>
        <v>3.5</v>
      </c>
      <c r="K984" s="186">
        <f t="shared" si="96"/>
        <v>4.5</v>
      </c>
      <c r="L984" s="198">
        <f t="shared" si="94"/>
        <v>1.5</v>
      </c>
      <c r="M984" s="199">
        <f t="shared" si="95"/>
        <v>1.5</v>
      </c>
    </row>
    <row r="985" spans="1:13" x14ac:dyDescent="0.35">
      <c r="A985" s="189" t="s">
        <v>1198</v>
      </c>
      <c r="B985" s="190" t="s">
        <v>1222</v>
      </c>
      <c r="C985" s="191">
        <v>533564</v>
      </c>
      <c r="D985" s="192">
        <v>0.33200000000000002</v>
      </c>
      <c r="E985" s="193">
        <v>41.28038815</v>
      </c>
      <c r="F985" s="194">
        <v>2.860061287027579</v>
      </c>
      <c r="H985" s="195">
        <f t="shared" si="91"/>
        <v>0.5</v>
      </c>
      <c r="I985" s="196">
        <f t="shared" si="92"/>
        <v>1</v>
      </c>
      <c r="J985" s="197">
        <f t="shared" si="93"/>
        <v>3</v>
      </c>
      <c r="K985" s="186">
        <f t="shared" si="96"/>
        <v>4.5</v>
      </c>
      <c r="L985" s="198">
        <f t="shared" si="94"/>
        <v>1.5</v>
      </c>
      <c r="M985" s="199">
        <f t="shared" si="95"/>
        <v>1.5</v>
      </c>
    </row>
    <row r="986" spans="1:13" x14ac:dyDescent="0.35">
      <c r="A986" s="189" t="s">
        <v>1198</v>
      </c>
      <c r="B986" s="190" t="s">
        <v>1223</v>
      </c>
      <c r="C986" s="191">
        <v>538582</v>
      </c>
      <c r="D986" s="192">
        <v>1.2649999999999999</v>
      </c>
      <c r="E986" s="193">
        <v>38.914922169999997</v>
      </c>
      <c r="F986" s="194">
        <v>7.0853462157809979</v>
      </c>
      <c r="H986" s="195">
        <f t="shared" si="91"/>
        <v>0.5</v>
      </c>
      <c r="I986" s="196">
        <f t="shared" si="92"/>
        <v>0.5</v>
      </c>
      <c r="J986" s="197">
        <f t="shared" si="93"/>
        <v>0.5</v>
      </c>
      <c r="K986" s="186">
        <f t="shared" si="96"/>
        <v>1.5</v>
      </c>
      <c r="L986" s="198">
        <f t="shared" si="94"/>
        <v>0.5</v>
      </c>
      <c r="M986" s="199">
        <f t="shared" si="95"/>
        <v>0.5</v>
      </c>
    </row>
    <row r="987" spans="1:13" x14ac:dyDescent="0.35">
      <c r="A987" s="189" t="s">
        <v>1198</v>
      </c>
      <c r="B987" s="190" t="s">
        <v>1224</v>
      </c>
      <c r="C987" s="191">
        <v>571679</v>
      </c>
      <c r="D987" s="192">
        <v>0</v>
      </c>
      <c r="E987" s="193">
        <v>44.160714290000001</v>
      </c>
      <c r="F987" s="194">
        <v>0</v>
      </c>
      <c r="H987" s="195">
        <f t="shared" si="91"/>
        <v>0.5</v>
      </c>
      <c r="I987" s="196">
        <f t="shared" si="92"/>
        <v>5</v>
      </c>
      <c r="J987" s="197">
        <f t="shared" si="93"/>
        <v>5</v>
      </c>
      <c r="K987" s="186">
        <f t="shared" si="96"/>
        <v>10.5</v>
      </c>
      <c r="L987" s="198">
        <f t="shared" si="94"/>
        <v>3.5</v>
      </c>
      <c r="M987" s="199">
        <f t="shared" si="95"/>
        <v>3.5</v>
      </c>
    </row>
    <row r="988" spans="1:13" x14ac:dyDescent="0.35">
      <c r="A988" s="189" t="s">
        <v>1198</v>
      </c>
      <c r="B988" s="190" t="s">
        <v>1225</v>
      </c>
      <c r="C988" s="191">
        <v>529656</v>
      </c>
      <c r="D988" s="192">
        <v>0</v>
      </c>
      <c r="E988" s="193">
        <v>38.079545449999998</v>
      </c>
      <c r="F988" s="194">
        <v>15.151515151515152</v>
      </c>
      <c r="H988" s="195">
        <f t="shared" si="91"/>
        <v>0.5</v>
      </c>
      <c r="I988" s="196">
        <f t="shared" si="92"/>
        <v>0.5</v>
      </c>
      <c r="J988" s="197">
        <f t="shared" si="93"/>
        <v>0.5</v>
      </c>
      <c r="K988" s="186">
        <f t="shared" si="96"/>
        <v>1.5</v>
      </c>
      <c r="L988" s="198">
        <f t="shared" si="94"/>
        <v>0.5</v>
      </c>
      <c r="M988" s="199">
        <f t="shared" si="95"/>
        <v>0.5</v>
      </c>
    </row>
    <row r="989" spans="1:13" x14ac:dyDescent="0.35">
      <c r="A989" s="189" t="s">
        <v>1198</v>
      </c>
      <c r="B989" s="190" t="s">
        <v>1226</v>
      </c>
      <c r="C989" s="191">
        <v>538612</v>
      </c>
      <c r="D989" s="192">
        <v>0.52200000000000002</v>
      </c>
      <c r="E989" s="193">
        <v>40.274494560000001</v>
      </c>
      <c r="F989" s="194">
        <v>7.1539657853810255</v>
      </c>
      <c r="H989" s="195">
        <f t="shared" si="91"/>
        <v>0.5</v>
      </c>
      <c r="I989" s="196">
        <f t="shared" si="92"/>
        <v>0.5</v>
      </c>
      <c r="J989" s="197">
        <f t="shared" si="93"/>
        <v>0.5</v>
      </c>
      <c r="K989" s="186">
        <f t="shared" si="96"/>
        <v>1.5</v>
      </c>
      <c r="L989" s="198">
        <f t="shared" si="94"/>
        <v>0.5</v>
      </c>
      <c r="M989" s="199">
        <f t="shared" si="95"/>
        <v>0.5</v>
      </c>
    </row>
    <row r="990" spans="1:13" x14ac:dyDescent="0.35">
      <c r="A990" s="189" t="s">
        <v>1198</v>
      </c>
      <c r="B990" s="190" t="s">
        <v>1227</v>
      </c>
      <c r="C990" s="191">
        <v>599221</v>
      </c>
      <c r="D990" s="192">
        <v>1.98</v>
      </c>
      <c r="E990" s="193">
        <v>36.72457627</v>
      </c>
      <c r="F990" s="194">
        <v>28.8135593220339</v>
      </c>
      <c r="H990" s="195">
        <f t="shared" si="91"/>
        <v>0.5</v>
      </c>
      <c r="I990" s="196">
        <f t="shared" si="92"/>
        <v>0.5</v>
      </c>
      <c r="J990" s="197">
        <f t="shared" si="93"/>
        <v>0.5</v>
      </c>
      <c r="K990" s="186">
        <f t="shared" si="96"/>
        <v>1.5</v>
      </c>
      <c r="L990" s="198">
        <f t="shared" si="94"/>
        <v>0.5</v>
      </c>
      <c r="M990" s="199">
        <f t="shared" si="95"/>
        <v>0.5</v>
      </c>
    </row>
    <row r="991" spans="1:13" x14ac:dyDescent="0.35">
      <c r="A991" s="189" t="s">
        <v>1198</v>
      </c>
      <c r="B991" s="190" t="s">
        <v>1228</v>
      </c>
      <c r="C991" s="191">
        <v>564788</v>
      </c>
      <c r="D991" s="192">
        <v>0</v>
      </c>
      <c r="E991" s="193">
        <v>42.608695650000001</v>
      </c>
      <c r="F991" s="194">
        <v>4.3478260869565215</v>
      </c>
      <c r="H991" s="195">
        <f t="shared" si="91"/>
        <v>0.5</v>
      </c>
      <c r="I991" s="196">
        <f t="shared" si="92"/>
        <v>3</v>
      </c>
      <c r="J991" s="197">
        <f t="shared" si="93"/>
        <v>1</v>
      </c>
      <c r="K991" s="186">
        <f t="shared" si="96"/>
        <v>4.5</v>
      </c>
      <c r="L991" s="198">
        <f t="shared" si="94"/>
        <v>1.5</v>
      </c>
      <c r="M991" s="199">
        <f t="shared" si="95"/>
        <v>1.5</v>
      </c>
    </row>
    <row r="992" spans="1:13" x14ac:dyDescent="0.35">
      <c r="A992" s="189" t="s">
        <v>1198</v>
      </c>
      <c r="B992" s="190" t="s">
        <v>1229</v>
      </c>
      <c r="C992" s="191">
        <v>538698</v>
      </c>
      <c r="D992" s="192">
        <v>1.6479999999999999</v>
      </c>
      <c r="E992" s="193">
        <v>41.108455880000001</v>
      </c>
      <c r="F992" s="194">
        <v>11.76470588235294</v>
      </c>
      <c r="H992" s="195">
        <f t="shared" si="91"/>
        <v>0.5</v>
      </c>
      <c r="I992" s="196">
        <f t="shared" si="92"/>
        <v>0.5</v>
      </c>
      <c r="J992" s="197">
        <f t="shared" si="93"/>
        <v>0.5</v>
      </c>
      <c r="K992" s="186">
        <f t="shared" si="96"/>
        <v>1.5</v>
      </c>
      <c r="L992" s="198">
        <f t="shared" si="94"/>
        <v>0.5</v>
      </c>
      <c r="M992" s="199">
        <f t="shared" si="95"/>
        <v>0.5</v>
      </c>
    </row>
    <row r="993" spans="1:13" x14ac:dyDescent="0.35">
      <c r="A993" s="189" t="s">
        <v>1198</v>
      </c>
      <c r="B993" s="190" t="s">
        <v>1198</v>
      </c>
      <c r="C993" s="191">
        <v>538728</v>
      </c>
      <c r="D993" s="192">
        <v>1.4259999999999999</v>
      </c>
      <c r="E993" s="193">
        <v>40.384104979999996</v>
      </c>
      <c r="F993" s="194">
        <v>3.774697729283397</v>
      </c>
      <c r="H993" s="195">
        <f t="shared" si="91"/>
        <v>0.5</v>
      </c>
      <c r="I993" s="196">
        <f t="shared" si="92"/>
        <v>0.5</v>
      </c>
      <c r="J993" s="197">
        <f t="shared" si="93"/>
        <v>2</v>
      </c>
      <c r="K993" s="186">
        <f t="shared" si="96"/>
        <v>3</v>
      </c>
      <c r="L993" s="198">
        <f t="shared" si="94"/>
        <v>1</v>
      </c>
      <c r="M993" s="199">
        <f t="shared" si="95"/>
        <v>1</v>
      </c>
    </row>
    <row r="994" spans="1:13" x14ac:dyDescent="0.35">
      <c r="A994" s="189" t="s">
        <v>1198</v>
      </c>
      <c r="B994" s="190" t="s">
        <v>1230</v>
      </c>
      <c r="C994" s="191">
        <v>538752</v>
      </c>
      <c r="D994" s="192">
        <v>1.1259999999999999</v>
      </c>
      <c r="E994" s="193">
        <v>40.827712609999999</v>
      </c>
      <c r="F994" s="194">
        <v>3.5190615835777126</v>
      </c>
      <c r="H994" s="195">
        <f t="shared" si="91"/>
        <v>0.5</v>
      </c>
      <c r="I994" s="196">
        <f t="shared" si="92"/>
        <v>0.5</v>
      </c>
      <c r="J994" s="197">
        <f t="shared" si="93"/>
        <v>2.5</v>
      </c>
      <c r="K994" s="186">
        <f t="shared" si="96"/>
        <v>3.5</v>
      </c>
      <c r="L994" s="198">
        <f t="shared" si="94"/>
        <v>1.1666666666666667</v>
      </c>
      <c r="M994" s="199">
        <f t="shared" si="95"/>
        <v>1.1599999999999999</v>
      </c>
    </row>
    <row r="995" spans="1:13" x14ac:dyDescent="0.35">
      <c r="A995" s="189" t="s">
        <v>1198</v>
      </c>
      <c r="B995" s="190" t="s">
        <v>1231</v>
      </c>
      <c r="C995" s="191">
        <v>538787</v>
      </c>
      <c r="D995" s="192">
        <v>1.0309999999999999</v>
      </c>
      <c r="E995" s="193">
        <v>38.463011889999997</v>
      </c>
      <c r="F995" s="194">
        <v>17.701453104359317</v>
      </c>
      <c r="H995" s="195">
        <f t="shared" si="91"/>
        <v>0.5</v>
      </c>
      <c r="I995" s="196">
        <f t="shared" si="92"/>
        <v>0.5</v>
      </c>
      <c r="J995" s="197">
        <f t="shared" si="93"/>
        <v>0.5</v>
      </c>
      <c r="K995" s="186">
        <f t="shared" si="96"/>
        <v>1.5</v>
      </c>
      <c r="L995" s="198">
        <f t="shared" si="94"/>
        <v>0.5</v>
      </c>
      <c r="M995" s="199">
        <f t="shared" si="95"/>
        <v>0.5</v>
      </c>
    </row>
    <row r="996" spans="1:13" x14ac:dyDescent="0.35">
      <c r="A996" s="189" t="s">
        <v>1198</v>
      </c>
      <c r="B996" s="190" t="s">
        <v>1232</v>
      </c>
      <c r="C996" s="191">
        <v>538809</v>
      </c>
      <c r="D996" s="192">
        <v>1.7450000000000001</v>
      </c>
      <c r="E996" s="193">
        <v>38.003856939999999</v>
      </c>
      <c r="F996" s="194">
        <v>12.55259467040673</v>
      </c>
      <c r="H996" s="195">
        <f t="shared" si="91"/>
        <v>0.5</v>
      </c>
      <c r="I996" s="196">
        <f t="shared" si="92"/>
        <v>0.5</v>
      </c>
      <c r="J996" s="197">
        <f t="shared" si="93"/>
        <v>0.5</v>
      </c>
      <c r="K996" s="186">
        <f t="shared" si="96"/>
        <v>1.5</v>
      </c>
      <c r="L996" s="198">
        <f t="shared" si="94"/>
        <v>0.5</v>
      </c>
      <c r="M996" s="199">
        <f t="shared" si="95"/>
        <v>0.5</v>
      </c>
    </row>
    <row r="997" spans="1:13" x14ac:dyDescent="0.35">
      <c r="A997" s="189" t="s">
        <v>1198</v>
      </c>
      <c r="B997" s="190" t="s">
        <v>322</v>
      </c>
      <c r="C997" s="191">
        <v>538825</v>
      </c>
      <c r="D997" s="192">
        <v>1.2969999999999999</v>
      </c>
      <c r="E997" s="193">
        <v>39.021126760000001</v>
      </c>
      <c r="F997" s="194">
        <v>11.066398390342052</v>
      </c>
      <c r="H997" s="195">
        <f t="shared" si="91"/>
        <v>0.5</v>
      </c>
      <c r="I997" s="196">
        <f t="shared" si="92"/>
        <v>0.5</v>
      </c>
      <c r="J997" s="197">
        <f t="shared" si="93"/>
        <v>0.5</v>
      </c>
      <c r="K997" s="186">
        <f t="shared" si="96"/>
        <v>1.5</v>
      </c>
      <c r="L997" s="198">
        <f t="shared" si="94"/>
        <v>0.5</v>
      </c>
      <c r="M997" s="199">
        <f t="shared" si="95"/>
        <v>0.5</v>
      </c>
    </row>
    <row r="998" spans="1:13" x14ac:dyDescent="0.35">
      <c r="A998" s="189" t="s">
        <v>1198</v>
      </c>
      <c r="B998" s="190" t="s">
        <v>1233</v>
      </c>
      <c r="C998" s="191">
        <v>533718</v>
      </c>
      <c r="D998" s="192">
        <v>0.69199999999999995</v>
      </c>
      <c r="E998" s="193">
        <v>42.138216559999996</v>
      </c>
      <c r="F998" s="194">
        <v>3.8216560509554141</v>
      </c>
      <c r="H998" s="195">
        <f t="shared" si="91"/>
        <v>0.5</v>
      </c>
      <c r="I998" s="196">
        <f t="shared" si="92"/>
        <v>2.5</v>
      </c>
      <c r="J998" s="197">
        <f t="shared" si="93"/>
        <v>2</v>
      </c>
      <c r="K998" s="186">
        <f t="shared" si="96"/>
        <v>5</v>
      </c>
      <c r="L998" s="198">
        <f t="shared" si="94"/>
        <v>1.6666666666666667</v>
      </c>
      <c r="M998" s="199">
        <f t="shared" si="95"/>
        <v>1.66</v>
      </c>
    </row>
    <row r="999" spans="1:13" x14ac:dyDescent="0.35">
      <c r="A999" s="189" t="s">
        <v>1198</v>
      </c>
      <c r="B999" s="190" t="s">
        <v>1234</v>
      </c>
      <c r="C999" s="191">
        <v>538833</v>
      </c>
      <c r="D999" s="192">
        <v>1.31</v>
      </c>
      <c r="E999" s="193">
        <v>37.305642630000001</v>
      </c>
      <c r="F999" s="194">
        <v>15.203761755485893</v>
      </c>
      <c r="H999" s="195">
        <f t="shared" si="91"/>
        <v>0.5</v>
      </c>
      <c r="I999" s="196">
        <f t="shared" si="92"/>
        <v>0.5</v>
      </c>
      <c r="J999" s="197">
        <f t="shared" si="93"/>
        <v>0.5</v>
      </c>
      <c r="K999" s="186">
        <f t="shared" si="96"/>
        <v>1.5</v>
      </c>
      <c r="L999" s="198">
        <f t="shared" si="94"/>
        <v>0.5</v>
      </c>
      <c r="M999" s="199">
        <f t="shared" si="95"/>
        <v>0.5</v>
      </c>
    </row>
    <row r="1000" spans="1:13" x14ac:dyDescent="0.35">
      <c r="A1000" s="189" t="s">
        <v>1198</v>
      </c>
      <c r="B1000" s="190" t="s">
        <v>1235</v>
      </c>
      <c r="C1000" s="191">
        <v>538841</v>
      </c>
      <c r="D1000" s="192">
        <v>1.038</v>
      </c>
      <c r="E1000" s="193">
        <v>38.690871370000004</v>
      </c>
      <c r="F1000" s="194">
        <v>8.7136929460580923</v>
      </c>
      <c r="H1000" s="195">
        <f t="shared" si="91"/>
        <v>0.5</v>
      </c>
      <c r="I1000" s="196">
        <f t="shared" si="92"/>
        <v>0.5</v>
      </c>
      <c r="J1000" s="197">
        <f t="shared" si="93"/>
        <v>0.5</v>
      </c>
      <c r="K1000" s="186">
        <f t="shared" si="96"/>
        <v>1.5</v>
      </c>
      <c r="L1000" s="198">
        <f t="shared" si="94"/>
        <v>0.5</v>
      </c>
      <c r="M1000" s="199">
        <f t="shared" si="95"/>
        <v>0.5</v>
      </c>
    </row>
    <row r="1001" spans="1:13" x14ac:dyDescent="0.35">
      <c r="A1001" s="189" t="s">
        <v>1198</v>
      </c>
      <c r="B1001" s="190" t="s">
        <v>1236</v>
      </c>
      <c r="C1001" s="191">
        <v>538850</v>
      </c>
      <c r="D1001" s="192">
        <v>1.3660000000000001</v>
      </c>
      <c r="E1001" s="193">
        <v>37.890778529999999</v>
      </c>
      <c r="F1001" s="194">
        <v>8.7679516250944829</v>
      </c>
      <c r="H1001" s="195">
        <f t="shared" si="91"/>
        <v>0.5</v>
      </c>
      <c r="I1001" s="196">
        <f t="shared" si="92"/>
        <v>0.5</v>
      </c>
      <c r="J1001" s="197">
        <f t="shared" si="93"/>
        <v>0.5</v>
      </c>
      <c r="K1001" s="186">
        <f t="shared" si="96"/>
        <v>1.5</v>
      </c>
      <c r="L1001" s="198">
        <f t="shared" si="94"/>
        <v>0.5</v>
      </c>
      <c r="M1001" s="199">
        <f t="shared" si="95"/>
        <v>0.5</v>
      </c>
    </row>
    <row r="1002" spans="1:13" x14ac:dyDescent="0.35">
      <c r="A1002" s="189" t="s">
        <v>1198</v>
      </c>
      <c r="B1002" s="190" t="s">
        <v>1237</v>
      </c>
      <c r="C1002" s="191">
        <v>571644</v>
      </c>
      <c r="D1002" s="192">
        <v>0</v>
      </c>
      <c r="E1002" s="193">
        <v>42.319047619999999</v>
      </c>
      <c r="F1002" s="194">
        <v>6.6666666666666661</v>
      </c>
      <c r="H1002" s="195">
        <f t="shared" si="91"/>
        <v>0.5</v>
      </c>
      <c r="I1002" s="196">
        <f t="shared" si="92"/>
        <v>2.5</v>
      </c>
      <c r="J1002" s="197">
        <f t="shared" si="93"/>
        <v>0.5</v>
      </c>
      <c r="K1002" s="186">
        <f t="shared" si="96"/>
        <v>3.5</v>
      </c>
      <c r="L1002" s="198">
        <f t="shared" si="94"/>
        <v>1.1666666666666667</v>
      </c>
      <c r="M1002" s="199">
        <f t="shared" si="95"/>
        <v>1.1599999999999999</v>
      </c>
    </row>
    <row r="1003" spans="1:13" x14ac:dyDescent="0.35">
      <c r="A1003" s="189" t="s">
        <v>1198</v>
      </c>
      <c r="B1003" s="190" t="s">
        <v>1238</v>
      </c>
      <c r="C1003" s="191">
        <v>538892</v>
      </c>
      <c r="D1003" s="192">
        <v>0.84899999999999998</v>
      </c>
      <c r="E1003" s="193">
        <v>35.82188841</v>
      </c>
      <c r="F1003" s="194">
        <v>7.8969957081545061</v>
      </c>
      <c r="H1003" s="195">
        <f t="shared" si="91"/>
        <v>0.5</v>
      </c>
      <c r="I1003" s="196">
        <f t="shared" si="92"/>
        <v>0.5</v>
      </c>
      <c r="J1003" s="197">
        <f t="shared" si="93"/>
        <v>0.5</v>
      </c>
      <c r="K1003" s="186">
        <f t="shared" si="96"/>
        <v>1.5</v>
      </c>
      <c r="L1003" s="198">
        <f t="shared" si="94"/>
        <v>0.5</v>
      </c>
      <c r="M1003" s="199">
        <f t="shared" si="95"/>
        <v>0.5</v>
      </c>
    </row>
    <row r="1004" spans="1:13" x14ac:dyDescent="0.35">
      <c r="A1004" s="189" t="s">
        <v>1198</v>
      </c>
      <c r="B1004" s="190" t="s">
        <v>1239</v>
      </c>
      <c r="C1004" s="191">
        <v>599719</v>
      </c>
      <c r="D1004" s="192">
        <v>2.2170000000000001</v>
      </c>
      <c r="E1004" s="193">
        <v>40.06501548</v>
      </c>
      <c r="F1004" s="194">
        <v>6.5015479876160986</v>
      </c>
      <c r="H1004" s="195">
        <f t="shared" si="91"/>
        <v>0.5</v>
      </c>
      <c r="I1004" s="196">
        <f t="shared" si="92"/>
        <v>0.5</v>
      </c>
      <c r="J1004" s="197">
        <f t="shared" si="93"/>
        <v>0.5</v>
      </c>
      <c r="K1004" s="186">
        <f t="shared" si="96"/>
        <v>1.5</v>
      </c>
      <c r="L1004" s="198">
        <f t="shared" si="94"/>
        <v>0.5</v>
      </c>
      <c r="M1004" s="199">
        <f t="shared" si="95"/>
        <v>0.5</v>
      </c>
    </row>
    <row r="1005" spans="1:13" x14ac:dyDescent="0.35">
      <c r="A1005" s="189" t="s">
        <v>1198</v>
      </c>
      <c r="B1005" s="190" t="s">
        <v>1240</v>
      </c>
      <c r="C1005" s="191">
        <v>538981</v>
      </c>
      <c r="D1005" s="192">
        <v>0.76400000000000001</v>
      </c>
      <c r="E1005" s="193">
        <v>39.315407409999999</v>
      </c>
      <c r="F1005" s="194">
        <v>8.2370370370370374</v>
      </c>
      <c r="H1005" s="195">
        <f t="shared" si="91"/>
        <v>0.5</v>
      </c>
      <c r="I1005" s="196">
        <f t="shared" si="92"/>
        <v>0.5</v>
      </c>
      <c r="J1005" s="197">
        <f t="shared" si="93"/>
        <v>0.5</v>
      </c>
      <c r="K1005" s="186">
        <f t="shared" si="96"/>
        <v>1.5</v>
      </c>
      <c r="L1005" s="198">
        <f t="shared" si="94"/>
        <v>0.5</v>
      </c>
      <c r="M1005" s="199">
        <f t="shared" si="95"/>
        <v>0.5</v>
      </c>
    </row>
    <row r="1006" spans="1:13" x14ac:dyDescent="0.35">
      <c r="A1006" s="189" t="s">
        <v>1198</v>
      </c>
      <c r="B1006" s="190" t="s">
        <v>1241</v>
      </c>
      <c r="C1006" s="191">
        <v>533874</v>
      </c>
      <c r="D1006" s="192">
        <v>0</v>
      </c>
      <c r="E1006" s="193">
        <v>44.752336450000001</v>
      </c>
      <c r="F1006" s="194">
        <v>5.6074766355140184</v>
      </c>
      <c r="H1006" s="195">
        <f t="shared" si="91"/>
        <v>0.5</v>
      </c>
      <c r="I1006" s="196">
        <f t="shared" si="92"/>
        <v>5</v>
      </c>
      <c r="J1006" s="197">
        <f t="shared" si="93"/>
        <v>0.5</v>
      </c>
      <c r="K1006" s="186">
        <f t="shared" si="96"/>
        <v>6</v>
      </c>
      <c r="L1006" s="198">
        <f t="shared" si="94"/>
        <v>2</v>
      </c>
      <c r="M1006" s="199">
        <f t="shared" si="95"/>
        <v>2</v>
      </c>
    </row>
    <row r="1007" spans="1:13" x14ac:dyDescent="0.35">
      <c r="A1007" s="189" t="s">
        <v>1198</v>
      </c>
      <c r="B1007" s="190" t="s">
        <v>1242</v>
      </c>
      <c r="C1007" s="191">
        <v>539031</v>
      </c>
      <c r="D1007" s="192">
        <v>1.278</v>
      </c>
      <c r="E1007" s="193">
        <v>38.646268659999997</v>
      </c>
      <c r="F1007" s="194">
        <v>6.7661691542288551</v>
      </c>
      <c r="H1007" s="195">
        <f t="shared" si="91"/>
        <v>0.5</v>
      </c>
      <c r="I1007" s="196">
        <f t="shared" si="92"/>
        <v>0.5</v>
      </c>
      <c r="J1007" s="197">
        <f t="shared" si="93"/>
        <v>0.5</v>
      </c>
      <c r="K1007" s="186">
        <f t="shared" si="96"/>
        <v>1.5</v>
      </c>
      <c r="L1007" s="198">
        <f t="shared" si="94"/>
        <v>0.5</v>
      </c>
      <c r="M1007" s="199">
        <f t="shared" si="95"/>
        <v>0.5</v>
      </c>
    </row>
    <row r="1008" spans="1:13" x14ac:dyDescent="0.35">
      <c r="A1008" s="189" t="s">
        <v>1198</v>
      </c>
      <c r="B1008" s="190" t="s">
        <v>1243</v>
      </c>
      <c r="C1008" s="191">
        <v>564796</v>
      </c>
      <c r="D1008" s="192">
        <v>1.754</v>
      </c>
      <c r="E1008" s="193">
        <v>39.327956989999997</v>
      </c>
      <c r="F1008" s="194">
        <v>6.4516129032258061</v>
      </c>
      <c r="H1008" s="195">
        <f t="shared" si="91"/>
        <v>0.5</v>
      </c>
      <c r="I1008" s="196">
        <f t="shared" si="92"/>
        <v>0.5</v>
      </c>
      <c r="J1008" s="197">
        <f t="shared" si="93"/>
        <v>0.5</v>
      </c>
      <c r="K1008" s="186">
        <f t="shared" si="96"/>
        <v>1.5</v>
      </c>
      <c r="L1008" s="198">
        <f t="shared" si="94"/>
        <v>0.5</v>
      </c>
      <c r="M1008" s="199">
        <f t="shared" si="95"/>
        <v>0.5</v>
      </c>
    </row>
    <row r="1009" spans="1:13" x14ac:dyDescent="0.35">
      <c r="A1009" s="189" t="s">
        <v>1198</v>
      </c>
      <c r="B1009" s="190" t="s">
        <v>1244</v>
      </c>
      <c r="C1009" s="191">
        <v>533904</v>
      </c>
      <c r="D1009" s="192">
        <v>1.2849999999999999</v>
      </c>
      <c r="E1009" s="193">
        <v>42.008135170000003</v>
      </c>
      <c r="F1009" s="194">
        <v>10.763454317897372</v>
      </c>
      <c r="H1009" s="195">
        <f t="shared" si="91"/>
        <v>0.5</v>
      </c>
      <c r="I1009" s="196">
        <f t="shared" si="92"/>
        <v>2</v>
      </c>
      <c r="J1009" s="197">
        <f t="shared" si="93"/>
        <v>0.5</v>
      </c>
      <c r="K1009" s="186">
        <f t="shared" si="96"/>
        <v>3</v>
      </c>
      <c r="L1009" s="198">
        <f t="shared" si="94"/>
        <v>1</v>
      </c>
      <c r="M1009" s="199">
        <f t="shared" si="95"/>
        <v>1</v>
      </c>
    </row>
    <row r="1010" spans="1:13" x14ac:dyDescent="0.35">
      <c r="A1010" s="189" t="s">
        <v>1198</v>
      </c>
      <c r="B1010" s="190" t="s">
        <v>1245</v>
      </c>
      <c r="C1010" s="191">
        <v>539091</v>
      </c>
      <c r="D1010" s="192">
        <v>1.355</v>
      </c>
      <c r="E1010" s="193">
        <v>41.87585034</v>
      </c>
      <c r="F1010" s="194">
        <v>5.4421768707483</v>
      </c>
      <c r="H1010" s="195">
        <f t="shared" si="91"/>
        <v>0.5</v>
      </c>
      <c r="I1010" s="196">
        <f t="shared" si="92"/>
        <v>2</v>
      </c>
      <c r="J1010" s="197">
        <f t="shared" si="93"/>
        <v>0.5</v>
      </c>
      <c r="K1010" s="186">
        <f t="shared" si="96"/>
        <v>3</v>
      </c>
      <c r="L1010" s="198">
        <f t="shared" si="94"/>
        <v>1</v>
      </c>
      <c r="M1010" s="199">
        <f t="shared" si="95"/>
        <v>1</v>
      </c>
    </row>
    <row r="1011" spans="1:13" x14ac:dyDescent="0.35">
      <c r="A1011" s="189" t="s">
        <v>1246</v>
      </c>
      <c r="B1011" s="190" t="s">
        <v>1247</v>
      </c>
      <c r="C1011" s="191">
        <v>540218</v>
      </c>
      <c r="D1011" s="192">
        <v>3.052</v>
      </c>
      <c r="E1011" s="193">
        <v>44.634651599999998</v>
      </c>
      <c r="F1011" s="194">
        <v>4.3314500941619585</v>
      </c>
      <c r="H1011" s="195">
        <f t="shared" si="91"/>
        <v>2.5</v>
      </c>
      <c r="I1011" s="196">
        <f t="shared" si="92"/>
        <v>5</v>
      </c>
      <c r="J1011" s="197">
        <f t="shared" si="93"/>
        <v>1</v>
      </c>
      <c r="K1011" s="186">
        <f t="shared" si="96"/>
        <v>8.5</v>
      </c>
      <c r="L1011" s="198">
        <f t="shared" si="94"/>
        <v>2.8333333333333335</v>
      </c>
      <c r="M1011" s="199">
        <f t="shared" si="95"/>
        <v>2.83</v>
      </c>
    </row>
    <row r="1012" spans="1:13" x14ac:dyDescent="0.35">
      <c r="A1012" s="189" t="s">
        <v>1246</v>
      </c>
      <c r="B1012" s="190" t="s">
        <v>498</v>
      </c>
      <c r="C1012" s="191">
        <v>540391</v>
      </c>
      <c r="D1012" s="192">
        <v>2.8010000000000002</v>
      </c>
      <c r="E1012" s="193">
        <v>42.433333330000004</v>
      </c>
      <c r="F1012" s="194">
        <v>3.2432432432432434</v>
      </c>
      <c r="H1012" s="195">
        <f t="shared" si="91"/>
        <v>2</v>
      </c>
      <c r="I1012" s="196">
        <f t="shared" si="92"/>
        <v>3</v>
      </c>
      <c r="J1012" s="197">
        <f t="shared" si="93"/>
        <v>2.5</v>
      </c>
      <c r="K1012" s="186">
        <f t="shared" si="96"/>
        <v>7.5</v>
      </c>
      <c r="L1012" s="198">
        <f t="shared" si="94"/>
        <v>2.5</v>
      </c>
      <c r="M1012" s="199">
        <f t="shared" si="95"/>
        <v>2.5</v>
      </c>
    </row>
    <row r="1013" spans="1:13" x14ac:dyDescent="0.35">
      <c r="A1013" s="189" t="s">
        <v>1246</v>
      </c>
      <c r="B1013" s="190" t="s">
        <v>1248</v>
      </c>
      <c r="C1013" s="191">
        <v>540447</v>
      </c>
      <c r="D1013" s="192">
        <v>3.3780000000000001</v>
      </c>
      <c r="E1013" s="193">
        <v>44.478991600000001</v>
      </c>
      <c r="F1013" s="194">
        <v>5.0420168067226889</v>
      </c>
      <c r="H1013" s="195">
        <f t="shared" si="91"/>
        <v>3.5</v>
      </c>
      <c r="I1013" s="196">
        <f t="shared" si="92"/>
        <v>5</v>
      </c>
      <c r="J1013" s="197">
        <f t="shared" si="93"/>
        <v>0.5</v>
      </c>
      <c r="K1013" s="186">
        <f t="shared" si="96"/>
        <v>9</v>
      </c>
      <c r="L1013" s="198">
        <f t="shared" si="94"/>
        <v>3</v>
      </c>
      <c r="M1013" s="199">
        <f t="shared" si="95"/>
        <v>3</v>
      </c>
    </row>
    <row r="1014" spans="1:13" x14ac:dyDescent="0.35">
      <c r="A1014" s="189" t="s">
        <v>1246</v>
      </c>
      <c r="B1014" s="190" t="s">
        <v>1249</v>
      </c>
      <c r="C1014" s="191">
        <v>598461</v>
      </c>
      <c r="D1014" s="192">
        <v>2.2320000000000002</v>
      </c>
      <c r="E1014" s="193">
        <v>41.546920819999997</v>
      </c>
      <c r="F1014" s="194">
        <v>3.5190615835777126</v>
      </c>
      <c r="H1014" s="195">
        <f t="shared" si="91"/>
        <v>1</v>
      </c>
      <c r="I1014" s="196">
        <f t="shared" si="92"/>
        <v>1.5</v>
      </c>
      <c r="J1014" s="197">
        <f t="shared" si="93"/>
        <v>2.5</v>
      </c>
      <c r="K1014" s="186">
        <f t="shared" si="96"/>
        <v>5</v>
      </c>
      <c r="L1014" s="198">
        <f t="shared" si="94"/>
        <v>1.6666666666666667</v>
      </c>
      <c r="M1014" s="199">
        <f t="shared" si="95"/>
        <v>1.66</v>
      </c>
    </row>
    <row r="1015" spans="1:13" x14ac:dyDescent="0.35">
      <c r="A1015" s="189" t="s">
        <v>1246</v>
      </c>
      <c r="B1015" s="190" t="s">
        <v>1250</v>
      </c>
      <c r="C1015" s="191">
        <v>540498</v>
      </c>
      <c r="D1015" s="192">
        <v>4.2249999999999996</v>
      </c>
      <c r="E1015" s="193">
        <v>42.371906840000001</v>
      </c>
      <c r="F1015" s="194">
        <v>3.4934497816593888</v>
      </c>
      <c r="H1015" s="195">
        <f t="shared" si="91"/>
        <v>5</v>
      </c>
      <c r="I1015" s="196">
        <f t="shared" si="92"/>
        <v>2.5</v>
      </c>
      <c r="J1015" s="197">
        <f t="shared" si="93"/>
        <v>2.5</v>
      </c>
      <c r="K1015" s="186">
        <f t="shared" si="96"/>
        <v>10</v>
      </c>
      <c r="L1015" s="198">
        <f t="shared" si="94"/>
        <v>3.3333333333333335</v>
      </c>
      <c r="M1015" s="199">
        <f t="shared" si="95"/>
        <v>3.33</v>
      </c>
    </row>
    <row r="1016" spans="1:13" x14ac:dyDescent="0.35">
      <c r="A1016" s="189" t="s">
        <v>1246</v>
      </c>
      <c r="B1016" s="190" t="s">
        <v>1251</v>
      </c>
      <c r="C1016" s="191">
        <v>540552</v>
      </c>
      <c r="D1016" s="192">
        <v>2.8690000000000002</v>
      </c>
      <c r="E1016" s="193">
        <v>43.663978489999998</v>
      </c>
      <c r="F1016" s="194">
        <v>4.4802867383512543</v>
      </c>
      <c r="H1016" s="195">
        <f t="shared" si="91"/>
        <v>2</v>
      </c>
      <c r="I1016" s="196">
        <f t="shared" si="92"/>
        <v>5</v>
      </c>
      <c r="J1016" s="197">
        <f t="shared" si="93"/>
        <v>1</v>
      </c>
      <c r="K1016" s="186">
        <f t="shared" si="96"/>
        <v>8</v>
      </c>
      <c r="L1016" s="198">
        <f t="shared" si="94"/>
        <v>2.6666666666666665</v>
      </c>
      <c r="M1016" s="199">
        <f t="shared" si="95"/>
        <v>2.66</v>
      </c>
    </row>
    <row r="1017" spans="1:13" x14ac:dyDescent="0.35">
      <c r="A1017" s="189" t="s">
        <v>1246</v>
      </c>
      <c r="B1017" s="190" t="s">
        <v>1252</v>
      </c>
      <c r="C1017" s="191">
        <v>540579</v>
      </c>
      <c r="D1017" s="192">
        <v>1.6</v>
      </c>
      <c r="E1017" s="193">
        <v>43.48598131</v>
      </c>
      <c r="F1017" s="194">
        <v>6.5420560747663545</v>
      </c>
      <c r="H1017" s="195">
        <f t="shared" si="91"/>
        <v>0.5</v>
      </c>
      <c r="I1017" s="196">
        <f t="shared" si="92"/>
        <v>4.5</v>
      </c>
      <c r="J1017" s="197">
        <f t="shared" si="93"/>
        <v>0.5</v>
      </c>
      <c r="K1017" s="186">
        <f t="shared" si="96"/>
        <v>5.5</v>
      </c>
      <c r="L1017" s="198">
        <f t="shared" si="94"/>
        <v>1.8333333333333333</v>
      </c>
      <c r="M1017" s="199">
        <f t="shared" si="95"/>
        <v>1.83</v>
      </c>
    </row>
    <row r="1018" spans="1:13" x14ac:dyDescent="0.35">
      <c r="A1018" s="189" t="s">
        <v>1246</v>
      </c>
      <c r="B1018" s="190" t="s">
        <v>1253</v>
      </c>
      <c r="C1018" s="191">
        <v>540749</v>
      </c>
      <c r="D1018" s="192">
        <v>9.8130000000000006</v>
      </c>
      <c r="E1018" s="193">
        <v>47.60942249</v>
      </c>
      <c r="F1018" s="194">
        <v>3.6474164133738598</v>
      </c>
      <c r="H1018" s="195">
        <f t="shared" si="91"/>
        <v>5</v>
      </c>
      <c r="I1018" s="196">
        <f t="shared" si="92"/>
        <v>5</v>
      </c>
      <c r="J1018" s="197">
        <f t="shared" si="93"/>
        <v>2</v>
      </c>
      <c r="K1018" s="186">
        <f t="shared" si="96"/>
        <v>12</v>
      </c>
      <c r="L1018" s="198">
        <f t="shared" si="94"/>
        <v>4</v>
      </c>
      <c r="M1018" s="199">
        <f t="shared" si="95"/>
        <v>4</v>
      </c>
    </row>
    <row r="1019" spans="1:13" x14ac:dyDescent="0.35">
      <c r="A1019" s="189" t="s">
        <v>1246</v>
      </c>
      <c r="B1019" s="190" t="s">
        <v>1254</v>
      </c>
      <c r="C1019" s="191">
        <v>540790</v>
      </c>
      <c r="D1019" s="192">
        <v>2.5710000000000002</v>
      </c>
      <c r="E1019" s="193">
        <v>42.603559869999998</v>
      </c>
      <c r="F1019" s="194">
        <v>4.2071197411003238</v>
      </c>
      <c r="H1019" s="195">
        <f t="shared" si="91"/>
        <v>1.5</v>
      </c>
      <c r="I1019" s="196">
        <f t="shared" si="92"/>
        <v>3</v>
      </c>
      <c r="J1019" s="197">
        <f t="shared" si="93"/>
        <v>1</v>
      </c>
      <c r="K1019" s="186">
        <f t="shared" si="96"/>
        <v>5.5</v>
      </c>
      <c r="L1019" s="198">
        <f t="shared" si="94"/>
        <v>1.8333333333333333</v>
      </c>
      <c r="M1019" s="199">
        <f t="shared" si="95"/>
        <v>1.83</v>
      </c>
    </row>
    <row r="1020" spans="1:13" x14ac:dyDescent="0.35">
      <c r="A1020" s="189" t="s">
        <v>1246</v>
      </c>
      <c r="B1020" s="190" t="s">
        <v>1255</v>
      </c>
      <c r="C1020" s="191">
        <v>540820</v>
      </c>
      <c r="D1020" s="192">
        <v>2.6850000000000001</v>
      </c>
      <c r="E1020" s="193">
        <v>43.838983050000003</v>
      </c>
      <c r="F1020" s="194">
        <v>1.6949152542372883</v>
      </c>
      <c r="H1020" s="195">
        <f t="shared" si="91"/>
        <v>2</v>
      </c>
      <c r="I1020" s="196">
        <f t="shared" si="92"/>
        <v>5</v>
      </c>
      <c r="J1020" s="197">
        <f t="shared" si="93"/>
        <v>5</v>
      </c>
      <c r="K1020" s="186">
        <f t="shared" si="96"/>
        <v>12</v>
      </c>
      <c r="L1020" s="198">
        <f t="shared" si="94"/>
        <v>4</v>
      </c>
      <c r="M1020" s="199">
        <f t="shared" si="95"/>
        <v>4</v>
      </c>
    </row>
    <row r="1021" spans="1:13" x14ac:dyDescent="0.35">
      <c r="A1021" s="189" t="s">
        <v>1246</v>
      </c>
      <c r="B1021" s="190" t="s">
        <v>1256</v>
      </c>
      <c r="C1021" s="191">
        <v>540846</v>
      </c>
      <c r="D1021" s="192">
        <v>3.0659999999999998</v>
      </c>
      <c r="E1021" s="193">
        <v>41.994736840000002</v>
      </c>
      <c r="F1021" s="194">
        <v>3.6090225563909777</v>
      </c>
      <c r="H1021" s="195">
        <f t="shared" si="91"/>
        <v>2.5</v>
      </c>
      <c r="I1021" s="196">
        <f t="shared" si="92"/>
        <v>2</v>
      </c>
      <c r="J1021" s="197">
        <f t="shared" si="93"/>
        <v>2</v>
      </c>
      <c r="K1021" s="186">
        <f t="shared" si="96"/>
        <v>6.5</v>
      </c>
      <c r="L1021" s="198">
        <f t="shared" si="94"/>
        <v>2.1666666666666665</v>
      </c>
      <c r="M1021" s="199">
        <f t="shared" si="95"/>
        <v>2.16</v>
      </c>
    </row>
    <row r="1022" spans="1:13" x14ac:dyDescent="0.35">
      <c r="A1022" s="189" t="s">
        <v>1246</v>
      </c>
      <c r="B1022" s="190" t="s">
        <v>1257</v>
      </c>
      <c r="C1022" s="191">
        <v>598470</v>
      </c>
      <c r="D1022" s="192">
        <v>1.639</v>
      </c>
      <c r="E1022" s="193">
        <v>42.90520446</v>
      </c>
      <c r="F1022" s="194">
        <v>2.9739776951672865</v>
      </c>
      <c r="H1022" s="195">
        <f t="shared" si="91"/>
        <v>0.5</v>
      </c>
      <c r="I1022" s="196">
        <f t="shared" si="92"/>
        <v>3.5</v>
      </c>
      <c r="J1022" s="197">
        <f t="shared" si="93"/>
        <v>3</v>
      </c>
      <c r="K1022" s="186">
        <f t="shared" si="96"/>
        <v>7</v>
      </c>
      <c r="L1022" s="198">
        <f t="shared" si="94"/>
        <v>2.3333333333333335</v>
      </c>
      <c r="M1022" s="199">
        <f t="shared" si="95"/>
        <v>2.33</v>
      </c>
    </row>
    <row r="1023" spans="1:13" x14ac:dyDescent="0.35">
      <c r="A1023" s="189" t="s">
        <v>1246</v>
      </c>
      <c r="B1023" s="190" t="s">
        <v>1168</v>
      </c>
      <c r="C1023" s="191">
        <v>541044</v>
      </c>
      <c r="D1023" s="192">
        <v>3.0009999999999999</v>
      </c>
      <c r="E1023" s="193">
        <v>42.967455620000003</v>
      </c>
      <c r="F1023" s="194">
        <v>3.4023668639053253</v>
      </c>
      <c r="H1023" s="195">
        <f t="shared" si="91"/>
        <v>2.5</v>
      </c>
      <c r="I1023" s="196">
        <f t="shared" si="92"/>
        <v>3.5</v>
      </c>
      <c r="J1023" s="197">
        <f t="shared" si="93"/>
        <v>2.5</v>
      </c>
      <c r="K1023" s="186">
        <f t="shared" si="96"/>
        <v>8.5</v>
      </c>
      <c r="L1023" s="198">
        <f t="shared" si="94"/>
        <v>2.8333333333333335</v>
      </c>
      <c r="M1023" s="199">
        <f t="shared" si="95"/>
        <v>2.83</v>
      </c>
    </row>
    <row r="1024" spans="1:13" x14ac:dyDescent="0.35">
      <c r="A1024" s="189" t="s">
        <v>1246</v>
      </c>
      <c r="B1024" s="190" t="s">
        <v>1258</v>
      </c>
      <c r="C1024" s="191">
        <v>541087</v>
      </c>
      <c r="D1024" s="192">
        <v>5.4640000000000004</v>
      </c>
      <c r="E1024" s="193">
        <v>43.138686130000004</v>
      </c>
      <c r="F1024" s="194">
        <v>4.3795620437956195</v>
      </c>
      <c r="H1024" s="195">
        <f t="shared" si="91"/>
        <v>5</v>
      </c>
      <c r="I1024" s="196">
        <f t="shared" si="92"/>
        <v>4</v>
      </c>
      <c r="J1024" s="197">
        <f t="shared" si="93"/>
        <v>1</v>
      </c>
      <c r="K1024" s="186">
        <f t="shared" si="96"/>
        <v>10</v>
      </c>
      <c r="L1024" s="198">
        <f t="shared" si="94"/>
        <v>3.3333333333333335</v>
      </c>
      <c r="M1024" s="199">
        <f t="shared" si="95"/>
        <v>3.33</v>
      </c>
    </row>
    <row r="1025" spans="1:13" x14ac:dyDescent="0.35">
      <c r="A1025" s="189" t="s">
        <v>1246</v>
      </c>
      <c r="B1025" s="190" t="s">
        <v>1259</v>
      </c>
      <c r="C1025" s="191">
        <v>541133</v>
      </c>
      <c r="D1025" s="192">
        <v>3.468</v>
      </c>
      <c r="E1025" s="193">
        <v>40.04460967</v>
      </c>
      <c r="F1025" s="194">
        <v>8.921933085501859</v>
      </c>
      <c r="H1025" s="195">
        <f t="shared" si="91"/>
        <v>3.5</v>
      </c>
      <c r="I1025" s="196">
        <f t="shared" si="92"/>
        <v>0.5</v>
      </c>
      <c r="J1025" s="197">
        <f t="shared" si="93"/>
        <v>0.5</v>
      </c>
      <c r="K1025" s="186">
        <f t="shared" si="96"/>
        <v>4.5</v>
      </c>
      <c r="L1025" s="198">
        <f t="shared" si="94"/>
        <v>1.5</v>
      </c>
      <c r="M1025" s="199">
        <f t="shared" si="95"/>
        <v>1.5</v>
      </c>
    </row>
    <row r="1026" spans="1:13" x14ac:dyDescent="0.35">
      <c r="A1026" s="189" t="s">
        <v>1246</v>
      </c>
      <c r="B1026" s="190" t="s">
        <v>1260</v>
      </c>
      <c r="C1026" s="191">
        <v>513547</v>
      </c>
      <c r="D1026" s="192">
        <v>1.8779999999999999</v>
      </c>
      <c r="E1026" s="193">
        <v>39.853448280000002</v>
      </c>
      <c r="F1026" s="194">
        <v>2.8735632183908044</v>
      </c>
      <c r="H1026" s="195">
        <f t="shared" si="91"/>
        <v>0.5</v>
      </c>
      <c r="I1026" s="196">
        <f t="shared" si="92"/>
        <v>0.5</v>
      </c>
      <c r="J1026" s="197">
        <f t="shared" si="93"/>
        <v>3</v>
      </c>
      <c r="K1026" s="186">
        <f t="shared" si="96"/>
        <v>4</v>
      </c>
      <c r="L1026" s="198">
        <f t="shared" si="94"/>
        <v>1.3333333333333333</v>
      </c>
      <c r="M1026" s="199">
        <f t="shared" si="95"/>
        <v>1.33</v>
      </c>
    </row>
    <row r="1027" spans="1:13" x14ac:dyDescent="0.35">
      <c r="A1027" s="189" t="s">
        <v>1246</v>
      </c>
      <c r="B1027" s="190" t="s">
        <v>1261</v>
      </c>
      <c r="C1027" s="191">
        <v>598488</v>
      </c>
      <c r="D1027" s="192">
        <v>4</v>
      </c>
      <c r="E1027" s="193">
        <v>42.692139740000002</v>
      </c>
      <c r="F1027" s="194">
        <v>3.4934497816593888</v>
      </c>
      <c r="H1027" s="195">
        <f t="shared" si="91"/>
        <v>4.5</v>
      </c>
      <c r="I1027" s="196">
        <f t="shared" si="92"/>
        <v>3</v>
      </c>
      <c r="J1027" s="197">
        <f t="shared" si="93"/>
        <v>2.5</v>
      </c>
      <c r="K1027" s="186">
        <f t="shared" si="96"/>
        <v>10</v>
      </c>
      <c r="L1027" s="198">
        <f t="shared" si="94"/>
        <v>3.3333333333333335</v>
      </c>
      <c r="M1027" s="199">
        <f t="shared" si="95"/>
        <v>3.33</v>
      </c>
    </row>
    <row r="1028" spans="1:13" x14ac:dyDescent="0.35">
      <c r="A1028" s="189" t="s">
        <v>1246</v>
      </c>
      <c r="B1028" s="190" t="s">
        <v>1246</v>
      </c>
      <c r="C1028" s="191">
        <v>541281</v>
      </c>
      <c r="D1028" s="192">
        <v>4.0590000000000002</v>
      </c>
      <c r="E1028" s="193">
        <v>45.390618119999999</v>
      </c>
      <c r="F1028" s="194">
        <v>2.613419468506827</v>
      </c>
      <c r="H1028" s="195">
        <f t="shared" ref="H1028:H1091" si="97">VALUE(_xlfn.IFS(D1028&gt;4.05,"5",D1028&gt;=3.83,"4,5",D1028&gt;=3.6,"4",D1028&gt;=3.37,"3,5",D1028&gt;=3.14,"3",D1028&gt;=2.91,"2,5",D1028&gt;=2.68,"2",D1028&gt;=2.45,"1,5",D1028&gt;=2.22,"1",D1028&lt;2.22,"0,5"))</f>
        <v>5</v>
      </c>
      <c r="I1028" s="196">
        <f t="shared" ref="I1028:I1091" si="98">VALUE(_xlfn.IFS(E1028&gt;43.62,"5",E1028&gt;=43.32,"4,5",E1028&gt;=43.1,"4",E1028&gt;=42.7,"3,5",E1028&gt;=42.39,"3",E1028&gt;=42.08,"2,5",E1028&gt;=41.77,"2",E1028&gt;=41.46,"1,5",E1028&gt;=41.15,"1",E1028&lt;41.15,"0,5"))</f>
        <v>5</v>
      </c>
      <c r="J1028" s="197">
        <f t="shared" ref="J1028:J1091" si="99">VALUE(_xlfn.IFS(F1028&gt;4.53,"0,5",F1028&gt;=4.2,"1",F1028&gt;=3.86,"1,5",F1028&gt;=3.52,"2",F1028&gt;=3.18,"2,5",F1028&gt;=2.84,"3",F1028&gt;=2.5,"3,5",F1028&gt;=2.16,"4",F1028&gt;=1.82,"4,5",F1028&lt;1.82,"5"))</f>
        <v>3.5</v>
      </c>
      <c r="K1028" s="186">
        <f t="shared" si="96"/>
        <v>13.5</v>
      </c>
      <c r="L1028" s="198">
        <f t="shared" ref="L1028:L1091" si="100">(H1028+I1028+J1028)/3</f>
        <v>4.5</v>
      </c>
      <c r="M1028" s="199">
        <f t="shared" ref="M1028:M1091" si="101">ROUNDDOWN(L1028,2)</f>
        <v>4.5</v>
      </c>
    </row>
    <row r="1029" spans="1:13" x14ac:dyDescent="0.35">
      <c r="A1029" s="189" t="s">
        <v>1246</v>
      </c>
      <c r="B1029" s="190" t="s">
        <v>1262</v>
      </c>
      <c r="C1029" s="191">
        <v>530573</v>
      </c>
      <c r="D1029" s="192">
        <v>3.3050000000000002</v>
      </c>
      <c r="E1029" s="193">
        <v>43.790618629999997</v>
      </c>
      <c r="F1029" s="194">
        <v>2.8552005438477228</v>
      </c>
      <c r="H1029" s="195">
        <f t="shared" si="97"/>
        <v>3</v>
      </c>
      <c r="I1029" s="196">
        <f t="shared" si="98"/>
        <v>5</v>
      </c>
      <c r="J1029" s="197">
        <f t="shared" si="99"/>
        <v>3</v>
      </c>
      <c r="K1029" s="186">
        <f t="shared" si="96"/>
        <v>11</v>
      </c>
      <c r="L1029" s="198">
        <f t="shared" si="100"/>
        <v>3.6666666666666665</v>
      </c>
      <c r="M1029" s="199">
        <f t="shared" si="101"/>
        <v>3.66</v>
      </c>
    </row>
    <row r="1030" spans="1:13" x14ac:dyDescent="0.35">
      <c r="A1030" s="189" t="s">
        <v>1246</v>
      </c>
      <c r="B1030" s="190" t="s">
        <v>1263</v>
      </c>
      <c r="C1030" s="191">
        <v>541397</v>
      </c>
      <c r="D1030" s="192">
        <v>2.294</v>
      </c>
      <c r="E1030" s="193">
        <v>45.660475480000002</v>
      </c>
      <c r="F1030" s="194">
        <v>1.4858841010401187</v>
      </c>
      <c r="H1030" s="195">
        <f t="shared" si="97"/>
        <v>1</v>
      </c>
      <c r="I1030" s="196">
        <f t="shared" si="98"/>
        <v>5</v>
      </c>
      <c r="J1030" s="197">
        <f t="shared" si="99"/>
        <v>5</v>
      </c>
      <c r="K1030" s="186">
        <f t="shared" si="96"/>
        <v>11</v>
      </c>
      <c r="L1030" s="198">
        <f t="shared" si="100"/>
        <v>3.6666666666666665</v>
      </c>
      <c r="M1030" s="199">
        <f t="shared" si="101"/>
        <v>3.66</v>
      </c>
    </row>
    <row r="1031" spans="1:13" x14ac:dyDescent="0.35">
      <c r="A1031" s="189" t="s">
        <v>1246</v>
      </c>
      <c r="B1031" s="190" t="s">
        <v>1264</v>
      </c>
      <c r="C1031" s="191">
        <v>541419</v>
      </c>
      <c r="D1031" s="192">
        <v>3.0430000000000001</v>
      </c>
      <c r="E1031" s="193">
        <v>39.883954150000001</v>
      </c>
      <c r="F1031" s="194">
        <v>1.1461318051575933</v>
      </c>
      <c r="H1031" s="195">
        <f t="shared" si="97"/>
        <v>2.5</v>
      </c>
      <c r="I1031" s="196">
        <f t="shared" si="98"/>
        <v>0.5</v>
      </c>
      <c r="J1031" s="197">
        <f t="shared" si="99"/>
        <v>5</v>
      </c>
      <c r="K1031" s="186">
        <f t="shared" si="96"/>
        <v>8</v>
      </c>
      <c r="L1031" s="198">
        <f t="shared" si="100"/>
        <v>2.6666666666666665</v>
      </c>
      <c r="M1031" s="199">
        <f t="shared" si="101"/>
        <v>2.66</v>
      </c>
    </row>
    <row r="1032" spans="1:13" x14ac:dyDescent="0.35">
      <c r="A1032" s="189" t="s">
        <v>1246</v>
      </c>
      <c r="B1032" s="190" t="s">
        <v>1265</v>
      </c>
      <c r="C1032" s="191">
        <v>541591</v>
      </c>
      <c r="D1032" s="192">
        <v>4.2</v>
      </c>
      <c r="E1032" s="193">
        <v>44.626060610000003</v>
      </c>
      <c r="F1032" s="194">
        <v>3.1515151515151518</v>
      </c>
      <c r="H1032" s="195">
        <f t="shared" si="97"/>
        <v>5</v>
      </c>
      <c r="I1032" s="196">
        <f t="shared" si="98"/>
        <v>5</v>
      </c>
      <c r="J1032" s="197">
        <f t="shared" si="99"/>
        <v>3</v>
      </c>
      <c r="K1032" s="186">
        <f t="shared" si="96"/>
        <v>13</v>
      </c>
      <c r="L1032" s="198">
        <f t="shared" si="100"/>
        <v>4.333333333333333</v>
      </c>
      <c r="M1032" s="199">
        <f t="shared" si="101"/>
        <v>4.33</v>
      </c>
    </row>
    <row r="1033" spans="1:13" x14ac:dyDescent="0.35">
      <c r="A1033" s="189" t="s">
        <v>1266</v>
      </c>
      <c r="B1033" s="190" t="s">
        <v>1267</v>
      </c>
      <c r="C1033" s="191">
        <v>532088</v>
      </c>
      <c r="D1033" s="192">
        <v>1.5940000000000001</v>
      </c>
      <c r="E1033" s="193">
        <v>40.397172240000003</v>
      </c>
      <c r="F1033" s="194">
        <v>4.113110539845759</v>
      </c>
      <c r="H1033" s="195">
        <f t="shared" si="97"/>
        <v>0.5</v>
      </c>
      <c r="I1033" s="196">
        <f t="shared" si="98"/>
        <v>0.5</v>
      </c>
      <c r="J1033" s="197">
        <f t="shared" si="99"/>
        <v>1.5</v>
      </c>
      <c r="K1033" s="186">
        <f t="shared" si="96"/>
        <v>2.5</v>
      </c>
      <c r="L1033" s="198">
        <f t="shared" si="100"/>
        <v>0.83333333333333337</v>
      </c>
      <c r="M1033" s="199">
        <f t="shared" si="101"/>
        <v>0.83</v>
      </c>
    </row>
    <row r="1034" spans="1:13" x14ac:dyDescent="0.35">
      <c r="A1034" s="189" t="s">
        <v>1266</v>
      </c>
      <c r="B1034" s="190" t="s">
        <v>1268</v>
      </c>
      <c r="C1034" s="191">
        <v>535125</v>
      </c>
      <c r="D1034" s="192">
        <v>6.8179999999999996</v>
      </c>
      <c r="E1034" s="193">
        <v>45.130841119999999</v>
      </c>
      <c r="F1034" s="194">
        <v>4.6728971962616823</v>
      </c>
      <c r="H1034" s="195">
        <f t="shared" si="97"/>
        <v>5</v>
      </c>
      <c r="I1034" s="196">
        <f t="shared" si="98"/>
        <v>5</v>
      </c>
      <c r="J1034" s="197">
        <f t="shared" si="99"/>
        <v>0.5</v>
      </c>
      <c r="K1034" s="186">
        <f t="shared" si="96"/>
        <v>10.5</v>
      </c>
      <c r="L1034" s="198">
        <f t="shared" si="100"/>
        <v>3.5</v>
      </c>
      <c r="M1034" s="199">
        <f t="shared" si="101"/>
        <v>3.5</v>
      </c>
    </row>
    <row r="1035" spans="1:13" x14ac:dyDescent="0.35">
      <c r="A1035" s="189" t="s">
        <v>1266</v>
      </c>
      <c r="B1035" s="190" t="s">
        <v>1269</v>
      </c>
      <c r="C1035" s="191">
        <v>532207</v>
      </c>
      <c r="D1035" s="192">
        <v>3.6040000000000001</v>
      </c>
      <c r="E1035" s="193">
        <v>41.764471059999998</v>
      </c>
      <c r="F1035" s="194">
        <v>0.99800399201596801</v>
      </c>
      <c r="H1035" s="195">
        <f t="shared" si="97"/>
        <v>4</v>
      </c>
      <c r="I1035" s="196">
        <f t="shared" si="98"/>
        <v>1.5</v>
      </c>
      <c r="J1035" s="197">
        <f t="shared" si="99"/>
        <v>5</v>
      </c>
      <c r="K1035" s="186">
        <f t="shared" si="96"/>
        <v>10.5</v>
      </c>
      <c r="L1035" s="198">
        <f t="shared" si="100"/>
        <v>3.5</v>
      </c>
      <c r="M1035" s="199">
        <f t="shared" si="101"/>
        <v>3.5</v>
      </c>
    </row>
    <row r="1036" spans="1:13" x14ac:dyDescent="0.35">
      <c r="A1036" s="189" t="s">
        <v>1266</v>
      </c>
      <c r="B1036" s="190" t="s">
        <v>1270</v>
      </c>
      <c r="C1036" s="191">
        <v>512991</v>
      </c>
      <c r="D1036" s="192">
        <v>2.5859999999999999</v>
      </c>
      <c r="E1036" s="193">
        <v>45.478494619999999</v>
      </c>
      <c r="F1036" s="194">
        <v>2.150537634408602</v>
      </c>
      <c r="H1036" s="195">
        <f t="shared" si="97"/>
        <v>1.5</v>
      </c>
      <c r="I1036" s="196">
        <f t="shared" si="98"/>
        <v>5</v>
      </c>
      <c r="J1036" s="197">
        <f t="shared" si="99"/>
        <v>4.5</v>
      </c>
      <c r="K1036" s="186">
        <f t="shared" si="96"/>
        <v>11</v>
      </c>
      <c r="L1036" s="198">
        <f t="shared" si="100"/>
        <v>3.6666666666666665</v>
      </c>
      <c r="M1036" s="199">
        <f t="shared" si="101"/>
        <v>3.66</v>
      </c>
    </row>
    <row r="1037" spans="1:13" x14ac:dyDescent="0.35">
      <c r="A1037" s="189" t="s">
        <v>1266</v>
      </c>
      <c r="B1037" s="190" t="s">
        <v>750</v>
      </c>
      <c r="C1037" s="191">
        <v>532291</v>
      </c>
      <c r="D1037" s="192">
        <v>2.1930000000000001</v>
      </c>
      <c r="E1037" s="193">
        <v>40.502857140000003</v>
      </c>
      <c r="F1037" s="194">
        <v>2.285714285714286</v>
      </c>
      <c r="H1037" s="195">
        <f t="shared" si="97"/>
        <v>0.5</v>
      </c>
      <c r="I1037" s="196">
        <f t="shared" si="98"/>
        <v>0.5</v>
      </c>
      <c r="J1037" s="197">
        <f t="shared" si="99"/>
        <v>4</v>
      </c>
      <c r="K1037" s="186">
        <f t="shared" ref="K1037:K1100" si="102">SUM(H1037:J1037)</f>
        <v>5</v>
      </c>
      <c r="L1037" s="198">
        <f t="shared" si="100"/>
        <v>1.6666666666666667</v>
      </c>
      <c r="M1037" s="199">
        <f t="shared" si="101"/>
        <v>1.66</v>
      </c>
    </row>
    <row r="1038" spans="1:13" x14ac:dyDescent="0.35">
      <c r="A1038" s="189" t="s">
        <v>1266</v>
      </c>
      <c r="B1038" s="190" t="s">
        <v>1271</v>
      </c>
      <c r="C1038" s="191">
        <v>513075</v>
      </c>
      <c r="D1038" s="192">
        <v>7.7249999999999996</v>
      </c>
      <c r="E1038" s="193">
        <v>40.710674160000003</v>
      </c>
      <c r="F1038" s="194">
        <v>2.8089887640449436</v>
      </c>
      <c r="H1038" s="195">
        <f t="shared" si="97"/>
        <v>5</v>
      </c>
      <c r="I1038" s="196">
        <f t="shared" si="98"/>
        <v>0.5</v>
      </c>
      <c r="J1038" s="197">
        <f t="shared" si="99"/>
        <v>3.5</v>
      </c>
      <c r="K1038" s="186">
        <f t="shared" si="102"/>
        <v>9</v>
      </c>
      <c r="L1038" s="198">
        <f t="shared" si="100"/>
        <v>3</v>
      </c>
      <c r="M1038" s="199">
        <f t="shared" si="101"/>
        <v>3</v>
      </c>
    </row>
    <row r="1039" spans="1:13" x14ac:dyDescent="0.35">
      <c r="A1039" s="189" t="s">
        <v>1266</v>
      </c>
      <c r="B1039" s="190" t="s">
        <v>1272</v>
      </c>
      <c r="C1039" s="191">
        <v>532321</v>
      </c>
      <c r="D1039" s="192">
        <v>4.5709999999999997</v>
      </c>
      <c r="E1039" s="193">
        <v>42.601123600000001</v>
      </c>
      <c r="F1039" s="194">
        <v>1.4981273408239701</v>
      </c>
      <c r="H1039" s="195">
        <f t="shared" si="97"/>
        <v>5</v>
      </c>
      <c r="I1039" s="196">
        <f t="shared" si="98"/>
        <v>3</v>
      </c>
      <c r="J1039" s="197">
        <f t="shared" si="99"/>
        <v>5</v>
      </c>
      <c r="K1039" s="186">
        <f t="shared" si="102"/>
        <v>13</v>
      </c>
      <c r="L1039" s="198">
        <f t="shared" si="100"/>
        <v>4.333333333333333</v>
      </c>
      <c r="M1039" s="199">
        <f t="shared" si="101"/>
        <v>4.33</v>
      </c>
    </row>
    <row r="1040" spans="1:13" x14ac:dyDescent="0.35">
      <c r="A1040" s="189" t="s">
        <v>1266</v>
      </c>
      <c r="B1040" s="190" t="s">
        <v>1273</v>
      </c>
      <c r="C1040" s="191">
        <v>535150</v>
      </c>
      <c r="D1040" s="192">
        <v>10.526</v>
      </c>
      <c r="E1040" s="193">
        <v>44.375912409999998</v>
      </c>
      <c r="F1040" s="194">
        <v>1.4598540145985404</v>
      </c>
      <c r="H1040" s="195">
        <f t="shared" si="97"/>
        <v>5</v>
      </c>
      <c r="I1040" s="196">
        <f t="shared" si="98"/>
        <v>5</v>
      </c>
      <c r="J1040" s="197">
        <f t="shared" si="99"/>
        <v>5</v>
      </c>
      <c r="K1040" s="186">
        <f t="shared" si="102"/>
        <v>15</v>
      </c>
      <c r="L1040" s="198">
        <f t="shared" si="100"/>
        <v>5</v>
      </c>
      <c r="M1040" s="199">
        <f t="shared" si="101"/>
        <v>5</v>
      </c>
    </row>
    <row r="1041" spans="1:13" x14ac:dyDescent="0.35">
      <c r="A1041" s="189" t="s">
        <v>1266</v>
      </c>
      <c r="B1041" s="190" t="s">
        <v>1274</v>
      </c>
      <c r="C1041" s="191">
        <v>532339</v>
      </c>
      <c r="D1041" s="192">
        <v>5.9429999999999996</v>
      </c>
      <c r="E1041" s="193">
        <v>40.158969800000001</v>
      </c>
      <c r="F1041" s="194">
        <v>0.35523978685612795</v>
      </c>
      <c r="H1041" s="195">
        <f t="shared" si="97"/>
        <v>5</v>
      </c>
      <c r="I1041" s="196">
        <f t="shared" si="98"/>
        <v>0.5</v>
      </c>
      <c r="J1041" s="197">
        <f t="shared" si="99"/>
        <v>5</v>
      </c>
      <c r="K1041" s="186">
        <f t="shared" si="102"/>
        <v>10.5</v>
      </c>
      <c r="L1041" s="198">
        <f t="shared" si="100"/>
        <v>3.5</v>
      </c>
      <c r="M1041" s="199">
        <f t="shared" si="101"/>
        <v>3.5</v>
      </c>
    </row>
    <row r="1042" spans="1:13" x14ac:dyDescent="0.35">
      <c r="A1042" s="189" t="s">
        <v>1266</v>
      </c>
      <c r="B1042" s="190" t="s">
        <v>1275</v>
      </c>
      <c r="C1042" s="191">
        <v>532363</v>
      </c>
      <c r="D1042" s="192">
        <v>2.4769999999999999</v>
      </c>
      <c r="E1042" s="193">
        <v>42.382239380000001</v>
      </c>
      <c r="F1042" s="194">
        <v>3.0888030888030888</v>
      </c>
      <c r="H1042" s="195">
        <f t="shared" si="97"/>
        <v>1.5</v>
      </c>
      <c r="I1042" s="196">
        <f t="shared" si="98"/>
        <v>2.5</v>
      </c>
      <c r="J1042" s="197">
        <f t="shared" si="99"/>
        <v>3</v>
      </c>
      <c r="K1042" s="186">
        <f t="shared" si="102"/>
        <v>7</v>
      </c>
      <c r="L1042" s="198">
        <f t="shared" si="100"/>
        <v>2.3333333333333335</v>
      </c>
      <c r="M1042" s="199">
        <f t="shared" si="101"/>
        <v>2.33</v>
      </c>
    </row>
    <row r="1043" spans="1:13" x14ac:dyDescent="0.35">
      <c r="A1043" s="189" t="s">
        <v>1266</v>
      </c>
      <c r="B1043" s="190" t="s">
        <v>1276</v>
      </c>
      <c r="C1043" s="191">
        <v>532398</v>
      </c>
      <c r="D1043" s="192">
        <v>3.5430000000000001</v>
      </c>
      <c r="E1043" s="193">
        <v>37.886792450000002</v>
      </c>
      <c r="F1043" s="194">
        <v>2.5157232704402519</v>
      </c>
      <c r="H1043" s="195">
        <f t="shared" si="97"/>
        <v>3.5</v>
      </c>
      <c r="I1043" s="196">
        <f t="shared" si="98"/>
        <v>0.5</v>
      </c>
      <c r="J1043" s="197">
        <f t="shared" si="99"/>
        <v>3.5</v>
      </c>
      <c r="K1043" s="186">
        <f t="shared" si="102"/>
        <v>7.5</v>
      </c>
      <c r="L1043" s="198">
        <f t="shared" si="100"/>
        <v>2.5</v>
      </c>
      <c r="M1043" s="199">
        <f t="shared" si="101"/>
        <v>2.5</v>
      </c>
    </row>
    <row r="1044" spans="1:13" x14ac:dyDescent="0.35">
      <c r="A1044" s="189" t="s">
        <v>1266</v>
      </c>
      <c r="B1044" s="190" t="s">
        <v>1277</v>
      </c>
      <c r="C1044" s="191">
        <v>532401</v>
      </c>
      <c r="D1044" s="192">
        <v>3.1909999999999998</v>
      </c>
      <c r="E1044" s="193">
        <v>42.313725490000003</v>
      </c>
      <c r="F1044" s="194">
        <v>3.2679738562091503</v>
      </c>
      <c r="H1044" s="195">
        <f t="shared" si="97"/>
        <v>3</v>
      </c>
      <c r="I1044" s="196">
        <f t="shared" si="98"/>
        <v>2.5</v>
      </c>
      <c r="J1044" s="197">
        <f t="shared" si="99"/>
        <v>2.5</v>
      </c>
      <c r="K1044" s="186">
        <f t="shared" si="102"/>
        <v>8</v>
      </c>
      <c r="L1044" s="198">
        <f t="shared" si="100"/>
        <v>2.6666666666666665</v>
      </c>
      <c r="M1044" s="199">
        <f t="shared" si="101"/>
        <v>2.66</v>
      </c>
    </row>
    <row r="1045" spans="1:13" x14ac:dyDescent="0.35">
      <c r="A1045" s="189" t="s">
        <v>1266</v>
      </c>
      <c r="B1045" s="190" t="s">
        <v>1278</v>
      </c>
      <c r="C1045" s="191">
        <v>532410</v>
      </c>
      <c r="D1045" s="192">
        <v>4.181</v>
      </c>
      <c r="E1045" s="193">
        <v>40.424485130000001</v>
      </c>
      <c r="F1045" s="194">
        <v>5.9496567505720828</v>
      </c>
      <c r="H1045" s="195">
        <f t="shared" si="97"/>
        <v>5</v>
      </c>
      <c r="I1045" s="196">
        <f t="shared" si="98"/>
        <v>0.5</v>
      </c>
      <c r="J1045" s="197">
        <f t="shared" si="99"/>
        <v>0.5</v>
      </c>
      <c r="K1045" s="186">
        <f t="shared" si="102"/>
        <v>6</v>
      </c>
      <c r="L1045" s="198">
        <f t="shared" si="100"/>
        <v>2</v>
      </c>
      <c r="M1045" s="199">
        <f t="shared" si="101"/>
        <v>2</v>
      </c>
    </row>
    <row r="1046" spans="1:13" x14ac:dyDescent="0.35">
      <c r="A1046" s="189" t="s">
        <v>1266</v>
      </c>
      <c r="B1046" s="190" t="s">
        <v>1279</v>
      </c>
      <c r="C1046" s="191">
        <v>532428</v>
      </c>
      <c r="D1046" s="192">
        <v>2.1739999999999999</v>
      </c>
      <c r="E1046" s="193">
        <v>41.349122809999997</v>
      </c>
      <c r="F1046" s="194">
        <v>0</v>
      </c>
      <c r="H1046" s="195">
        <f t="shared" si="97"/>
        <v>0.5</v>
      </c>
      <c r="I1046" s="196">
        <f t="shared" si="98"/>
        <v>1</v>
      </c>
      <c r="J1046" s="197">
        <f t="shared" si="99"/>
        <v>5</v>
      </c>
      <c r="K1046" s="186">
        <f t="shared" si="102"/>
        <v>6.5</v>
      </c>
      <c r="L1046" s="198">
        <f t="shared" si="100"/>
        <v>2.1666666666666665</v>
      </c>
      <c r="M1046" s="199">
        <f t="shared" si="101"/>
        <v>2.16</v>
      </c>
    </row>
    <row r="1047" spans="1:13" x14ac:dyDescent="0.35">
      <c r="A1047" s="189" t="s">
        <v>1266</v>
      </c>
      <c r="B1047" s="190" t="s">
        <v>1280</v>
      </c>
      <c r="C1047" s="191">
        <v>513032</v>
      </c>
      <c r="D1047" s="192">
        <v>2.1429999999999998</v>
      </c>
      <c r="E1047" s="193">
        <v>42.853658539999998</v>
      </c>
      <c r="F1047" s="194">
        <v>0.48780487804878053</v>
      </c>
      <c r="H1047" s="195">
        <f t="shared" si="97"/>
        <v>0.5</v>
      </c>
      <c r="I1047" s="196">
        <f t="shared" si="98"/>
        <v>3.5</v>
      </c>
      <c r="J1047" s="197">
        <f t="shared" si="99"/>
        <v>5</v>
      </c>
      <c r="K1047" s="186">
        <f t="shared" si="102"/>
        <v>9</v>
      </c>
      <c r="L1047" s="198">
        <f t="shared" si="100"/>
        <v>3</v>
      </c>
      <c r="M1047" s="199">
        <f t="shared" si="101"/>
        <v>3</v>
      </c>
    </row>
    <row r="1048" spans="1:13" x14ac:dyDescent="0.35">
      <c r="A1048" s="189" t="s">
        <v>1266</v>
      </c>
      <c r="B1048" s="190" t="s">
        <v>1281</v>
      </c>
      <c r="C1048" s="191">
        <v>532461</v>
      </c>
      <c r="D1048" s="192">
        <v>5.0599999999999996</v>
      </c>
      <c r="E1048" s="193">
        <v>41.233527129999999</v>
      </c>
      <c r="F1048" s="194">
        <v>1.5503875968992249</v>
      </c>
      <c r="H1048" s="195">
        <f t="shared" si="97"/>
        <v>5</v>
      </c>
      <c r="I1048" s="196">
        <f t="shared" si="98"/>
        <v>1</v>
      </c>
      <c r="J1048" s="197">
        <f t="shared" si="99"/>
        <v>5</v>
      </c>
      <c r="K1048" s="186">
        <f t="shared" si="102"/>
        <v>11</v>
      </c>
      <c r="L1048" s="198">
        <f t="shared" si="100"/>
        <v>3.6666666666666665</v>
      </c>
      <c r="M1048" s="199">
        <f t="shared" si="101"/>
        <v>3.66</v>
      </c>
    </row>
    <row r="1049" spans="1:13" x14ac:dyDescent="0.35">
      <c r="A1049" s="189" t="s">
        <v>1266</v>
      </c>
      <c r="B1049" s="190" t="s">
        <v>1282</v>
      </c>
      <c r="C1049" s="191">
        <v>532479</v>
      </c>
      <c r="D1049" s="192">
        <v>5.1280000000000001</v>
      </c>
      <c r="E1049" s="193">
        <v>40.470491799999998</v>
      </c>
      <c r="F1049" s="194">
        <v>7.8688524590163933</v>
      </c>
      <c r="H1049" s="195">
        <f t="shared" si="97"/>
        <v>5</v>
      </c>
      <c r="I1049" s="196">
        <f t="shared" si="98"/>
        <v>0.5</v>
      </c>
      <c r="J1049" s="197">
        <f t="shared" si="99"/>
        <v>0.5</v>
      </c>
      <c r="K1049" s="186">
        <f t="shared" si="102"/>
        <v>6</v>
      </c>
      <c r="L1049" s="198">
        <f t="shared" si="100"/>
        <v>2</v>
      </c>
      <c r="M1049" s="199">
        <f t="shared" si="101"/>
        <v>2</v>
      </c>
    </row>
    <row r="1050" spans="1:13" x14ac:dyDescent="0.35">
      <c r="A1050" s="189" t="s">
        <v>1266</v>
      </c>
      <c r="B1050" s="190" t="s">
        <v>1283</v>
      </c>
      <c r="C1050" s="191">
        <v>532487</v>
      </c>
      <c r="D1050" s="192">
        <v>3.2989999999999999</v>
      </c>
      <c r="E1050" s="193">
        <v>42.835078529999997</v>
      </c>
      <c r="F1050" s="194">
        <v>8.0279232111692842</v>
      </c>
      <c r="H1050" s="195">
        <f t="shared" si="97"/>
        <v>3</v>
      </c>
      <c r="I1050" s="196">
        <f t="shared" si="98"/>
        <v>3.5</v>
      </c>
      <c r="J1050" s="197">
        <f t="shared" si="99"/>
        <v>0.5</v>
      </c>
      <c r="K1050" s="186">
        <f t="shared" si="102"/>
        <v>7</v>
      </c>
      <c r="L1050" s="198">
        <f t="shared" si="100"/>
        <v>2.3333333333333335</v>
      </c>
      <c r="M1050" s="199">
        <f t="shared" si="101"/>
        <v>2.33</v>
      </c>
    </row>
    <row r="1051" spans="1:13" x14ac:dyDescent="0.35">
      <c r="A1051" s="189" t="s">
        <v>1266</v>
      </c>
      <c r="B1051" s="190" t="s">
        <v>1284</v>
      </c>
      <c r="C1051" s="191">
        <v>535109</v>
      </c>
      <c r="D1051" s="192">
        <v>3.0489999999999999</v>
      </c>
      <c r="E1051" s="193">
        <v>37.840501789999998</v>
      </c>
      <c r="F1051" s="194">
        <v>4.301075268817204</v>
      </c>
      <c r="H1051" s="195">
        <f t="shared" si="97"/>
        <v>2.5</v>
      </c>
      <c r="I1051" s="196">
        <f t="shared" si="98"/>
        <v>0.5</v>
      </c>
      <c r="J1051" s="197">
        <f t="shared" si="99"/>
        <v>1</v>
      </c>
      <c r="K1051" s="186">
        <f t="shared" si="102"/>
        <v>4</v>
      </c>
      <c r="L1051" s="198">
        <f t="shared" si="100"/>
        <v>1.3333333333333333</v>
      </c>
      <c r="M1051" s="199">
        <f t="shared" si="101"/>
        <v>1.33</v>
      </c>
    </row>
    <row r="1052" spans="1:13" x14ac:dyDescent="0.35">
      <c r="A1052" s="189" t="s">
        <v>1266</v>
      </c>
      <c r="B1052" s="190" t="s">
        <v>1285</v>
      </c>
      <c r="C1052" s="191">
        <v>571512</v>
      </c>
      <c r="D1052" s="192">
        <v>6.944</v>
      </c>
      <c r="E1052" s="193">
        <v>42.714953270000002</v>
      </c>
      <c r="F1052" s="194">
        <v>1.8691588785046729</v>
      </c>
      <c r="H1052" s="195">
        <f t="shared" si="97"/>
        <v>5</v>
      </c>
      <c r="I1052" s="196">
        <f t="shared" si="98"/>
        <v>3.5</v>
      </c>
      <c r="J1052" s="197">
        <f t="shared" si="99"/>
        <v>4.5</v>
      </c>
      <c r="K1052" s="186">
        <f t="shared" si="102"/>
        <v>13</v>
      </c>
      <c r="L1052" s="198">
        <f t="shared" si="100"/>
        <v>4.333333333333333</v>
      </c>
      <c r="M1052" s="199">
        <f t="shared" si="101"/>
        <v>4.33</v>
      </c>
    </row>
    <row r="1053" spans="1:13" x14ac:dyDescent="0.35">
      <c r="A1053" s="189" t="s">
        <v>1266</v>
      </c>
      <c r="B1053" s="190" t="s">
        <v>1286</v>
      </c>
      <c r="C1053" s="191">
        <v>532517</v>
      </c>
      <c r="D1053" s="192">
        <v>9.2590000000000003</v>
      </c>
      <c r="E1053" s="193">
        <v>43.769662920000002</v>
      </c>
      <c r="F1053" s="194">
        <v>2.2471910112359552</v>
      </c>
      <c r="H1053" s="195">
        <f t="shared" si="97"/>
        <v>5</v>
      </c>
      <c r="I1053" s="196">
        <f t="shared" si="98"/>
        <v>5</v>
      </c>
      <c r="J1053" s="197">
        <f t="shared" si="99"/>
        <v>4</v>
      </c>
      <c r="K1053" s="186">
        <f t="shared" si="102"/>
        <v>14</v>
      </c>
      <c r="L1053" s="198">
        <f t="shared" si="100"/>
        <v>4.666666666666667</v>
      </c>
      <c r="M1053" s="199">
        <f t="shared" si="101"/>
        <v>4.66</v>
      </c>
    </row>
    <row r="1054" spans="1:13" x14ac:dyDescent="0.35">
      <c r="A1054" s="189" t="s">
        <v>1266</v>
      </c>
      <c r="B1054" s="190" t="s">
        <v>908</v>
      </c>
      <c r="C1054" s="191">
        <v>532533</v>
      </c>
      <c r="D1054" s="192">
        <v>4.18</v>
      </c>
      <c r="E1054" s="193">
        <v>42.826446279999999</v>
      </c>
      <c r="F1054" s="194">
        <v>8.6776859504132222</v>
      </c>
      <c r="H1054" s="195">
        <f t="shared" si="97"/>
        <v>5</v>
      </c>
      <c r="I1054" s="196">
        <f t="shared" si="98"/>
        <v>3.5</v>
      </c>
      <c r="J1054" s="197">
        <f t="shared" si="99"/>
        <v>0.5</v>
      </c>
      <c r="K1054" s="186">
        <f t="shared" si="102"/>
        <v>9</v>
      </c>
      <c r="L1054" s="198">
        <f t="shared" si="100"/>
        <v>3</v>
      </c>
      <c r="M1054" s="199">
        <f t="shared" si="101"/>
        <v>3</v>
      </c>
    </row>
    <row r="1055" spans="1:13" x14ac:dyDescent="0.35">
      <c r="A1055" s="189" t="s">
        <v>1266</v>
      </c>
      <c r="B1055" s="190" t="s">
        <v>1287</v>
      </c>
      <c r="C1055" s="191">
        <v>571601</v>
      </c>
      <c r="D1055" s="192">
        <v>4.4180000000000001</v>
      </c>
      <c r="E1055" s="193">
        <v>40.125974030000002</v>
      </c>
      <c r="F1055" s="194">
        <v>4.6753246753246751</v>
      </c>
      <c r="H1055" s="195">
        <f t="shared" si="97"/>
        <v>5</v>
      </c>
      <c r="I1055" s="196">
        <f t="shared" si="98"/>
        <v>0.5</v>
      </c>
      <c r="J1055" s="197">
        <f t="shared" si="99"/>
        <v>0.5</v>
      </c>
      <c r="K1055" s="186">
        <f t="shared" si="102"/>
        <v>6</v>
      </c>
      <c r="L1055" s="198">
        <f t="shared" si="100"/>
        <v>2</v>
      </c>
      <c r="M1055" s="199">
        <f t="shared" si="101"/>
        <v>2</v>
      </c>
    </row>
    <row r="1056" spans="1:13" x14ac:dyDescent="0.35">
      <c r="A1056" s="189" t="s">
        <v>1266</v>
      </c>
      <c r="B1056" s="190" t="s">
        <v>1288</v>
      </c>
      <c r="C1056" s="191">
        <v>571555</v>
      </c>
      <c r="D1056" s="192">
        <v>5.3570000000000002</v>
      </c>
      <c r="E1056" s="193">
        <v>46.757142860000002</v>
      </c>
      <c r="F1056" s="194">
        <v>0</v>
      </c>
      <c r="H1056" s="195">
        <f t="shared" si="97"/>
        <v>5</v>
      </c>
      <c r="I1056" s="196">
        <f t="shared" si="98"/>
        <v>5</v>
      </c>
      <c r="J1056" s="197">
        <f t="shared" si="99"/>
        <v>5</v>
      </c>
      <c r="K1056" s="186">
        <f t="shared" si="102"/>
        <v>15</v>
      </c>
      <c r="L1056" s="198">
        <f t="shared" si="100"/>
        <v>5</v>
      </c>
      <c r="M1056" s="199">
        <f t="shared" si="101"/>
        <v>5</v>
      </c>
    </row>
    <row r="1057" spans="1:13" x14ac:dyDescent="0.35">
      <c r="A1057" s="189" t="s">
        <v>1266</v>
      </c>
      <c r="B1057" s="190" t="s">
        <v>1289</v>
      </c>
      <c r="C1057" s="191">
        <v>535095</v>
      </c>
      <c r="D1057" s="192">
        <v>4.1239999999999997</v>
      </c>
      <c r="E1057" s="193">
        <v>43.688811190000003</v>
      </c>
      <c r="F1057" s="194">
        <v>1.3986013986013985</v>
      </c>
      <c r="H1057" s="195">
        <f t="shared" si="97"/>
        <v>5</v>
      </c>
      <c r="I1057" s="196">
        <f t="shared" si="98"/>
        <v>5</v>
      </c>
      <c r="J1057" s="197">
        <f t="shared" si="99"/>
        <v>5</v>
      </c>
      <c r="K1057" s="186">
        <f t="shared" si="102"/>
        <v>15</v>
      </c>
      <c r="L1057" s="198">
        <f t="shared" si="100"/>
        <v>5</v>
      </c>
      <c r="M1057" s="199">
        <f t="shared" si="101"/>
        <v>5</v>
      </c>
    </row>
    <row r="1058" spans="1:13" x14ac:dyDescent="0.35">
      <c r="A1058" s="189" t="s">
        <v>1266</v>
      </c>
      <c r="B1058" s="190" t="s">
        <v>1290</v>
      </c>
      <c r="C1058" s="191">
        <v>532657</v>
      </c>
      <c r="D1058" s="192">
        <v>4.1829999999999998</v>
      </c>
      <c r="E1058" s="193">
        <v>45.037467700000001</v>
      </c>
      <c r="F1058" s="194">
        <v>3.6175710594315245</v>
      </c>
      <c r="H1058" s="195">
        <f t="shared" si="97"/>
        <v>5</v>
      </c>
      <c r="I1058" s="196">
        <f t="shared" si="98"/>
        <v>5</v>
      </c>
      <c r="J1058" s="197">
        <f t="shared" si="99"/>
        <v>2</v>
      </c>
      <c r="K1058" s="186">
        <f t="shared" si="102"/>
        <v>12</v>
      </c>
      <c r="L1058" s="198">
        <f t="shared" si="100"/>
        <v>4</v>
      </c>
      <c r="M1058" s="199">
        <f t="shared" si="101"/>
        <v>4</v>
      </c>
    </row>
    <row r="1059" spans="1:13" x14ac:dyDescent="0.35">
      <c r="A1059" s="189" t="s">
        <v>1266</v>
      </c>
      <c r="B1059" s="190" t="s">
        <v>1291</v>
      </c>
      <c r="C1059" s="191">
        <v>571521</v>
      </c>
      <c r="D1059" s="192">
        <v>5.31</v>
      </c>
      <c r="E1059" s="193">
        <v>40.434911239999998</v>
      </c>
      <c r="F1059" s="194">
        <v>2.3668639053254439</v>
      </c>
      <c r="H1059" s="195">
        <f t="shared" si="97"/>
        <v>5</v>
      </c>
      <c r="I1059" s="196">
        <f t="shared" si="98"/>
        <v>0.5</v>
      </c>
      <c r="J1059" s="197">
        <f t="shared" si="99"/>
        <v>4</v>
      </c>
      <c r="K1059" s="186">
        <f t="shared" si="102"/>
        <v>9.5</v>
      </c>
      <c r="L1059" s="198">
        <f t="shared" si="100"/>
        <v>3.1666666666666665</v>
      </c>
      <c r="M1059" s="199">
        <f t="shared" si="101"/>
        <v>3.16</v>
      </c>
    </row>
    <row r="1060" spans="1:13" x14ac:dyDescent="0.35">
      <c r="A1060" s="189" t="s">
        <v>1266</v>
      </c>
      <c r="B1060" s="190" t="s">
        <v>1292</v>
      </c>
      <c r="C1060" s="191">
        <v>532665</v>
      </c>
      <c r="D1060" s="192">
        <v>3.448</v>
      </c>
      <c r="E1060" s="193">
        <v>42.048752829999998</v>
      </c>
      <c r="F1060" s="194">
        <v>1.3605442176870748</v>
      </c>
      <c r="H1060" s="195">
        <f t="shared" si="97"/>
        <v>3.5</v>
      </c>
      <c r="I1060" s="196">
        <f t="shared" si="98"/>
        <v>2</v>
      </c>
      <c r="J1060" s="197">
        <f t="shared" si="99"/>
        <v>5</v>
      </c>
      <c r="K1060" s="186">
        <f t="shared" si="102"/>
        <v>10.5</v>
      </c>
      <c r="L1060" s="198">
        <f t="shared" si="100"/>
        <v>3.5</v>
      </c>
      <c r="M1060" s="199">
        <f t="shared" si="101"/>
        <v>3.5</v>
      </c>
    </row>
    <row r="1061" spans="1:13" x14ac:dyDescent="0.35">
      <c r="A1061" s="189" t="s">
        <v>1266</v>
      </c>
      <c r="B1061" s="190" t="s">
        <v>1293</v>
      </c>
      <c r="C1061" s="191">
        <v>564192</v>
      </c>
      <c r="D1061" s="192">
        <v>4.6980000000000004</v>
      </c>
      <c r="E1061" s="193">
        <v>40.699115040000002</v>
      </c>
      <c r="F1061" s="194">
        <v>2.6548672566371683</v>
      </c>
      <c r="H1061" s="195">
        <f t="shared" si="97"/>
        <v>5</v>
      </c>
      <c r="I1061" s="196">
        <f t="shared" si="98"/>
        <v>0.5</v>
      </c>
      <c r="J1061" s="197">
        <f t="shared" si="99"/>
        <v>3.5</v>
      </c>
      <c r="K1061" s="186">
        <f t="shared" si="102"/>
        <v>9</v>
      </c>
      <c r="L1061" s="198">
        <f t="shared" si="100"/>
        <v>3</v>
      </c>
      <c r="M1061" s="199">
        <f t="shared" si="101"/>
        <v>3</v>
      </c>
    </row>
    <row r="1062" spans="1:13" x14ac:dyDescent="0.35">
      <c r="A1062" s="189" t="s">
        <v>1266</v>
      </c>
      <c r="B1062" s="190" t="s">
        <v>1294</v>
      </c>
      <c r="C1062" s="191">
        <v>564125</v>
      </c>
      <c r="D1062" s="192">
        <v>3.2519999999999998</v>
      </c>
      <c r="E1062" s="193">
        <v>43.577669899999997</v>
      </c>
      <c r="F1062" s="194">
        <v>2.912621359223301</v>
      </c>
      <c r="H1062" s="195">
        <f t="shared" si="97"/>
        <v>3</v>
      </c>
      <c r="I1062" s="196">
        <f t="shared" si="98"/>
        <v>4.5</v>
      </c>
      <c r="J1062" s="197">
        <f t="shared" si="99"/>
        <v>3</v>
      </c>
      <c r="K1062" s="186">
        <f t="shared" si="102"/>
        <v>10.5</v>
      </c>
      <c r="L1062" s="198">
        <f t="shared" si="100"/>
        <v>3.5</v>
      </c>
      <c r="M1062" s="199">
        <f t="shared" si="101"/>
        <v>3.5</v>
      </c>
    </row>
    <row r="1063" spans="1:13" x14ac:dyDescent="0.35">
      <c r="A1063" s="189" t="s">
        <v>1266</v>
      </c>
      <c r="B1063" s="190" t="s">
        <v>1295</v>
      </c>
      <c r="C1063" s="191">
        <v>532754</v>
      </c>
      <c r="D1063" s="192">
        <v>5.069</v>
      </c>
      <c r="E1063" s="193">
        <v>41.626506020000001</v>
      </c>
      <c r="F1063" s="194">
        <v>1.8072289156626504</v>
      </c>
      <c r="H1063" s="195">
        <f t="shared" si="97"/>
        <v>5</v>
      </c>
      <c r="I1063" s="196">
        <f t="shared" si="98"/>
        <v>1.5</v>
      </c>
      <c r="J1063" s="197">
        <f t="shared" si="99"/>
        <v>5</v>
      </c>
      <c r="K1063" s="186">
        <f t="shared" si="102"/>
        <v>11.5</v>
      </c>
      <c r="L1063" s="198">
        <f t="shared" si="100"/>
        <v>3.8333333333333335</v>
      </c>
      <c r="M1063" s="199">
        <f t="shared" si="101"/>
        <v>3.83</v>
      </c>
    </row>
    <row r="1064" spans="1:13" x14ac:dyDescent="0.35">
      <c r="A1064" s="189" t="s">
        <v>1266</v>
      </c>
      <c r="B1064" s="190" t="s">
        <v>1296</v>
      </c>
      <c r="C1064" s="191">
        <v>564087</v>
      </c>
      <c r="D1064" s="192">
        <v>3.8460000000000001</v>
      </c>
      <c r="E1064" s="193">
        <v>43.623287670000003</v>
      </c>
      <c r="F1064" s="194">
        <v>7.3059360730593612</v>
      </c>
      <c r="H1064" s="195">
        <f t="shared" si="97"/>
        <v>4.5</v>
      </c>
      <c r="I1064" s="196">
        <f t="shared" si="98"/>
        <v>5</v>
      </c>
      <c r="J1064" s="197">
        <f t="shared" si="99"/>
        <v>0.5</v>
      </c>
      <c r="K1064" s="186">
        <f t="shared" si="102"/>
        <v>10</v>
      </c>
      <c r="L1064" s="198">
        <f t="shared" si="100"/>
        <v>3.3333333333333335</v>
      </c>
      <c r="M1064" s="199">
        <f t="shared" si="101"/>
        <v>3.33</v>
      </c>
    </row>
    <row r="1065" spans="1:13" x14ac:dyDescent="0.35">
      <c r="A1065" s="189" t="s">
        <v>1266</v>
      </c>
      <c r="B1065" s="190" t="s">
        <v>1297</v>
      </c>
      <c r="C1065" s="191">
        <v>532762</v>
      </c>
      <c r="D1065" s="192">
        <v>3.6669999999999998</v>
      </c>
      <c r="E1065" s="193">
        <v>43.597560979999997</v>
      </c>
      <c r="F1065" s="194">
        <v>2.2172949002217295</v>
      </c>
      <c r="H1065" s="195">
        <f t="shared" si="97"/>
        <v>4</v>
      </c>
      <c r="I1065" s="196">
        <f t="shared" si="98"/>
        <v>4.5</v>
      </c>
      <c r="J1065" s="197">
        <f t="shared" si="99"/>
        <v>4</v>
      </c>
      <c r="K1065" s="186">
        <f t="shared" si="102"/>
        <v>12.5</v>
      </c>
      <c r="L1065" s="198">
        <f t="shared" si="100"/>
        <v>4.166666666666667</v>
      </c>
      <c r="M1065" s="199">
        <f t="shared" si="101"/>
        <v>4.16</v>
      </c>
    </row>
    <row r="1066" spans="1:13" x14ac:dyDescent="0.35">
      <c r="A1066" s="189" t="s">
        <v>1266</v>
      </c>
      <c r="B1066" s="190" t="s">
        <v>1298</v>
      </c>
      <c r="C1066" s="191">
        <v>532771</v>
      </c>
      <c r="D1066" s="192">
        <v>2.8109999999999999</v>
      </c>
      <c r="E1066" s="193">
        <v>42.261421319999997</v>
      </c>
      <c r="F1066" s="194">
        <v>1.5228426395939085</v>
      </c>
      <c r="H1066" s="195">
        <f t="shared" si="97"/>
        <v>2</v>
      </c>
      <c r="I1066" s="196">
        <f t="shared" si="98"/>
        <v>2.5</v>
      </c>
      <c r="J1066" s="197">
        <f t="shared" si="99"/>
        <v>5</v>
      </c>
      <c r="K1066" s="186">
        <f t="shared" si="102"/>
        <v>9.5</v>
      </c>
      <c r="L1066" s="198">
        <f t="shared" si="100"/>
        <v>3.1666666666666665</v>
      </c>
      <c r="M1066" s="199">
        <f t="shared" si="101"/>
        <v>3.16</v>
      </c>
    </row>
    <row r="1067" spans="1:13" x14ac:dyDescent="0.35">
      <c r="A1067" s="189" t="s">
        <v>1266</v>
      </c>
      <c r="B1067" s="190" t="s">
        <v>1299</v>
      </c>
      <c r="C1067" s="191">
        <v>532797</v>
      </c>
      <c r="D1067" s="192">
        <v>1.587</v>
      </c>
      <c r="E1067" s="193">
        <v>40.247572820000002</v>
      </c>
      <c r="F1067" s="194">
        <v>7.766990291262136</v>
      </c>
      <c r="H1067" s="195">
        <f t="shared" si="97"/>
        <v>0.5</v>
      </c>
      <c r="I1067" s="196">
        <f t="shared" si="98"/>
        <v>0.5</v>
      </c>
      <c r="J1067" s="197">
        <f t="shared" si="99"/>
        <v>0.5</v>
      </c>
      <c r="K1067" s="186">
        <f t="shared" si="102"/>
        <v>1.5</v>
      </c>
      <c r="L1067" s="198">
        <f t="shared" si="100"/>
        <v>0.5</v>
      </c>
      <c r="M1067" s="199">
        <f t="shared" si="101"/>
        <v>0.5</v>
      </c>
    </row>
    <row r="1068" spans="1:13" x14ac:dyDescent="0.35">
      <c r="A1068" s="189" t="s">
        <v>1266</v>
      </c>
      <c r="B1068" s="190" t="s">
        <v>1300</v>
      </c>
      <c r="C1068" s="191">
        <v>532801</v>
      </c>
      <c r="D1068" s="192">
        <v>3.0840000000000001</v>
      </c>
      <c r="E1068" s="193">
        <v>39.654696129999998</v>
      </c>
      <c r="F1068" s="194">
        <v>5.5248618784530388</v>
      </c>
      <c r="H1068" s="195">
        <f t="shared" si="97"/>
        <v>2.5</v>
      </c>
      <c r="I1068" s="196">
        <f t="shared" si="98"/>
        <v>0.5</v>
      </c>
      <c r="J1068" s="197">
        <f t="shared" si="99"/>
        <v>0.5</v>
      </c>
      <c r="K1068" s="186">
        <f t="shared" si="102"/>
        <v>3.5</v>
      </c>
      <c r="L1068" s="198">
        <f t="shared" si="100"/>
        <v>1.1666666666666667</v>
      </c>
      <c r="M1068" s="199">
        <f t="shared" si="101"/>
        <v>1.1599999999999999</v>
      </c>
    </row>
    <row r="1069" spans="1:13" x14ac:dyDescent="0.35">
      <c r="A1069" s="189" t="s">
        <v>1266</v>
      </c>
      <c r="B1069" s="190" t="s">
        <v>1266</v>
      </c>
      <c r="C1069" s="191">
        <v>532819</v>
      </c>
      <c r="D1069" s="192">
        <v>4.47</v>
      </c>
      <c r="E1069" s="193">
        <v>42.035782560000001</v>
      </c>
      <c r="F1069" s="194">
        <v>4.1338112305854242</v>
      </c>
      <c r="H1069" s="195">
        <f t="shared" si="97"/>
        <v>5</v>
      </c>
      <c r="I1069" s="196">
        <f t="shared" si="98"/>
        <v>2</v>
      </c>
      <c r="J1069" s="197">
        <f t="shared" si="99"/>
        <v>1.5</v>
      </c>
      <c r="K1069" s="186">
        <f t="shared" si="102"/>
        <v>8.5</v>
      </c>
      <c r="L1069" s="198">
        <f t="shared" si="100"/>
        <v>2.8333333333333335</v>
      </c>
      <c r="M1069" s="199">
        <f t="shared" si="101"/>
        <v>2.83</v>
      </c>
    </row>
    <row r="1070" spans="1:13" x14ac:dyDescent="0.35">
      <c r="A1070" s="189" t="s">
        <v>1266</v>
      </c>
      <c r="B1070" s="190" t="s">
        <v>1301</v>
      </c>
      <c r="C1070" s="191">
        <v>532835</v>
      </c>
      <c r="D1070" s="192">
        <v>4.0190000000000001</v>
      </c>
      <c r="E1070" s="193">
        <v>44.318411730000001</v>
      </c>
      <c r="F1070" s="194">
        <v>3.4395548811330299</v>
      </c>
      <c r="H1070" s="195">
        <f t="shared" si="97"/>
        <v>4.5</v>
      </c>
      <c r="I1070" s="196">
        <f t="shared" si="98"/>
        <v>5</v>
      </c>
      <c r="J1070" s="197">
        <f t="shared" si="99"/>
        <v>2.5</v>
      </c>
      <c r="K1070" s="186">
        <f t="shared" si="102"/>
        <v>12</v>
      </c>
      <c r="L1070" s="198">
        <f t="shared" si="100"/>
        <v>4</v>
      </c>
      <c r="M1070" s="199">
        <f t="shared" si="101"/>
        <v>4</v>
      </c>
    </row>
    <row r="1071" spans="1:13" x14ac:dyDescent="0.35">
      <c r="A1071" s="189" t="s">
        <v>1266</v>
      </c>
      <c r="B1071" s="190" t="s">
        <v>1302</v>
      </c>
      <c r="C1071" s="191">
        <v>599441</v>
      </c>
      <c r="D1071" s="192">
        <v>6.6669999999999998</v>
      </c>
      <c r="E1071" s="193">
        <v>39.56428571</v>
      </c>
      <c r="F1071" s="194">
        <v>0</v>
      </c>
      <c r="H1071" s="195">
        <f t="shared" si="97"/>
        <v>5</v>
      </c>
      <c r="I1071" s="196">
        <f t="shared" si="98"/>
        <v>0.5</v>
      </c>
      <c r="J1071" s="197">
        <f t="shared" si="99"/>
        <v>5</v>
      </c>
      <c r="K1071" s="186">
        <f t="shared" si="102"/>
        <v>10.5</v>
      </c>
      <c r="L1071" s="198">
        <f t="shared" si="100"/>
        <v>3.5</v>
      </c>
      <c r="M1071" s="199">
        <f t="shared" si="101"/>
        <v>3.5</v>
      </c>
    </row>
    <row r="1072" spans="1:13" x14ac:dyDescent="0.35">
      <c r="A1072" s="189" t="s">
        <v>1266</v>
      </c>
      <c r="B1072" s="190" t="s">
        <v>1303</v>
      </c>
      <c r="C1072" s="191">
        <v>551457</v>
      </c>
      <c r="D1072" s="192">
        <v>2.9849999999999999</v>
      </c>
      <c r="E1072" s="193">
        <v>40.388888889999997</v>
      </c>
      <c r="F1072" s="194">
        <v>6.8965517241379306</v>
      </c>
      <c r="H1072" s="195">
        <f t="shared" si="97"/>
        <v>2.5</v>
      </c>
      <c r="I1072" s="196">
        <f t="shared" si="98"/>
        <v>0.5</v>
      </c>
      <c r="J1072" s="197">
        <f t="shared" si="99"/>
        <v>0.5</v>
      </c>
      <c r="K1072" s="186">
        <f t="shared" si="102"/>
        <v>3.5</v>
      </c>
      <c r="L1072" s="198">
        <f t="shared" si="100"/>
        <v>1.1666666666666667</v>
      </c>
      <c r="M1072" s="199">
        <f t="shared" si="101"/>
        <v>1.1599999999999999</v>
      </c>
    </row>
    <row r="1073" spans="1:13" x14ac:dyDescent="0.35">
      <c r="A1073" s="189" t="s">
        <v>1266</v>
      </c>
      <c r="B1073" s="190" t="s">
        <v>1304</v>
      </c>
      <c r="C1073" s="191">
        <v>532916</v>
      </c>
      <c r="D1073" s="192">
        <v>9.016</v>
      </c>
      <c r="E1073" s="193">
        <v>41.660975610000001</v>
      </c>
      <c r="F1073" s="194">
        <v>0.97560975609756106</v>
      </c>
      <c r="H1073" s="195">
        <f t="shared" si="97"/>
        <v>5</v>
      </c>
      <c r="I1073" s="196">
        <f t="shared" si="98"/>
        <v>1.5</v>
      </c>
      <c r="J1073" s="197">
        <f t="shared" si="99"/>
        <v>5</v>
      </c>
      <c r="K1073" s="186">
        <f t="shared" si="102"/>
        <v>11.5</v>
      </c>
      <c r="L1073" s="198">
        <f t="shared" si="100"/>
        <v>3.8333333333333335</v>
      </c>
      <c r="M1073" s="199">
        <f t="shared" si="101"/>
        <v>3.83</v>
      </c>
    </row>
    <row r="1074" spans="1:13" x14ac:dyDescent="0.35">
      <c r="A1074" s="189" t="s">
        <v>1266</v>
      </c>
      <c r="B1074" s="190" t="s">
        <v>1305</v>
      </c>
      <c r="C1074" s="191">
        <v>532967</v>
      </c>
      <c r="D1074" s="192">
        <v>4.4870000000000001</v>
      </c>
      <c r="E1074" s="193">
        <v>41.725000000000001</v>
      </c>
      <c r="F1074" s="194">
        <v>0</v>
      </c>
      <c r="H1074" s="195">
        <f t="shared" si="97"/>
        <v>5</v>
      </c>
      <c r="I1074" s="196">
        <f t="shared" si="98"/>
        <v>1.5</v>
      </c>
      <c r="J1074" s="197">
        <f t="shared" si="99"/>
        <v>5</v>
      </c>
      <c r="K1074" s="186">
        <f t="shared" si="102"/>
        <v>11.5</v>
      </c>
      <c r="L1074" s="198">
        <f t="shared" si="100"/>
        <v>3.8333333333333335</v>
      </c>
      <c r="M1074" s="199">
        <f t="shared" si="101"/>
        <v>3.83</v>
      </c>
    </row>
    <row r="1075" spans="1:13" x14ac:dyDescent="0.35">
      <c r="A1075" s="189" t="s">
        <v>1266</v>
      </c>
      <c r="B1075" s="190" t="s">
        <v>1306</v>
      </c>
      <c r="C1075" s="191">
        <v>532177</v>
      </c>
      <c r="D1075" s="192">
        <v>2.8759999999999999</v>
      </c>
      <c r="E1075" s="193">
        <v>40.307909600000002</v>
      </c>
      <c r="F1075" s="194">
        <v>18.07909604519774</v>
      </c>
      <c r="H1075" s="195">
        <f t="shared" si="97"/>
        <v>2</v>
      </c>
      <c r="I1075" s="196">
        <f t="shared" si="98"/>
        <v>0.5</v>
      </c>
      <c r="J1075" s="197">
        <f t="shared" si="99"/>
        <v>0.5</v>
      </c>
      <c r="K1075" s="186">
        <f t="shared" si="102"/>
        <v>3</v>
      </c>
      <c r="L1075" s="198">
        <f t="shared" si="100"/>
        <v>1</v>
      </c>
      <c r="M1075" s="199">
        <f t="shared" si="101"/>
        <v>1</v>
      </c>
    </row>
    <row r="1076" spans="1:13" x14ac:dyDescent="0.35">
      <c r="A1076" s="189" t="s">
        <v>1266</v>
      </c>
      <c r="B1076" s="190" t="s">
        <v>1307</v>
      </c>
      <c r="C1076" s="191">
        <v>533009</v>
      </c>
      <c r="D1076" s="192">
        <v>1.88</v>
      </c>
      <c r="E1076" s="193">
        <v>40.039603960000001</v>
      </c>
      <c r="F1076" s="194">
        <v>2.9702970297029703</v>
      </c>
      <c r="H1076" s="195">
        <f t="shared" si="97"/>
        <v>0.5</v>
      </c>
      <c r="I1076" s="196">
        <f t="shared" si="98"/>
        <v>0.5</v>
      </c>
      <c r="J1076" s="197">
        <f t="shared" si="99"/>
        <v>3</v>
      </c>
      <c r="K1076" s="186">
        <f t="shared" si="102"/>
        <v>4</v>
      </c>
      <c r="L1076" s="198">
        <f t="shared" si="100"/>
        <v>1.3333333333333333</v>
      </c>
      <c r="M1076" s="199">
        <f t="shared" si="101"/>
        <v>1.33</v>
      </c>
    </row>
    <row r="1077" spans="1:13" x14ac:dyDescent="0.35">
      <c r="A1077" s="189" t="s">
        <v>1266</v>
      </c>
      <c r="B1077" s="190" t="s">
        <v>1308</v>
      </c>
      <c r="C1077" s="191">
        <v>533041</v>
      </c>
      <c r="D1077" s="192">
        <v>2.8929999999999998</v>
      </c>
      <c r="E1077" s="193">
        <v>44.090223100000003</v>
      </c>
      <c r="F1077" s="194">
        <v>4.7244094488188972</v>
      </c>
      <c r="H1077" s="195">
        <f t="shared" si="97"/>
        <v>2</v>
      </c>
      <c r="I1077" s="196">
        <f t="shared" si="98"/>
        <v>5</v>
      </c>
      <c r="J1077" s="197">
        <f t="shared" si="99"/>
        <v>0.5</v>
      </c>
      <c r="K1077" s="186">
        <f t="shared" si="102"/>
        <v>7.5</v>
      </c>
      <c r="L1077" s="198">
        <f t="shared" si="100"/>
        <v>2.5</v>
      </c>
      <c r="M1077" s="199">
        <f t="shared" si="101"/>
        <v>2.5</v>
      </c>
    </row>
    <row r="1078" spans="1:13" x14ac:dyDescent="0.35">
      <c r="A1078" s="189" t="s">
        <v>1266</v>
      </c>
      <c r="B1078" s="190" t="s">
        <v>1309</v>
      </c>
      <c r="C1078" s="191">
        <v>533068</v>
      </c>
      <c r="D1078" s="192">
        <v>2.6669999999999998</v>
      </c>
      <c r="E1078" s="193">
        <v>41.420889989999999</v>
      </c>
      <c r="F1078" s="194">
        <v>0.98887515451174302</v>
      </c>
      <c r="H1078" s="195">
        <f t="shared" si="97"/>
        <v>1.5</v>
      </c>
      <c r="I1078" s="196">
        <f t="shared" si="98"/>
        <v>1</v>
      </c>
      <c r="J1078" s="197">
        <f t="shared" si="99"/>
        <v>5</v>
      </c>
      <c r="K1078" s="186">
        <f t="shared" si="102"/>
        <v>7.5</v>
      </c>
      <c r="L1078" s="198">
        <f t="shared" si="100"/>
        <v>2.5</v>
      </c>
      <c r="M1078" s="199">
        <f t="shared" si="101"/>
        <v>2.5</v>
      </c>
    </row>
    <row r="1079" spans="1:13" x14ac:dyDescent="0.35">
      <c r="A1079" s="189" t="s">
        <v>1266</v>
      </c>
      <c r="B1079" s="190" t="s">
        <v>1310</v>
      </c>
      <c r="C1079" s="191">
        <v>571431</v>
      </c>
      <c r="D1079" s="192">
        <v>5.0359999999999996</v>
      </c>
      <c r="E1079" s="193">
        <v>44.557416269999997</v>
      </c>
      <c r="F1079" s="194">
        <v>0.9569377990430622</v>
      </c>
      <c r="H1079" s="195">
        <f t="shared" si="97"/>
        <v>5</v>
      </c>
      <c r="I1079" s="196">
        <f t="shared" si="98"/>
        <v>5</v>
      </c>
      <c r="J1079" s="197">
        <f t="shared" si="99"/>
        <v>5</v>
      </c>
      <c r="K1079" s="186">
        <f t="shared" si="102"/>
        <v>15</v>
      </c>
      <c r="L1079" s="198">
        <f t="shared" si="100"/>
        <v>5</v>
      </c>
      <c r="M1079" s="199">
        <f t="shared" si="101"/>
        <v>5</v>
      </c>
    </row>
    <row r="1080" spans="1:13" x14ac:dyDescent="0.35">
      <c r="A1080" s="189" t="s">
        <v>1266</v>
      </c>
      <c r="B1080" s="190" t="s">
        <v>1311</v>
      </c>
      <c r="C1080" s="191">
        <v>571423</v>
      </c>
      <c r="D1080" s="192">
        <v>1.77</v>
      </c>
      <c r="E1080" s="193">
        <v>41.74</v>
      </c>
      <c r="F1080" s="194">
        <v>15</v>
      </c>
      <c r="H1080" s="195">
        <f t="shared" si="97"/>
        <v>0.5</v>
      </c>
      <c r="I1080" s="196">
        <f t="shared" si="98"/>
        <v>1.5</v>
      </c>
      <c r="J1080" s="197">
        <f t="shared" si="99"/>
        <v>0.5</v>
      </c>
      <c r="K1080" s="186">
        <f t="shared" si="102"/>
        <v>2.5</v>
      </c>
      <c r="L1080" s="198">
        <f t="shared" si="100"/>
        <v>0.83333333333333337</v>
      </c>
      <c r="M1080" s="199">
        <f t="shared" si="101"/>
        <v>0.83</v>
      </c>
    </row>
    <row r="1081" spans="1:13" x14ac:dyDescent="0.35">
      <c r="A1081" s="189" t="s">
        <v>1266</v>
      </c>
      <c r="B1081" s="190" t="s">
        <v>1312</v>
      </c>
      <c r="C1081" s="191">
        <v>533114</v>
      </c>
      <c r="D1081" s="192">
        <v>6.7149999999999999</v>
      </c>
      <c r="E1081" s="193">
        <v>42.08643326</v>
      </c>
      <c r="F1081" s="194">
        <v>1.5754923413566739</v>
      </c>
      <c r="H1081" s="195">
        <f t="shared" si="97"/>
        <v>5</v>
      </c>
      <c r="I1081" s="196">
        <f t="shared" si="98"/>
        <v>2.5</v>
      </c>
      <c r="J1081" s="197">
        <f t="shared" si="99"/>
        <v>5</v>
      </c>
      <c r="K1081" s="186">
        <f t="shared" si="102"/>
        <v>12.5</v>
      </c>
      <c r="L1081" s="198">
        <f t="shared" si="100"/>
        <v>4.166666666666667</v>
      </c>
      <c r="M1081" s="199">
        <f t="shared" si="101"/>
        <v>4.16</v>
      </c>
    </row>
    <row r="1082" spans="1:13" x14ac:dyDescent="0.35">
      <c r="A1082" s="189" t="s">
        <v>1266</v>
      </c>
      <c r="B1082" s="190" t="s">
        <v>1313</v>
      </c>
      <c r="C1082" s="191">
        <v>533122</v>
      </c>
      <c r="D1082" s="192">
        <v>3.448</v>
      </c>
      <c r="E1082" s="193">
        <v>40.532894740000003</v>
      </c>
      <c r="F1082" s="194">
        <v>3.0701754385964914</v>
      </c>
      <c r="H1082" s="195">
        <f t="shared" si="97"/>
        <v>3.5</v>
      </c>
      <c r="I1082" s="196">
        <f t="shared" si="98"/>
        <v>0.5</v>
      </c>
      <c r="J1082" s="197">
        <f t="shared" si="99"/>
        <v>3</v>
      </c>
      <c r="K1082" s="186">
        <f t="shared" si="102"/>
        <v>7</v>
      </c>
      <c r="L1082" s="198">
        <f t="shared" si="100"/>
        <v>2.3333333333333335</v>
      </c>
      <c r="M1082" s="199">
        <f t="shared" si="101"/>
        <v>2.33</v>
      </c>
    </row>
    <row r="1083" spans="1:13" x14ac:dyDescent="0.35">
      <c r="A1083" s="189" t="s">
        <v>1266</v>
      </c>
      <c r="B1083" s="190" t="s">
        <v>1314</v>
      </c>
      <c r="C1083" s="191">
        <v>599425</v>
      </c>
      <c r="D1083" s="192">
        <v>2.2559999999999998</v>
      </c>
      <c r="E1083" s="193">
        <v>39.588785049999998</v>
      </c>
      <c r="F1083" s="194">
        <v>5.6074766355140184</v>
      </c>
      <c r="H1083" s="195">
        <f t="shared" si="97"/>
        <v>1</v>
      </c>
      <c r="I1083" s="196">
        <f t="shared" si="98"/>
        <v>0.5</v>
      </c>
      <c r="J1083" s="197">
        <f t="shared" si="99"/>
        <v>0.5</v>
      </c>
      <c r="K1083" s="186">
        <f t="shared" si="102"/>
        <v>2</v>
      </c>
      <c r="L1083" s="198">
        <f t="shared" si="100"/>
        <v>0.66666666666666663</v>
      </c>
      <c r="M1083" s="199">
        <f t="shared" si="101"/>
        <v>0.66</v>
      </c>
    </row>
    <row r="1084" spans="1:13" x14ac:dyDescent="0.35">
      <c r="A1084" s="189" t="s">
        <v>1266</v>
      </c>
      <c r="B1084" s="190" t="s">
        <v>1315</v>
      </c>
      <c r="C1084" s="191">
        <v>533157</v>
      </c>
      <c r="D1084" s="192">
        <v>4.5449999999999999</v>
      </c>
      <c r="E1084" s="193">
        <v>39.581364829999998</v>
      </c>
      <c r="F1084" s="194">
        <v>4.1994750656167978</v>
      </c>
      <c r="H1084" s="195">
        <f t="shared" si="97"/>
        <v>5</v>
      </c>
      <c r="I1084" s="196">
        <f t="shared" si="98"/>
        <v>0.5</v>
      </c>
      <c r="J1084" s="197">
        <f t="shared" si="99"/>
        <v>1.5</v>
      </c>
      <c r="K1084" s="186">
        <f t="shared" si="102"/>
        <v>7</v>
      </c>
      <c r="L1084" s="198">
        <f t="shared" si="100"/>
        <v>2.3333333333333335</v>
      </c>
      <c r="M1084" s="199">
        <f t="shared" si="101"/>
        <v>2.33</v>
      </c>
    </row>
    <row r="1085" spans="1:13" x14ac:dyDescent="0.35">
      <c r="A1085" s="189" t="s">
        <v>1316</v>
      </c>
      <c r="B1085" s="190" t="s">
        <v>1317</v>
      </c>
      <c r="C1085" s="191">
        <v>532568</v>
      </c>
      <c r="D1085" s="192">
        <v>1.575</v>
      </c>
      <c r="E1085" s="193">
        <v>44.408695649999999</v>
      </c>
      <c r="F1085" s="194">
        <v>0.86956521739130443</v>
      </c>
      <c r="H1085" s="195">
        <f t="shared" si="97"/>
        <v>0.5</v>
      </c>
      <c r="I1085" s="196">
        <f t="shared" si="98"/>
        <v>5</v>
      </c>
      <c r="J1085" s="197">
        <f t="shared" si="99"/>
        <v>5</v>
      </c>
      <c r="K1085" s="186">
        <f t="shared" si="102"/>
        <v>10.5</v>
      </c>
      <c r="L1085" s="198">
        <f t="shared" si="100"/>
        <v>3.5</v>
      </c>
      <c r="M1085" s="199">
        <f t="shared" si="101"/>
        <v>3.5</v>
      </c>
    </row>
    <row r="1086" spans="1:13" x14ac:dyDescent="0.35">
      <c r="A1086" s="189" t="s">
        <v>1316</v>
      </c>
      <c r="B1086" s="190" t="s">
        <v>1318</v>
      </c>
      <c r="C1086" s="191">
        <v>530743</v>
      </c>
      <c r="D1086" s="192">
        <v>0.8</v>
      </c>
      <c r="E1086" s="193">
        <v>46.490783409999999</v>
      </c>
      <c r="F1086" s="194">
        <v>8.2949308755760374</v>
      </c>
      <c r="H1086" s="195">
        <f t="shared" si="97"/>
        <v>0.5</v>
      </c>
      <c r="I1086" s="196">
        <f t="shared" si="98"/>
        <v>5</v>
      </c>
      <c r="J1086" s="197">
        <f t="shared" si="99"/>
        <v>0.5</v>
      </c>
      <c r="K1086" s="186">
        <f t="shared" si="102"/>
        <v>6</v>
      </c>
      <c r="L1086" s="198">
        <f t="shared" si="100"/>
        <v>2</v>
      </c>
      <c r="M1086" s="199">
        <f t="shared" si="101"/>
        <v>2</v>
      </c>
    </row>
    <row r="1087" spans="1:13" x14ac:dyDescent="0.35">
      <c r="A1087" s="189" t="s">
        <v>1316</v>
      </c>
      <c r="B1087" s="190" t="s">
        <v>1319</v>
      </c>
      <c r="C1087" s="191">
        <v>532380</v>
      </c>
      <c r="D1087" s="192">
        <v>3.6360000000000001</v>
      </c>
      <c r="E1087" s="193">
        <v>50.202970299999997</v>
      </c>
      <c r="F1087" s="194">
        <v>7.9207920792079207</v>
      </c>
      <c r="H1087" s="195">
        <f t="shared" si="97"/>
        <v>4</v>
      </c>
      <c r="I1087" s="196">
        <f t="shared" si="98"/>
        <v>5</v>
      </c>
      <c r="J1087" s="197">
        <f t="shared" si="99"/>
        <v>0.5</v>
      </c>
      <c r="K1087" s="186">
        <f t="shared" si="102"/>
        <v>9.5</v>
      </c>
      <c r="L1087" s="198">
        <f t="shared" si="100"/>
        <v>3.1666666666666665</v>
      </c>
      <c r="M1087" s="199">
        <f t="shared" si="101"/>
        <v>3.16</v>
      </c>
    </row>
    <row r="1088" spans="1:13" x14ac:dyDescent="0.35">
      <c r="A1088" s="189" t="s">
        <v>1316</v>
      </c>
      <c r="B1088" s="190" t="s">
        <v>1320</v>
      </c>
      <c r="C1088" s="191">
        <v>532096</v>
      </c>
      <c r="D1088" s="192">
        <v>0</v>
      </c>
      <c r="E1088" s="193">
        <v>43.747191010000002</v>
      </c>
      <c r="F1088" s="194">
        <v>8.9887640449438209</v>
      </c>
      <c r="H1088" s="195">
        <f t="shared" si="97"/>
        <v>0.5</v>
      </c>
      <c r="I1088" s="196">
        <f t="shared" si="98"/>
        <v>5</v>
      </c>
      <c r="J1088" s="197">
        <f t="shared" si="99"/>
        <v>0.5</v>
      </c>
      <c r="K1088" s="186">
        <f t="shared" si="102"/>
        <v>6</v>
      </c>
      <c r="L1088" s="198">
        <f t="shared" si="100"/>
        <v>2</v>
      </c>
      <c r="M1088" s="199">
        <f t="shared" si="101"/>
        <v>2</v>
      </c>
    </row>
    <row r="1089" spans="1:13" x14ac:dyDescent="0.35">
      <c r="A1089" s="189" t="s">
        <v>1316</v>
      </c>
      <c r="B1089" s="190" t="s">
        <v>1321</v>
      </c>
      <c r="C1089" s="191">
        <v>532690</v>
      </c>
      <c r="D1089" s="192">
        <v>2.0409999999999999</v>
      </c>
      <c r="E1089" s="193">
        <v>35.66470588</v>
      </c>
      <c r="F1089" s="194">
        <v>12.941176470588237</v>
      </c>
      <c r="H1089" s="195">
        <f t="shared" si="97"/>
        <v>0.5</v>
      </c>
      <c r="I1089" s="196">
        <f t="shared" si="98"/>
        <v>0.5</v>
      </c>
      <c r="J1089" s="197">
        <f t="shared" si="99"/>
        <v>0.5</v>
      </c>
      <c r="K1089" s="186">
        <f t="shared" si="102"/>
        <v>1.5</v>
      </c>
      <c r="L1089" s="198">
        <f t="shared" si="100"/>
        <v>0.5</v>
      </c>
      <c r="M1089" s="199">
        <f t="shared" si="101"/>
        <v>0.5</v>
      </c>
    </row>
    <row r="1090" spans="1:13" x14ac:dyDescent="0.35">
      <c r="A1090" s="189" t="s">
        <v>1316</v>
      </c>
      <c r="B1090" s="190" t="s">
        <v>1322</v>
      </c>
      <c r="C1090" s="191">
        <v>529486</v>
      </c>
      <c r="D1090" s="192">
        <v>1.756</v>
      </c>
      <c r="E1090" s="193">
        <v>43.206813490000002</v>
      </c>
      <c r="F1090" s="194">
        <v>4.4046799724707508</v>
      </c>
      <c r="H1090" s="195">
        <f t="shared" si="97"/>
        <v>0.5</v>
      </c>
      <c r="I1090" s="196">
        <f t="shared" si="98"/>
        <v>4</v>
      </c>
      <c r="J1090" s="197">
        <f t="shared" si="99"/>
        <v>1</v>
      </c>
      <c r="K1090" s="186">
        <f t="shared" si="102"/>
        <v>5.5</v>
      </c>
      <c r="L1090" s="198">
        <f t="shared" si="100"/>
        <v>1.8333333333333333</v>
      </c>
      <c r="M1090" s="199">
        <f t="shared" si="101"/>
        <v>1.83</v>
      </c>
    </row>
    <row r="1091" spans="1:13" x14ac:dyDescent="0.35">
      <c r="A1091" s="189" t="s">
        <v>1316</v>
      </c>
      <c r="B1091" s="190" t="s">
        <v>1323</v>
      </c>
      <c r="C1091" s="191">
        <v>532746</v>
      </c>
      <c r="D1091" s="192">
        <v>3.125</v>
      </c>
      <c r="E1091" s="193">
        <v>44.872881360000001</v>
      </c>
      <c r="F1091" s="194">
        <v>0</v>
      </c>
      <c r="H1091" s="195">
        <f t="shared" si="97"/>
        <v>2.5</v>
      </c>
      <c r="I1091" s="196">
        <f t="shared" si="98"/>
        <v>5</v>
      </c>
      <c r="J1091" s="197">
        <f t="shared" si="99"/>
        <v>5</v>
      </c>
      <c r="K1091" s="186">
        <f t="shared" si="102"/>
        <v>12.5</v>
      </c>
      <c r="L1091" s="198">
        <f t="shared" si="100"/>
        <v>4.166666666666667</v>
      </c>
      <c r="M1091" s="199">
        <f t="shared" si="101"/>
        <v>4.16</v>
      </c>
    </row>
    <row r="1092" spans="1:13" x14ac:dyDescent="0.35">
      <c r="A1092" s="189" t="s">
        <v>1316</v>
      </c>
      <c r="B1092" s="190" t="s">
        <v>1324</v>
      </c>
      <c r="C1092" s="191">
        <v>529648</v>
      </c>
      <c r="D1092" s="192">
        <v>2.2770000000000001</v>
      </c>
      <c r="E1092" s="193">
        <v>44.561179090000003</v>
      </c>
      <c r="F1092" s="194">
        <v>4.004449388209121</v>
      </c>
      <c r="H1092" s="195">
        <f t="shared" ref="H1092:H1155" si="103">VALUE(_xlfn.IFS(D1092&gt;4.05,"5",D1092&gt;=3.83,"4,5",D1092&gt;=3.6,"4",D1092&gt;=3.37,"3,5",D1092&gt;=3.14,"3",D1092&gt;=2.91,"2,5",D1092&gt;=2.68,"2",D1092&gt;=2.45,"1,5",D1092&gt;=2.22,"1",D1092&lt;2.22,"0,5"))</f>
        <v>1</v>
      </c>
      <c r="I1092" s="196">
        <f t="shared" ref="I1092:I1155" si="104">VALUE(_xlfn.IFS(E1092&gt;43.62,"5",E1092&gt;=43.32,"4,5",E1092&gt;=43.1,"4",E1092&gt;=42.7,"3,5",E1092&gt;=42.39,"3",E1092&gt;=42.08,"2,5",E1092&gt;=41.77,"2",E1092&gt;=41.46,"1,5",E1092&gt;=41.15,"1",E1092&lt;41.15,"0,5"))</f>
        <v>5</v>
      </c>
      <c r="J1092" s="197">
        <f t="shared" ref="J1092:J1155" si="105">VALUE(_xlfn.IFS(F1092&gt;4.53,"0,5",F1092&gt;=4.2,"1",F1092&gt;=3.86,"1,5",F1092&gt;=3.52,"2",F1092&gt;=3.18,"2,5",F1092&gt;=2.84,"3",F1092&gt;=2.5,"3,5",F1092&gt;=2.16,"4",F1092&gt;=1.82,"4,5",F1092&lt;1.82,"5"))</f>
        <v>1.5</v>
      </c>
      <c r="K1092" s="186">
        <f t="shared" si="102"/>
        <v>7.5</v>
      </c>
      <c r="L1092" s="198">
        <f t="shared" ref="L1092:L1155" si="106">(H1092+I1092+J1092)/3</f>
        <v>2.5</v>
      </c>
      <c r="M1092" s="199">
        <f t="shared" ref="M1092:M1155" si="107">ROUNDDOWN(L1092,2)</f>
        <v>2.5</v>
      </c>
    </row>
    <row r="1093" spans="1:13" x14ac:dyDescent="0.35">
      <c r="A1093" s="189" t="s">
        <v>1316</v>
      </c>
      <c r="B1093" s="190" t="s">
        <v>1325</v>
      </c>
      <c r="C1093" s="191">
        <v>532843</v>
      </c>
      <c r="D1093" s="192">
        <v>0</v>
      </c>
      <c r="E1093" s="193">
        <v>45.126865670000001</v>
      </c>
      <c r="F1093" s="194">
        <v>0</v>
      </c>
      <c r="H1093" s="195">
        <f t="shared" si="103"/>
        <v>0.5</v>
      </c>
      <c r="I1093" s="196">
        <f t="shared" si="104"/>
        <v>5</v>
      </c>
      <c r="J1093" s="197">
        <f t="shared" si="105"/>
        <v>5</v>
      </c>
      <c r="K1093" s="186">
        <f t="shared" si="102"/>
        <v>10.5</v>
      </c>
      <c r="L1093" s="198">
        <f t="shared" si="106"/>
        <v>3.5</v>
      </c>
      <c r="M1093" s="199">
        <f t="shared" si="107"/>
        <v>3.5</v>
      </c>
    </row>
    <row r="1094" spans="1:13" x14ac:dyDescent="0.35">
      <c r="A1094" s="189" t="s">
        <v>1316</v>
      </c>
      <c r="B1094" s="190" t="s">
        <v>1326</v>
      </c>
      <c r="C1094" s="191">
        <v>532932</v>
      </c>
      <c r="D1094" s="192">
        <v>5.556</v>
      </c>
      <c r="E1094" s="193">
        <v>47.661290319999999</v>
      </c>
      <c r="F1094" s="194">
        <v>6.4516129032258061</v>
      </c>
      <c r="H1094" s="195">
        <f t="shared" si="103"/>
        <v>5</v>
      </c>
      <c r="I1094" s="196">
        <f t="shared" si="104"/>
        <v>5</v>
      </c>
      <c r="J1094" s="197">
        <f t="shared" si="105"/>
        <v>0.5</v>
      </c>
      <c r="K1094" s="186">
        <f t="shared" si="102"/>
        <v>10.5</v>
      </c>
      <c r="L1094" s="198">
        <f t="shared" si="106"/>
        <v>3.5</v>
      </c>
      <c r="M1094" s="199">
        <f t="shared" si="107"/>
        <v>3.5</v>
      </c>
    </row>
    <row r="1095" spans="1:13" x14ac:dyDescent="0.35">
      <c r="A1095" s="189" t="s">
        <v>1316</v>
      </c>
      <c r="B1095" s="190" t="s">
        <v>1327</v>
      </c>
      <c r="C1095" s="191">
        <v>529737</v>
      </c>
      <c r="D1095" s="192">
        <v>1.8069999999999999</v>
      </c>
      <c r="E1095" s="193">
        <v>45.666666669999998</v>
      </c>
      <c r="F1095" s="194">
        <v>0</v>
      </c>
      <c r="H1095" s="195">
        <f t="shared" si="103"/>
        <v>0.5</v>
      </c>
      <c r="I1095" s="196">
        <f t="shared" si="104"/>
        <v>5</v>
      </c>
      <c r="J1095" s="197">
        <f t="shared" si="105"/>
        <v>5</v>
      </c>
      <c r="K1095" s="186">
        <f t="shared" si="102"/>
        <v>10.5</v>
      </c>
      <c r="L1095" s="198">
        <f t="shared" si="106"/>
        <v>3.5</v>
      </c>
      <c r="M1095" s="199">
        <f t="shared" si="107"/>
        <v>3.5</v>
      </c>
    </row>
    <row r="1096" spans="1:13" x14ac:dyDescent="0.35">
      <c r="A1096" s="189" t="s">
        <v>1316</v>
      </c>
      <c r="B1096" s="190" t="s">
        <v>1328</v>
      </c>
      <c r="C1096" s="191">
        <v>529770</v>
      </c>
      <c r="D1096" s="192">
        <v>2.2989999999999999</v>
      </c>
      <c r="E1096" s="193">
        <v>47.171999999999997</v>
      </c>
      <c r="F1096" s="194">
        <v>3.2</v>
      </c>
      <c r="H1096" s="195">
        <f t="shared" si="103"/>
        <v>1</v>
      </c>
      <c r="I1096" s="196">
        <f t="shared" si="104"/>
        <v>5</v>
      </c>
      <c r="J1096" s="197">
        <f t="shared" si="105"/>
        <v>2.5</v>
      </c>
      <c r="K1096" s="186">
        <f t="shared" si="102"/>
        <v>8.5</v>
      </c>
      <c r="L1096" s="198">
        <f t="shared" si="106"/>
        <v>2.8333333333333335</v>
      </c>
      <c r="M1096" s="199">
        <f t="shared" si="107"/>
        <v>2.83</v>
      </c>
    </row>
    <row r="1097" spans="1:13" x14ac:dyDescent="0.35">
      <c r="A1097" s="189" t="s">
        <v>1316</v>
      </c>
      <c r="B1097" s="190" t="s">
        <v>1329</v>
      </c>
      <c r="C1097" s="191">
        <v>529788</v>
      </c>
      <c r="D1097" s="192">
        <v>0</v>
      </c>
      <c r="E1097" s="193">
        <v>39.683006540000001</v>
      </c>
      <c r="F1097" s="194">
        <v>2.6143790849673203</v>
      </c>
      <c r="H1097" s="195">
        <f t="shared" si="103"/>
        <v>0.5</v>
      </c>
      <c r="I1097" s="196">
        <f t="shared" si="104"/>
        <v>0.5</v>
      </c>
      <c r="J1097" s="197">
        <f t="shared" si="105"/>
        <v>3.5</v>
      </c>
      <c r="K1097" s="186">
        <f t="shared" si="102"/>
        <v>4.5</v>
      </c>
      <c r="L1097" s="198">
        <f t="shared" si="106"/>
        <v>1.5</v>
      </c>
      <c r="M1097" s="199">
        <f t="shared" si="107"/>
        <v>1.5</v>
      </c>
    </row>
    <row r="1098" spans="1:13" x14ac:dyDescent="0.35">
      <c r="A1098" s="189" t="s">
        <v>1316</v>
      </c>
      <c r="B1098" s="190" t="s">
        <v>1330</v>
      </c>
      <c r="C1098" s="191">
        <v>529851</v>
      </c>
      <c r="D1098" s="192">
        <v>0</v>
      </c>
      <c r="E1098" s="193">
        <v>42.258865249999999</v>
      </c>
      <c r="F1098" s="194">
        <v>12.765957446808512</v>
      </c>
      <c r="H1098" s="195">
        <f t="shared" si="103"/>
        <v>0.5</v>
      </c>
      <c r="I1098" s="196">
        <f t="shared" si="104"/>
        <v>2.5</v>
      </c>
      <c r="J1098" s="197">
        <f t="shared" si="105"/>
        <v>0.5</v>
      </c>
      <c r="K1098" s="186">
        <f t="shared" si="102"/>
        <v>3.5</v>
      </c>
      <c r="L1098" s="198">
        <f t="shared" si="106"/>
        <v>1.1666666666666667</v>
      </c>
      <c r="M1098" s="199">
        <f t="shared" si="107"/>
        <v>1.1599999999999999</v>
      </c>
    </row>
    <row r="1099" spans="1:13" x14ac:dyDescent="0.35">
      <c r="A1099" s="189" t="s">
        <v>1316</v>
      </c>
      <c r="B1099" s="190" t="s">
        <v>1331</v>
      </c>
      <c r="C1099" s="191">
        <v>531031</v>
      </c>
      <c r="D1099" s="192">
        <v>2.3260000000000001</v>
      </c>
      <c r="E1099" s="193">
        <v>47.494047620000003</v>
      </c>
      <c r="F1099" s="194">
        <v>2.3809523809523814</v>
      </c>
      <c r="H1099" s="195">
        <f t="shared" si="103"/>
        <v>1</v>
      </c>
      <c r="I1099" s="196">
        <f t="shared" si="104"/>
        <v>5</v>
      </c>
      <c r="J1099" s="197">
        <f t="shared" si="105"/>
        <v>4</v>
      </c>
      <c r="K1099" s="186">
        <f t="shared" si="102"/>
        <v>10</v>
      </c>
      <c r="L1099" s="198">
        <f t="shared" si="106"/>
        <v>3.3333333333333335</v>
      </c>
      <c r="M1099" s="199">
        <f t="shared" si="107"/>
        <v>3.33</v>
      </c>
    </row>
    <row r="1100" spans="1:13" x14ac:dyDescent="0.35">
      <c r="A1100" s="189" t="s">
        <v>1316</v>
      </c>
      <c r="B1100" s="190" t="s">
        <v>1332</v>
      </c>
      <c r="C1100" s="191">
        <v>529907</v>
      </c>
      <c r="D1100" s="192">
        <v>3.2519999999999998</v>
      </c>
      <c r="E1100" s="193">
        <v>43.824468090000003</v>
      </c>
      <c r="F1100" s="194">
        <v>2.1276595744680851</v>
      </c>
      <c r="H1100" s="195">
        <f t="shared" si="103"/>
        <v>3</v>
      </c>
      <c r="I1100" s="196">
        <f t="shared" si="104"/>
        <v>5</v>
      </c>
      <c r="J1100" s="197">
        <f t="shared" si="105"/>
        <v>4.5</v>
      </c>
      <c r="K1100" s="186">
        <f t="shared" si="102"/>
        <v>12.5</v>
      </c>
      <c r="L1100" s="198">
        <f t="shared" si="106"/>
        <v>4.166666666666667</v>
      </c>
      <c r="M1100" s="199">
        <f t="shared" si="107"/>
        <v>4.16</v>
      </c>
    </row>
    <row r="1101" spans="1:13" x14ac:dyDescent="0.35">
      <c r="A1101" s="189" t="s">
        <v>1316</v>
      </c>
      <c r="B1101" s="190" t="s">
        <v>1333</v>
      </c>
      <c r="C1101" s="191">
        <v>533084</v>
      </c>
      <c r="D1101" s="192">
        <v>1.2050000000000001</v>
      </c>
      <c r="E1101" s="193">
        <v>41.133451960000002</v>
      </c>
      <c r="F1101" s="194">
        <v>3.5587188612099641</v>
      </c>
      <c r="H1101" s="195">
        <f t="shared" si="103"/>
        <v>0.5</v>
      </c>
      <c r="I1101" s="196">
        <f t="shared" si="104"/>
        <v>0.5</v>
      </c>
      <c r="J1101" s="197">
        <f t="shared" si="105"/>
        <v>2</v>
      </c>
      <c r="K1101" s="186">
        <f t="shared" ref="K1101:K1164" si="108">SUM(H1101:J1101)</f>
        <v>3</v>
      </c>
      <c r="L1101" s="198">
        <f t="shared" si="106"/>
        <v>1</v>
      </c>
      <c r="M1101" s="199">
        <f t="shared" si="107"/>
        <v>1</v>
      </c>
    </row>
    <row r="1102" spans="1:13" x14ac:dyDescent="0.35">
      <c r="A1102" s="189" t="s">
        <v>1316</v>
      </c>
      <c r="B1102" s="190" t="s">
        <v>1334</v>
      </c>
      <c r="C1102" s="191">
        <v>529931</v>
      </c>
      <c r="D1102" s="192">
        <v>0.89600000000000002</v>
      </c>
      <c r="E1102" s="193">
        <v>39.964895640000002</v>
      </c>
      <c r="F1102" s="194">
        <v>4.9335863377609108</v>
      </c>
      <c r="H1102" s="195">
        <f t="shared" si="103"/>
        <v>0.5</v>
      </c>
      <c r="I1102" s="196">
        <f t="shared" si="104"/>
        <v>0.5</v>
      </c>
      <c r="J1102" s="197">
        <f t="shared" si="105"/>
        <v>0.5</v>
      </c>
      <c r="K1102" s="186">
        <f t="shared" si="108"/>
        <v>1.5</v>
      </c>
      <c r="L1102" s="198">
        <f t="shared" si="106"/>
        <v>0.5</v>
      </c>
      <c r="M1102" s="199">
        <f t="shared" si="107"/>
        <v>0.5</v>
      </c>
    </row>
    <row r="1103" spans="1:13" x14ac:dyDescent="0.35">
      <c r="A1103" s="189" t="s">
        <v>1316</v>
      </c>
      <c r="B1103" s="190" t="s">
        <v>1335</v>
      </c>
      <c r="C1103" s="191">
        <v>530000</v>
      </c>
      <c r="D1103" s="192">
        <v>0.71899999999999997</v>
      </c>
      <c r="E1103" s="193">
        <v>43.504454340000002</v>
      </c>
      <c r="F1103" s="194">
        <v>6.6815144766146997</v>
      </c>
      <c r="H1103" s="195">
        <f t="shared" si="103"/>
        <v>0.5</v>
      </c>
      <c r="I1103" s="196">
        <f t="shared" si="104"/>
        <v>4.5</v>
      </c>
      <c r="J1103" s="197">
        <f t="shared" si="105"/>
        <v>0.5</v>
      </c>
      <c r="K1103" s="186">
        <f t="shared" si="108"/>
        <v>5.5</v>
      </c>
      <c r="L1103" s="198">
        <f t="shared" si="106"/>
        <v>1.8333333333333333</v>
      </c>
      <c r="M1103" s="199">
        <f t="shared" si="107"/>
        <v>1.83</v>
      </c>
    </row>
    <row r="1104" spans="1:13" x14ac:dyDescent="0.35">
      <c r="A1104" s="189" t="s">
        <v>1316</v>
      </c>
      <c r="B1104" s="190" t="s">
        <v>1336</v>
      </c>
      <c r="C1104" s="191">
        <v>530026</v>
      </c>
      <c r="D1104" s="192">
        <v>0</v>
      </c>
      <c r="E1104" s="193">
        <v>41.523529410000002</v>
      </c>
      <c r="F1104" s="194">
        <v>2.3529411764705883</v>
      </c>
      <c r="H1104" s="195">
        <f t="shared" si="103"/>
        <v>0.5</v>
      </c>
      <c r="I1104" s="196">
        <f t="shared" si="104"/>
        <v>1.5</v>
      </c>
      <c r="J1104" s="197">
        <f t="shared" si="105"/>
        <v>4</v>
      </c>
      <c r="K1104" s="186">
        <f t="shared" si="108"/>
        <v>6</v>
      </c>
      <c r="L1104" s="198">
        <f t="shared" si="106"/>
        <v>2</v>
      </c>
      <c r="M1104" s="199">
        <f t="shared" si="107"/>
        <v>2</v>
      </c>
    </row>
    <row r="1105" spans="1:13" x14ac:dyDescent="0.35">
      <c r="A1105" s="189" t="s">
        <v>1316</v>
      </c>
      <c r="B1105" s="190" t="s">
        <v>1337</v>
      </c>
      <c r="C1105" s="191">
        <v>530069</v>
      </c>
      <c r="D1105" s="192">
        <v>1.22</v>
      </c>
      <c r="E1105" s="193">
        <v>39.178030300000003</v>
      </c>
      <c r="F1105" s="194">
        <v>15.90909090909091</v>
      </c>
      <c r="H1105" s="195">
        <f t="shared" si="103"/>
        <v>0.5</v>
      </c>
      <c r="I1105" s="196">
        <f t="shared" si="104"/>
        <v>0.5</v>
      </c>
      <c r="J1105" s="197">
        <f t="shared" si="105"/>
        <v>0.5</v>
      </c>
      <c r="K1105" s="186">
        <f t="shared" si="108"/>
        <v>1.5</v>
      </c>
      <c r="L1105" s="198">
        <f t="shared" si="106"/>
        <v>0.5</v>
      </c>
      <c r="M1105" s="199">
        <f t="shared" si="107"/>
        <v>0.5</v>
      </c>
    </row>
    <row r="1106" spans="1:13" x14ac:dyDescent="0.35">
      <c r="A1106" s="189" t="s">
        <v>1316</v>
      </c>
      <c r="B1106" s="190" t="s">
        <v>1338</v>
      </c>
      <c r="C1106" s="191">
        <v>530093</v>
      </c>
      <c r="D1106" s="192">
        <v>1.538</v>
      </c>
      <c r="E1106" s="193">
        <v>41.026916800000002</v>
      </c>
      <c r="F1106" s="194">
        <v>4.8939641109298524</v>
      </c>
      <c r="H1106" s="195">
        <f t="shared" si="103"/>
        <v>0.5</v>
      </c>
      <c r="I1106" s="196">
        <f t="shared" si="104"/>
        <v>0.5</v>
      </c>
      <c r="J1106" s="197">
        <f t="shared" si="105"/>
        <v>0.5</v>
      </c>
      <c r="K1106" s="186">
        <f t="shared" si="108"/>
        <v>1.5</v>
      </c>
      <c r="L1106" s="198">
        <f t="shared" si="106"/>
        <v>0.5</v>
      </c>
      <c r="M1106" s="199">
        <f t="shared" si="107"/>
        <v>0.5</v>
      </c>
    </row>
    <row r="1107" spans="1:13" x14ac:dyDescent="0.35">
      <c r="A1107" s="189" t="s">
        <v>1316</v>
      </c>
      <c r="B1107" s="190" t="s">
        <v>1339</v>
      </c>
      <c r="C1107" s="191">
        <v>530107</v>
      </c>
      <c r="D1107" s="192">
        <v>2.66</v>
      </c>
      <c r="E1107" s="193">
        <v>45.145357689999997</v>
      </c>
      <c r="F1107" s="194">
        <v>2.1308980213089801</v>
      </c>
      <c r="H1107" s="195">
        <f t="shared" si="103"/>
        <v>1.5</v>
      </c>
      <c r="I1107" s="196">
        <f t="shared" si="104"/>
        <v>5</v>
      </c>
      <c r="J1107" s="197">
        <f t="shared" si="105"/>
        <v>4.5</v>
      </c>
      <c r="K1107" s="186">
        <f t="shared" si="108"/>
        <v>11</v>
      </c>
      <c r="L1107" s="198">
        <f t="shared" si="106"/>
        <v>3.6666666666666665</v>
      </c>
      <c r="M1107" s="199">
        <f t="shared" si="107"/>
        <v>3.66</v>
      </c>
    </row>
    <row r="1108" spans="1:13" x14ac:dyDescent="0.35">
      <c r="A1108" s="189" t="s">
        <v>1316</v>
      </c>
      <c r="B1108" s="190" t="s">
        <v>1340</v>
      </c>
      <c r="C1108" s="191">
        <v>530174</v>
      </c>
      <c r="D1108" s="192">
        <v>2.0409999999999999</v>
      </c>
      <c r="E1108" s="193">
        <v>37.334782609999998</v>
      </c>
      <c r="F1108" s="194">
        <v>8.695652173913043</v>
      </c>
      <c r="H1108" s="195">
        <f t="shared" si="103"/>
        <v>0.5</v>
      </c>
      <c r="I1108" s="196">
        <f t="shared" si="104"/>
        <v>0.5</v>
      </c>
      <c r="J1108" s="197">
        <f t="shared" si="105"/>
        <v>0.5</v>
      </c>
      <c r="K1108" s="186">
        <f t="shared" si="108"/>
        <v>1.5</v>
      </c>
      <c r="L1108" s="198">
        <f t="shared" si="106"/>
        <v>0.5</v>
      </c>
      <c r="M1108" s="199">
        <f t="shared" si="107"/>
        <v>0.5</v>
      </c>
    </row>
    <row r="1109" spans="1:13" x14ac:dyDescent="0.35">
      <c r="A1109" s="189" t="s">
        <v>1316</v>
      </c>
      <c r="B1109" s="190" t="s">
        <v>1219</v>
      </c>
      <c r="C1109" s="191">
        <v>530191</v>
      </c>
      <c r="D1109" s="192">
        <v>2.1579999999999999</v>
      </c>
      <c r="E1109" s="193">
        <v>44.21052632</v>
      </c>
      <c r="F1109" s="194">
        <v>4.3859649122807012</v>
      </c>
      <c r="H1109" s="195">
        <f t="shared" si="103"/>
        <v>0.5</v>
      </c>
      <c r="I1109" s="196">
        <f t="shared" si="104"/>
        <v>5</v>
      </c>
      <c r="J1109" s="197">
        <f t="shared" si="105"/>
        <v>1</v>
      </c>
      <c r="K1109" s="186">
        <f t="shared" si="108"/>
        <v>6.5</v>
      </c>
      <c r="L1109" s="198">
        <f t="shared" si="106"/>
        <v>2.1666666666666665</v>
      </c>
      <c r="M1109" s="199">
        <f t="shared" si="107"/>
        <v>2.16</v>
      </c>
    </row>
    <row r="1110" spans="1:13" x14ac:dyDescent="0.35">
      <c r="A1110" s="189" t="s">
        <v>1316</v>
      </c>
      <c r="B1110" s="190" t="s">
        <v>1341</v>
      </c>
      <c r="C1110" s="191">
        <v>530212</v>
      </c>
      <c r="D1110" s="192">
        <v>2.6709999999999998</v>
      </c>
      <c r="E1110" s="193">
        <v>42.827648109999998</v>
      </c>
      <c r="F1110" s="194">
        <v>4.1292639138240572</v>
      </c>
      <c r="H1110" s="195">
        <f t="shared" si="103"/>
        <v>1.5</v>
      </c>
      <c r="I1110" s="196">
        <f t="shared" si="104"/>
        <v>3.5</v>
      </c>
      <c r="J1110" s="197">
        <f t="shared" si="105"/>
        <v>1.5</v>
      </c>
      <c r="K1110" s="186">
        <f t="shared" si="108"/>
        <v>6.5</v>
      </c>
      <c r="L1110" s="198">
        <f t="shared" si="106"/>
        <v>2.1666666666666665</v>
      </c>
      <c r="M1110" s="199">
        <f t="shared" si="107"/>
        <v>2.16</v>
      </c>
    </row>
    <row r="1111" spans="1:13" x14ac:dyDescent="0.35">
      <c r="A1111" s="189" t="s">
        <v>1316</v>
      </c>
      <c r="B1111" s="190" t="s">
        <v>1098</v>
      </c>
      <c r="C1111" s="191">
        <v>599395</v>
      </c>
      <c r="D1111" s="192">
        <v>3.9220000000000002</v>
      </c>
      <c r="E1111" s="193">
        <v>44.781690140000002</v>
      </c>
      <c r="F1111" s="194">
        <v>0</v>
      </c>
      <c r="H1111" s="195">
        <f t="shared" si="103"/>
        <v>4.5</v>
      </c>
      <c r="I1111" s="196">
        <f t="shared" si="104"/>
        <v>5</v>
      </c>
      <c r="J1111" s="197">
        <f t="shared" si="105"/>
        <v>5</v>
      </c>
      <c r="K1111" s="186">
        <f t="shared" si="108"/>
        <v>14.5</v>
      </c>
      <c r="L1111" s="198">
        <f t="shared" si="106"/>
        <v>4.833333333333333</v>
      </c>
      <c r="M1111" s="199">
        <f t="shared" si="107"/>
        <v>4.83</v>
      </c>
    </row>
    <row r="1112" spans="1:13" x14ac:dyDescent="0.35">
      <c r="A1112" s="189" t="s">
        <v>1316</v>
      </c>
      <c r="B1112" s="190" t="s">
        <v>1342</v>
      </c>
      <c r="C1112" s="191">
        <v>533076</v>
      </c>
      <c r="D1112" s="192">
        <v>1.2270000000000001</v>
      </c>
      <c r="E1112" s="193">
        <v>38.384758359999999</v>
      </c>
      <c r="F1112" s="194">
        <v>12.639405204460967</v>
      </c>
      <c r="H1112" s="195">
        <f t="shared" si="103"/>
        <v>0.5</v>
      </c>
      <c r="I1112" s="196">
        <f t="shared" si="104"/>
        <v>0.5</v>
      </c>
      <c r="J1112" s="197">
        <f t="shared" si="105"/>
        <v>0.5</v>
      </c>
      <c r="K1112" s="186">
        <f t="shared" si="108"/>
        <v>1.5</v>
      </c>
      <c r="L1112" s="198">
        <f t="shared" si="106"/>
        <v>0.5</v>
      </c>
      <c r="M1112" s="199">
        <f t="shared" si="107"/>
        <v>0.5</v>
      </c>
    </row>
    <row r="1113" spans="1:13" x14ac:dyDescent="0.35">
      <c r="A1113" s="189" t="s">
        <v>1316</v>
      </c>
      <c r="B1113" s="190" t="s">
        <v>1343</v>
      </c>
      <c r="C1113" s="191">
        <v>530476</v>
      </c>
      <c r="D1113" s="192">
        <v>2.9569999999999999</v>
      </c>
      <c r="E1113" s="193">
        <v>43.530035339999998</v>
      </c>
      <c r="F1113" s="194">
        <v>2.1201413427561837</v>
      </c>
      <c r="H1113" s="195">
        <f t="shared" si="103"/>
        <v>2.5</v>
      </c>
      <c r="I1113" s="196">
        <f t="shared" si="104"/>
        <v>4.5</v>
      </c>
      <c r="J1113" s="197">
        <f t="shared" si="105"/>
        <v>4.5</v>
      </c>
      <c r="K1113" s="186">
        <f t="shared" si="108"/>
        <v>11.5</v>
      </c>
      <c r="L1113" s="198">
        <f t="shared" si="106"/>
        <v>3.8333333333333335</v>
      </c>
      <c r="M1113" s="199">
        <f t="shared" si="107"/>
        <v>3.83</v>
      </c>
    </row>
    <row r="1114" spans="1:13" x14ac:dyDescent="0.35">
      <c r="A1114" s="189" t="s">
        <v>1316</v>
      </c>
      <c r="B1114" s="190" t="s">
        <v>1344</v>
      </c>
      <c r="C1114" s="191">
        <v>530514</v>
      </c>
      <c r="D1114" s="192">
        <v>1.149</v>
      </c>
      <c r="E1114" s="193">
        <v>44.950704229999999</v>
      </c>
      <c r="F1114" s="194">
        <v>5.6338028169014089</v>
      </c>
      <c r="H1114" s="195">
        <f t="shared" si="103"/>
        <v>0.5</v>
      </c>
      <c r="I1114" s="196">
        <f t="shared" si="104"/>
        <v>5</v>
      </c>
      <c r="J1114" s="197">
        <f t="shared" si="105"/>
        <v>0.5</v>
      </c>
      <c r="K1114" s="186">
        <f t="shared" si="108"/>
        <v>6</v>
      </c>
      <c r="L1114" s="198">
        <f t="shared" si="106"/>
        <v>2</v>
      </c>
      <c r="M1114" s="199">
        <f t="shared" si="107"/>
        <v>2</v>
      </c>
    </row>
    <row r="1115" spans="1:13" x14ac:dyDescent="0.35">
      <c r="A1115" s="189" t="s">
        <v>1316</v>
      </c>
      <c r="B1115" s="190" t="s">
        <v>1345</v>
      </c>
      <c r="C1115" s="191">
        <v>530531</v>
      </c>
      <c r="D1115" s="192">
        <v>0.79400000000000004</v>
      </c>
      <c r="E1115" s="193">
        <v>39.997536949999997</v>
      </c>
      <c r="F1115" s="194">
        <v>6.8965517241379306</v>
      </c>
      <c r="H1115" s="195">
        <f t="shared" si="103"/>
        <v>0.5</v>
      </c>
      <c r="I1115" s="196">
        <f t="shared" si="104"/>
        <v>0.5</v>
      </c>
      <c r="J1115" s="197">
        <f t="shared" si="105"/>
        <v>0.5</v>
      </c>
      <c r="K1115" s="186">
        <f t="shared" si="108"/>
        <v>1.5</v>
      </c>
      <c r="L1115" s="198">
        <f t="shared" si="106"/>
        <v>0.5</v>
      </c>
      <c r="M1115" s="199">
        <f t="shared" si="107"/>
        <v>0.5</v>
      </c>
    </row>
    <row r="1116" spans="1:13" x14ac:dyDescent="0.35">
      <c r="A1116" s="189" t="s">
        <v>1316</v>
      </c>
      <c r="B1116" s="190" t="s">
        <v>1346</v>
      </c>
      <c r="C1116" s="191">
        <v>530549</v>
      </c>
      <c r="D1116" s="192">
        <v>1.887</v>
      </c>
      <c r="E1116" s="193">
        <v>44.057575759999999</v>
      </c>
      <c r="F1116" s="194">
        <v>0</v>
      </c>
      <c r="H1116" s="195">
        <f t="shared" si="103"/>
        <v>0.5</v>
      </c>
      <c r="I1116" s="196">
        <f t="shared" si="104"/>
        <v>5</v>
      </c>
      <c r="J1116" s="197">
        <f t="shared" si="105"/>
        <v>5</v>
      </c>
      <c r="K1116" s="186">
        <f t="shared" si="108"/>
        <v>10.5</v>
      </c>
      <c r="L1116" s="198">
        <f t="shared" si="106"/>
        <v>3.5</v>
      </c>
      <c r="M1116" s="199">
        <f t="shared" si="107"/>
        <v>3.5</v>
      </c>
    </row>
    <row r="1117" spans="1:13" x14ac:dyDescent="0.35">
      <c r="A1117" s="189" t="s">
        <v>1316</v>
      </c>
      <c r="B1117" s="190" t="s">
        <v>1347</v>
      </c>
      <c r="C1117" s="191">
        <v>532941</v>
      </c>
      <c r="D1117" s="192">
        <v>1.29</v>
      </c>
      <c r="E1117" s="193">
        <v>40.83755274</v>
      </c>
      <c r="F1117" s="194">
        <v>5.0632911392405067</v>
      </c>
      <c r="H1117" s="195">
        <f t="shared" si="103"/>
        <v>0.5</v>
      </c>
      <c r="I1117" s="196">
        <f t="shared" si="104"/>
        <v>0.5</v>
      </c>
      <c r="J1117" s="197">
        <f t="shared" si="105"/>
        <v>0.5</v>
      </c>
      <c r="K1117" s="186">
        <f t="shared" si="108"/>
        <v>1.5</v>
      </c>
      <c r="L1117" s="198">
        <f t="shared" si="106"/>
        <v>0.5</v>
      </c>
      <c r="M1117" s="199">
        <f t="shared" si="107"/>
        <v>0.5</v>
      </c>
    </row>
    <row r="1118" spans="1:13" x14ac:dyDescent="0.35">
      <c r="A1118" s="189" t="s">
        <v>1316</v>
      </c>
      <c r="B1118" s="190" t="s">
        <v>1348</v>
      </c>
      <c r="C1118" s="191">
        <v>532231</v>
      </c>
      <c r="D1118" s="192">
        <v>0</v>
      </c>
      <c r="E1118" s="193">
        <v>40.030612240000004</v>
      </c>
      <c r="F1118" s="194">
        <v>4.0816326530612246</v>
      </c>
      <c r="H1118" s="195">
        <f t="shared" si="103"/>
        <v>0.5</v>
      </c>
      <c r="I1118" s="196">
        <f t="shared" si="104"/>
        <v>0.5</v>
      </c>
      <c r="J1118" s="197">
        <f t="shared" si="105"/>
        <v>1.5</v>
      </c>
      <c r="K1118" s="186">
        <f t="shared" si="108"/>
        <v>2.5</v>
      </c>
      <c r="L1118" s="198">
        <f t="shared" si="106"/>
        <v>0.83333333333333337</v>
      </c>
      <c r="M1118" s="199">
        <f t="shared" si="107"/>
        <v>0.83</v>
      </c>
    </row>
    <row r="1119" spans="1:13" x14ac:dyDescent="0.35">
      <c r="A1119" s="189" t="s">
        <v>1316</v>
      </c>
      <c r="B1119" s="190" t="s">
        <v>1349</v>
      </c>
      <c r="C1119" s="191">
        <v>532436</v>
      </c>
      <c r="D1119" s="192">
        <v>0</v>
      </c>
      <c r="E1119" s="193">
        <v>41.770833330000002</v>
      </c>
      <c r="F1119" s="194">
        <v>0</v>
      </c>
      <c r="H1119" s="195">
        <f t="shared" si="103"/>
        <v>0.5</v>
      </c>
      <c r="I1119" s="196">
        <f t="shared" si="104"/>
        <v>2</v>
      </c>
      <c r="J1119" s="197">
        <f t="shared" si="105"/>
        <v>5</v>
      </c>
      <c r="K1119" s="186">
        <f t="shared" si="108"/>
        <v>7.5</v>
      </c>
      <c r="L1119" s="198">
        <f t="shared" si="106"/>
        <v>2.5</v>
      </c>
      <c r="M1119" s="199">
        <f t="shared" si="107"/>
        <v>2.5</v>
      </c>
    </row>
    <row r="1120" spans="1:13" x14ac:dyDescent="0.35">
      <c r="A1120" s="189" t="s">
        <v>1316</v>
      </c>
      <c r="B1120" s="190" t="s">
        <v>1350</v>
      </c>
      <c r="C1120" s="191">
        <v>599387</v>
      </c>
      <c r="D1120" s="192">
        <v>0.64500000000000002</v>
      </c>
      <c r="E1120" s="193">
        <v>43.951851849999997</v>
      </c>
      <c r="F1120" s="194">
        <v>5.1851851851851851</v>
      </c>
      <c r="H1120" s="195">
        <f t="shared" si="103"/>
        <v>0.5</v>
      </c>
      <c r="I1120" s="196">
        <f t="shared" si="104"/>
        <v>5</v>
      </c>
      <c r="J1120" s="197">
        <f t="shared" si="105"/>
        <v>0.5</v>
      </c>
      <c r="K1120" s="186">
        <f t="shared" si="108"/>
        <v>6</v>
      </c>
      <c r="L1120" s="198">
        <f t="shared" si="106"/>
        <v>2</v>
      </c>
      <c r="M1120" s="199">
        <f t="shared" si="107"/>
        <v>2</v>
      </c>
    </row>
    <row r="1121" spans="1:13" x14ac:dyDescent="0.35">
      <c r="A1121" s="189" t="s">
        <v>1316</v>
      </c>
      <c r="B1121" s="190" t="s">
        <v>1351</v>
      </c>
      <c r="C1121" s="191">
        <v>599361</v>
      </c>
      <c r="D1121" s="192">
        <v>2.1739999999999999</v>
      </c>
      <c r="E1121" s="193">
        <v>47.210344829999997</v>
      </c>
      <c r="F1121" s="194">
        <v>4.1379310344827589</v>
      </c>
      <c r="H1121" s="195">
        <f t="shared" si="103"/>
        <v>0.5</v>
      </c>
      <c r="I1121" s="196">
        <f t="shared" si="104"/>
        <v>5</v>
      </c>
      <c r="J1121" s="197">
        <f t="shared" si="105"/>
        <v>1.5</v>
      </c>
      <c r="K1121" s="186">
        <f t="shared" si="108"/>
        <v>7</v>
      </c>
      <c r="L1121" s="198">
        <f t="shared" si="106"/>
        <v>2.3333333333333335</v>
      </c>
      <c r="M1121" s="199">
        <f t="shared" si="107"/>
        <v>2.33</v>
      </c>
    </row>
    <row r="1122" spans="1:13" x14ac:dyDescent="0.35">
      <c r="A1122" s="189" t="s">
        <v>1316</v>
      </c>
      <c r="B1122" s="190" t="s">
        <v>1352</v>
      </c>
      <c r="C1122" s="191">
        <v>530719</v>
      </c>
      <c r="D1122" s="192">
        <v>4.6150000000000002</v>
      </c>
      <c r="E1122" s="193">
        <v>45.055555560000002</v>
      </c>
      <c r="F1122" s="194">
        <v>4.0404040404040407</v>
      </c>
      <c r="H1122" s="195">
        <f t="shared" si="103"/>
        <v>5</v>
      </c>
      <c r="I1122" s="196">
        <f t="shared" si="104"/>
        <v>5</v>
      </c>
      <c r="J1122" s="197">
        <f t="shared" si="105"/>
        <v>1.5</v>
      </c>
      <c r="K1122" s="186">
        <f t="shared" si="108"/>
        <v>11.5</v>
      </c>
      <c r="L1122" s="198">
        <f t="shared" si="106"/>
        <v>3.8333333333333335</v>
      </c>
      <c r="M1122" s="199">
        <f t="shared" si="107"/>
        <v>3.83</v>
      </c>
    </row>
    <row r="1123" spans="1:13" x14ac:dyDescent="0.35">
      <c r="A1123" s="189" t="s">
        <v>1316</v>
      </c>
      <c r="B1123" s="190" t="s">
        <v>1353</v>
      </c>
      <c r="C1123" s="191">
        <v>532509</v>
      </c>
      <c r="D1123" s="192">
        <v>12.121</v>
      </c>
      <c r="E1123" s="193">
        <v>44.97826087</v>
      </c>
      <c r="F1123" s="194">
        <v>0</v>
      </c>
      <c r="H1123" s="195">
        <f t="shared" si="103"/>
        <v>5</v>
      </c>
      <c r="I1123" s="196">
        <f t="shared" si="104"/>
        <v>5</v>
      </c>
      <c r="J1123" s="197">
        <f t="shared" si="105"/>
        <v>5</v>
      </c>
      <c r="K1123" s="186">
        <f t="shared" si="108"/>
        <v>15</v>
      </c>
      <c r="L1123" s="198">
        <f t="shared" si="106"/>
        <v>5</v>
      </c>
      <c r="M1123" s="199">
        <f t="shared" si="107"/>
        <v>5</v>
      </c>
    </row>
    <row r="1124" spans="1:13" x14ac:dyDescent="0.35">
      <c r="A1124" s="189" t="s">
        <v>1316</v>
      </c>
      <c r="B1124" s="200" t="s">
        <v>1238</v>
      </c>
      <c r="C1124" s="191">
        <v>530751</v>
      </c>
      <c r="D1124" s="192">
        <v>2.1930000000000001</v>
      </c>
      <c r="E1124" s="193">
        <v>40.948275860000003</v>
      </c>
      <c r="F1124" s="194">
        <v>7.4712643678160919</v>
      </c>
      <c r="H1124" s="195">
        <f t="shared" si="103"/>
        <v>0.5</v>
      </c>
      <c r="I1124" s="196">
        <f t="shared" si="104"/>
        <v>0.5</v>
      </c>
      <c r="J1124" s="197">
        <f t="shared" si="105"/>
        <v>0.5</v>
      </c>
      <c r="K1124" s="186">
        <f t="shared" si="108"/>
        <v>1.5</v>
      </c>
      <c r="L1124" s="198">
        <f t="shared" si="106"/>
        <v>0.5</v>
      </c>
      <c r="M1124" s="199">
        <f t="shared" si="107"/>
        <v>0.5</v>
      </c>
    </row>
    <row r="1125" spans="1:13" x14ac:dyDescent="0.35">
      <c r="A1125" s="189" t="s">
        <v>1316</v>
      </c>
      <c r="B1125" s="190" t="s">
        <v>1354</v>
      </c>
      <c r="C1125" s="191">
        <v>530778</v>
      </c>
      <c r="D1125" s="192">
        <v>1.538</v>
      </c>
      <c r="E1125" s="193">
        <v>43.466824639999999</v>
      </c>
      <c r="F1125" s="194">
        <v>4.7393364928909953</v>
      </c>
      <c r="H1125" s="195">
        <f t="shared" si="103"/>
        <v>0.5</v>
      </c>
      <c r="I1125" s="196">
        <f t="shared" si="104"/>
        <v>4.5</v>
      </c>
      <c r="J1125" s="197">
        <f t="shared" si="105"/>
        <v>0.5</v>
      </c>
      <c r="K1125" s="186">
        <f t="shared" si="108"/>
        <v>5.5</v>
      </c>
      <c r="L1125" s="198">
        <f t="shared" si="106"/>
        <v>1.8333333333333333</v>
      </c>
      <c r="M1125" s="199">
        <f t="shared" si="107"/>
        <v>1.83</v>
      </c>
    </row>
    <row r="1126" spans="1:13" x14ac:dyDescent="0.35">
      <c r="A1126" s="189" t="s">
        <v>1316</v>
      </c>
      <c r="B1126" s="190" t="s">
        <v>1355</v>
      </c>
      <c r="C1126" s="191">
        <v>532541</v>
      </c>
      <c r="D1126" s="192">
        <v>2.3530000000000002</v>
      </c>
      <c r="E1126" s="193">
        <v>44.531746030000001</v>
      </c>
      <c r="F1126" s="194">
        <v>0</v>
      </c>
      <c r="H1126" s="195">
        <f t="shared" si="103"/>
        <v>1</v>
      </c>
      <c r="I1126" s="196">
        <f t="shared" si="104"/>
        <v>5</v>
      </c>
      <c r="J1126" s="197">
        <f t="shared" si="105"/>
        <v>5</v>
      </c>
      <c r="K1126" s="186">
        <f t="shared" si="108"/>
        <v>11</v>
      </c>
      <c r="L1126" s="198">
        <f t="shared" si="106"/>
        <v>3.6666666666666665</v>
      </c>
      <c r="M1126" s="199">
        <f t="shared" si="107"/>
        <v>3.66</v>
      </c>
    </row>
    <row r="1127" spans="1:13" x14ac:dyDescent="0.35">
      <c r="A1127" s="189" t="s">
        <v>1316</v>
      </c>
      <c r="B1127" s="190" t="s">
        <v>1356</v>
      </c>
      <c r="C1127" s="191">
        <v>530816</v>
      </c>
      <c r="D1127" s="192">
        <v>1.3839999999999999</v>
      </c>
      <c r="E1127" s="193">
        <v>42.331578950000001</v>
      </c>
      <c r="F1127" s="194">
        <v>3.4210526315789473</v>
      </c>
      <c r="H1127" s="195">
        <f t="shared" si="103"/>
        <v>0.5</v>
      </c>
      <c r="I1127" s="196">
        <f t="shared" si="104"/>
        <v>2.5</v>
      </c>
      <c r="J1127" s="197">
        <f t="shared" si="105"/>
        <v>2.5</v>
      </c>
      <c r="K1127" s="186">
        <f t="shared" si="108"/>
        <v>5.5</v>
      </c>
      <c r="L1127" s="198">
        <f t="shared" si="106"/>
        <v>1.8333333333333333</v>
      </c>
      <c r="M1127" s="199">
        <f t="shared" si="107"/>
        <v>1.83</v>
      </c>
    </row>
    <row r="1128" spans="1:13" x14ac:dyDescent="0.35">
      <c r="A1128" s="189" t="s">
        <v>1316</v>
      </c>
      <c r="B1128" s="190" t="s">
        <v>1357</v>
      </c>
      <c r="C1128" s="191">
        <v>530867</v>
      </c>
      <c r="D1128" s="192">
        <v>3.226</v>
      </c>
      <c r="E1128" s="193">
        <v>41.766288950000003</v>
      </c>
      <c r="F1128" s="194">
        <v>7.3654390934844196</v>
      </c>
      <c r="H1128" s="195">
        <f t="shared" si="103"/>
        <v>3</v>
      </c>
      <c r="I1128" s="196">
        <f t="shared" si="104"/>
        <v>1.5</v>
      </c>
      <c r="J1128" s="197">
        <f t="shared" si="105"/>
        <v>0.5</v>
      </c>
      <c r="K1128" s="186">
        <f t="shared" si="108"/>
        <v>5</v>
      </c>
      <c r="L1128" s="198">
        <f t="shared" si="106"/>
        <v>1.6666666666666667</v>
      </c>
      <c r="M1128" s="199">
        <f t="shared" si="107"/>
        <v>1.66</v>
      </c>
    </row>
    <row r="1129" spans="1:13" x14ac:dyDescent="0.35">
      <c r="A1129" s="189" t="s">
        <v>1316</v>
      </c>
      <c r="B1129" s="190" t="s">
        <v>1316</v>
      </c>
      <c r="C1129" s="191">
        <v>530883</v>
      </c>
      <c r="D1129" s="192">
        <v>2.2370000000000001</v>
      </c>
      <c r="E1129" s="193">
        <v>44.38581405</v>
      </c>
      <c r="F1129" s="194">
        <v>2.3221300742034048</v>
      </c>
      <c r="H1129" s="195">
        <f t="shared" si="103"/>
        <v>1</v>
      </c>
      <c r="I1129" s="196">
        <f t="shared" si="104"/>
        <v>5</v>
      </c>
      <c r="J1129" s="197">
        <f t="shared" si="105"/>
        <v>4</v>
      </c>
      <c r="K1129" s="186">
        <f t="shared" si="108"/>
        <v>10</v>
      </c>
      <c r="L1129" s="198">
        <f t="shared" si="106"/>
        <v>3.3333333333333335</v>
      </c>
      <c r="M1129" s="199">
        <f t="shared" si="107"/>
        <v>3.33</v>
      </c>
    </row>
    <row r="1130" spans="1:13" x14ac:dyDescent="0.35">
      <c r="A1130" s="189" t="s">
        <v>1316</v>
      </c>
      <c r="B1130" s="190" t="s">
        <v>1358</v>
      </c>
      <c r="C1130" s="191">
        <v>530913</v>
      </c>
      <c r="D1130" s="192">
        <v>2.6520000000000001</v>
      </c>
      <c r="E1130" s="193">
        <v>41.849875930000003</v>
      </c>
      <c r="F1130" s="194">
        <v>5.4590570719602987</v>
      </c>
      <c r="H1130" s="195">
        <f t="shared" si="103"/>
        <v>1.5</v>
      </c>
      <c r="I1130" s="196">
        <f t="shared" si="104"/>
        <v>2</v>
      </c>
      <c r="J1130" s="197">
        <f t="shared" si="105"/>
        <v>0.5</v>
      </c>
      <c r="K1130" s="186">
        <f t="shared" si="108"/>
        <v>4</v>
      </c>
      <c r="L1130" s="198">
        <f t="shared" si="106"/>
        <v>1.3333333333333333</v>
      </c>
      <c r="M1130" s="199">
        <f t="shared" si="107"/>
        <v>1.33</v>
      </c>
    </row>
    <row r="1131" spans="1:13" x14ac:dyDescent="0.35">
      <c r="A1131" s="189" t="s">
        <v>1316</v>
      </c>
      <c r="B1131" s="190" t="s">
        <v>1018</v>
      </c>
      <c r="C1131" s="191">
        <v>532266</v>
      </c>
      <c r="D1131" s="192">
        <v>1.163</v>
      </c>
      <c r="E1131" s="193">
        <v>40.358407079999999</v>
      </c>
      <c r="F1131" s="194">
        <v>1.7699115044247788</v>
      </c>
      <c r="H1131" s="195">
        <f t="shared" si="103"/>
        <v>0.5</v>
      </c>
      <c r="I1131" s="196">
        <f t="shared" si="104"/>
        <v>0.5</v>
      </c>
      <c r="J1131" s="197">
        <f t="shared" si="105"/>
        <v>5</v>
      </c>
      <c r="K1131" s="186">
        <f t="shared" si="108"/>
        <v>6</v>
      </c>
      <c r="L1131" s="198">
        <f t="shared" si="106"/>
        <v>2</v>
      </c>
      <c r="M1131" s="199">
        <f t="shared" si="107"/>
        <v>2</v>
      </c>
    </row>
    <row r="1132" spans="1:13" x14ac:dyDescent="0.35">
      <c r="A1132" s="189" t="s">
        <v>1316</v>
      </c>
      <c r="B1132" s="190" t="s">
        <v>1359</v>
      </c>
      <c r="C1132" s="191">
        <v>531022</v>
      </c>
      <c r="D1132" s="192">
        <v>2.16</v>
      </c>
      <c r="E1132" s="193">
        <v>45.010805499999996</v>
      </c>
      <c r="F1132" s="194">
        <v>1.1787819253438114</v>
      </c>
      <c r="H1132" s="195">
        <f t="shared" si="103"/>
        <v>0.5</v>
      </c>
      <c r="I1132" s="196">
        <f t="shared" si="104"/>
        <v>5</v>
      </c>
      <c r="J1132" s="197">
        <f t="shared" si="105"/>
        <v>5</v>
      </c>
      <c r="K1132" s="186">
        <f t="shared" si="108"/>
        <v>10.5</v>
      </c>
      <c r="L1132" s="198">
        <f t="shared" si="106"/>
        <v>3.5</v>
      </c>
      <c r="M1132" s="199">
        <f t="shared" si="107"/>
        <v>3.5</v>
      </c>
    </row>
    <row r="1133" spans="1:13" x14ac:dyDescent="0.35">
      <c r="A1133" s="189" t="s">
        <v>1360</v>
      </c>
      <c r="B1133" s="190" t="s">
        <v>480</v>
      </c>
      <c r="C1133" s="191">
        <v>529532</v>
      </c>
      <c r="D1133" s="192">
        <v>1.4419999999999999</v>
      </c>
      <c r="E1133" s="193">
        <v>42.910557179999998</v>
      </c>
      <c r="F1133" s="194">
        <v>1.1730205278592376</v>
      </c>
      <c r="H1133" s="195">
        <f t="shared" si="103"/>
        <v>0.5</v>
      </c>
      <c r="I1133" s="196">
        <f t="shared" si="104"/>
        <v>3.5</v>
      </c>
      <c r="J1133" s="197">
        <f t="shared" si="105"/>
        <v>5</v>
      </c>
      <c r="K1133" s="186">
        <f t="shared" si="108"/>
        <v>9</v>
      </c>
      <c r="L1133" s="198">
        <f t="shared" si="106"/>
        <v>3</v>
      </c>
      <c r="M1133" s="199">
        <f t="shared" si="107"/>
        <v>3</v>
      </c>
    </row>
    <row r="1134" spans="1:13" x14ac:dyDescent="0.35">
      <c r="A1134" s="189" t="s">
        <v>1360</v>
      </c>
      <c r="B1134" s="190" t="s">
        <v>1361</v>
      </c>
      <c r="C1134" s="191">
        <v>529702</v>
      </c>
      <c r="D1134" s="192">
        <v>1.798</v>
      </c>
      <c r="E1134" s="193">
        <v>43.056291389999998</v>
      </c>
      <c r="F1134" s="194">
        <v>3.7086092715231782</v>
      </c>
      <c r="H1134" s="195">
        <f t="shared" si="103"/>
        <v>0.5</v>
      </c>
      <c r="I1134" s="196">
        <f t="shared" si="104"/>
        <v>3.5</v>
      </c>
      <c r="J1134" s="197">
        <f t="shared" si="105"/>
        <v>2</v>
      </c>
      <c r="K1134" s="186">
        <f t="shared" si="108"/>
        <v>6</v>
      </c>
      <c r="L1134" s="198">
        <f t="shared" si="106"/>
        <v>2</v>
      </c>
      <c r="M1134" s="199">
        <f t="shared" si="107"/>
        <v>2</v>
      </c>
    </row>
    <row r="1135" spans="1:13" x14ac:dyDescent="0.35">
      <c r="A1135" s="189" t="s">
        <v>1360</v>
      </c>
      <c r="B1135" s="190" t="s">
        <v>1362</v>
      </c>
      <c r="C1135" s="191">
        <v>529842</v>
      </c>
      <c r="D1135" s="192">
        <v>1.333</v>
      </c>
      <c r="E1135" s="193">
        <v>43.640829689999997</v>
      </c>
      <c r="F1135" s="194">
        <v>3.4934497816593888</v>
      </c>
      <c r="H1135" s="195">
        <f t="shared" si="103"/>
        <v>0.5</v>
      </c>
      <c r="I1135" s="196">
        <f t="shared" si="104"/>
        <v>5</v>
      </c>
      <c r="J1135" s="197">
        <f t="shared" si="105"/>
        <v>2.5</v>
      </c>
      <c r="K1135" s="186">
        <f t="shared" si="108"/>
        <v>8</v>
      </c>
      <c r="L1135" s="198">
        <f t="shared" si="106"/>
        <v>2.6666666666666665</v>
      </c>
      <c r="M1135" s="199">
        <f t="shared" si="107"/>
        <v>2.66</v>
      </c>
    </row>
    <row r="1136" spans="1:13" x14ac:dyDescent="0.35">
      <c r="A1136" s="189" t="s">
        <v>1360</v>
      </c>
      <c r="B1136" s="190" t="s">
        <v>1363</v>
      </c>
      <c r="C1136" s="191">
        <v>532134</v>
      </c>
      <c r="D1136" s="192">
        <v>5.0629999999999997</v>
      </c>
      <c r="E1136" s="193">
        <v>42.920634919999998</v>
      </c>
      <c r="F1136" s="194">
        <v>0</v>
      </c>
      <c r="H1136" s="195">
        <f t="shared" si="103"/>
        <v>5</v>
      </c>
      <c r="I1136" s="196">
        <f t="shared" si="104"/>
        <v>3.5</v>
      </c>
      <c r="J1136" s="197">
        <f t="shared" si="105"/>
        <v>5</v>
      </c>
      <c r="K1136" s="186">
        <f t="shared" si="108"/>
        <v>13.5</v>
      </c>
      <c r="L1136" s="198">
        <f t="shared" si="106"/>
        <v>4.5</v>
      </c>
      <c r="M1136" s="199">
        <f t="shared" si="107"/>
        <v>4.5</v>
      </c>
    </row>
    <row r="1137" spans="1:13" x14ac:dyDescent="0.35">
      <c r="A1137" s="189" t="s">
        <v>1360</v>
      </c>
      <c r="B1137" s="190" t="s">
        <v>1364</v>
      </c>
      <c r="C1137" s="191">
        <v>530158</v>
      </c>
      <c r="D1137" s="192">
        <v>2.609</v>
      </c>
      <c r="E1137" s="193">
        <v>43.322454309999998</v>
      </c>
      <c r="F1137" s="194">
        <v>2.6109660574412534</v>
      </c>
      <c r="H1137" s="195">
        <f t="shared" si="103"/>
        <v>1.5</v>
      </c>
      <c r="I1137" s="196">
        <f t="shared" si="104"/>
        <v>4.5</v>
      </c>
      <c r="J1137" s="197">
        <f t="shared" si="105"/>
        <v>3.5</v>
      </c>
      <c r="K1137" s="186">
        <f t="shared" si="108"/>
        <v>9.5</v>
      </c>
      <c r="L1137" s="198">
        <f t="shared" si="106"/>
        <v>3.1666666666666665</v>
      </c>
      <c r="M1137" s="199">
        <f t="shared" si="107"/>
        <v>3.16</v>
      </c>
    </row>
    <row r="1138" spans="1:13" x14ac:dyDescent="0.35">
      <c r="A1138" s="189" t="s">
        <v>1360</v>
      </c>
      <c r="B1138" s="190" t="s">
        <v>1365</v>
      </c>
      <c r="C1138" s="191">
        <v>530166</v>
      </c>
      <c r="D1138" s="192">
        <v>4.0460000000000003</v>
      </c>
      <c r="E1138" s="193">
        <v>44.963048499999999</v>
      </c>
      <c r="F1138" s="194">
        <v>1.3856812933025404</v>
      </c>
      <c r="H1138" s="195">
        <f t="shared" si="103"/>
        <v>4.5</v>
      </c>
      <c r="I1138" s="196">
        <f t="shared" si="104"/>
        <v>5</v>
      </c>
      <c r="J1138" s="197">
        <f t="shared" si="105"/>
        <v>5</v>
      </c>
      <c r="K1138" s="186">
        <f t="shared" si="108"/>
        <v>14.5</v>
      </c>
      <c r="L1138" s="198">
        <f t="shared" si="106"/>
        <v>4.833333333333333</v>
      </c>
      <c r="M1138" s="199">
        <f t="shared" si="107"/>
        <v>4.83</v>
      </c>
    </row>
    <row r="1139" spans="1:13" x14ac:dyDescent="0.35">
      <c r="A1139" s="189" t="s">
        <v>1360</v>
      </c>
      <c r="B1139" s="190" t="s">
        <v>1366</v>
      </c>
      <c r="C1139" s="191">
        <v>530301</v>
      </c>
      <c r="D1139" s="192">
        <v>2.6469999999999998</v>
      </c>
      <c r="E1139" s="193">
        <v>41.498185120000002</v>
      </c>
      <c r="F1139" s="194">
        <v>2.5408348457350272</v>
      </c>
      <c r="H1139" s="195">
        <f t="shared" si="103"/>
        <v>1.5</v>
      </c>
      <c r="I1139" s="196">
        <f t="shared" si="104"/>
        <v>1.5</v>
      </c>
      <c r="J1139" s="197">
        <f t="shared" si="105"/>
        <v>3.5</v>
      </c>
      <c r="K1139" s="186">
        <f t="shared" si="108"/>
        <v>6.5</v>
      </c>
      <c r="L1139" s="198">
        <f t="shared" si="106"/>
        <v>2.1666666666666665</v>
      </c>
      <c r="M1139" s="199">
        <f t="shared" si="107"/>
        <v>2.16</v>
      </c>
    </row>
    <row r="1140" spans="1:13" x14ac:dyDescent="0.35">
      <c r="A1140" s="189" t="s">
        <v>1360</v>
      </c>
      <c r="B1140" s="190" t="s">
        <v>1367</v>
      </c>
      <c r="C1140" s="191">
        <v>530344</v>
      </c>
      <c r="D1140" s="192">
        <v>1.335</v>
      </c>
      <c r="E1140" s="193">
        <v>40.799717909999998</v>
      </c>
      <c r="F1140" s="194">
        <v>5.9238363892806776</v>
      </c>
      <c r="H1140" s="195">
        <f t="shared" si="103"/>
        <v>0.5</v>
      </c>
      <c r="I1140" s="196">
        <f t="shared" si="104"/>
        <v>0.5</v>
      </c>
      <c r="J1140" s="197">
        <f t="shared" si="105"/>
        <v>0.5</v>
      </c>
      <c r="K1140" s="186">
        <f t="shared" si="108"/>
        <v>1.5</v>
      </c>
      <c r="L1140" s="198">
        <f t="shared" si="106"/>
        <v>0.5</v>
      </c>
      <c r="M1140" s="199">
        <f t="shared" si="107"/>
        <v>0.5</v>
      </c>
    </row>
    <row r="1141" spans="1:13" x14ac:dyDescent="0.35">
      <c r="A1141" s="189" t="s">
        <v>1360</v>
      </c>
      <c r="B1141" s="190" t="s">
        <v>1368</v>
      </c>
      <c r="C1141" s="191">
        <v>532550</v>
      </c>
      <c r="D1141" s="192">
        <v>0.97599999999999998</v>
      </c>
      <c r="E1141" s="193">
        <v>41.333865809999999</v>
      </c>
      <c r="F1141" s="194">
        <v>4.4728434504792327</v>
      </c>
      <c r="H1141" s="195">
        <f t="shared" si="103"/>
        <v>0.5</v>
      </c>
      <c r="I1141" s="196">
        <f t="shared" si="104"/>
        <v>1</v>
      </c>
      <c r="J1141" s="197">
        <f t="shared" si="105"/>
        <v>1</v>
      </c>
      <c r="K1141" s="186">
        <f t="shared" si="108"/>
        <v>2.5</v>
      </c>
      <c r="L1141" s="198">
        <f t="shared" si="106"/>
        <v>0.83333333333333337</v>
      </c>
      <c r="M1141" s="199">
        <f t="shared" si="107"/>
        <v>0.83</v>
      </c>
    </row>
    <row r="1142" spans="1:13" x14ac:dyDescent="0.35">
      <c r="A1142" s="189" t="s">
        <v>1360</v>
      </c>
      <c r="B1142" s="190" t="s">
        <v>1369</v>
      </c>
      <c r="C1142" s="191">
        <v>530611</v>
      </c>
      <c r="D1142" s="192">
        <v>2.0270000000000001</v>
      </c>
      <c r="E1142" s="193">
        <v>48.130769229999999</v>
      </c>
      <c r="F1142" s="194">
        <v>0.76923076923076927</v>
      </c>
      <c r="H1142" s="195">
        <f t="shared" si="103"/>
        <v>0.5</v>
      </c>
      <c r="I1142" s="196">
        <f t="shared" si="104"/>
        <v>5</v>
      </c>
      <c r="J1142" s="197">
        <f t="shared" si="105"/>
        <v>5</v>
      </c>
      <c r="K1142" s="186">
        <f t="shared" si="108"/>
        <v>10.5</v>
      </c>
      <c r="L1142" s="198">
        <f t="shared" si="106"/>
        <v>3.5</v>
      </c>
      <c r="M1142" s="199">
        <f t="shared" si="107"/>
        <v>3.5</v>
      </c>
    </row>
    <row r="1143" spans="1:13" x14ac:dyDescent="0.35">
      <c r="A1143" s="189" t="s">
        <v>1360</v>
      </c>
      <c r="B1143" s="190" t="s">
        <v>1370</v>
      </c>
      <c r="C1143" s="191">
        <v>530701</v>
      </c>
      <c r="D1143" s="192">
        <v>0.99</v>
      </c>
      <c r="E1143" s="193">
        <v>44.295527159999999</v>
      </c>
      <c r="F1143" s="194">
        <v>1.9169329073482426</v>
      </c>
      <c r="H1143" s="195">
        <f t="shared" si="103"/>
        <v>0.5</v>
      </c>
      <c r="I1143" s="196">
        <f t="shared" si="104"/>
        <v>5</v>
      </c>
      <c r="J1143" s="197">
        <f t="shared" si="105"/>
        <v>4.5</v>
      </c>
      <c r="K1143" s="186">
        <f t="shared" si="108"/>
        <v>10</v>
      </c>
      <c r="L1143" s="198">
        <f t="shared" si="106"/>
        <v>3.3333333333333335</v>
      </c>
      <c r="M1143" s="199">
        <f t="shared" si="107"/>
        <v>3.33</v>
      </c>
    </row>
    <row r="1144" spans="1:13" x14ac:dyDescent="0.35">
      <c r="A1144" s="189" t="s">
        <v>1360</v>
      </c>
      <c r="B1144" s="190" t="s">
        <v>1371</v>
      </c>
      <c r="C1144" s="191">
        <v>530891</v>
      </c>
      <c r="D1144" s="192">
        <v>1.141</v>
      </c>
      <c r="E1144" s="193">
        <v>47.42719486</v>
      </c>
      <c r="F1144" s="194">
        <v>1.7130620985010707</v>
      </c>
      <c r="H1144" s="195">
        <f t="shared" si="103"/>
        <v>0.5</v>
      </c>
      <c r="I1144" s="196">
        <f t="shared" si="104"/>
        <v>5</v>
      </c>
      <c r="J1144" s="197">
        <f t="shared" si="105"/>
        <v>5</v>
      </c>
      <c r="K1144" s="186">
        <f t="shared" si="108"/>
        <v>10.5</v>
      </c>
      <c r="L1144" s="198">
        <f t="shared" si="106"/>
        <v>3.5</v>
      </c>
      <c r="M1144" s="199">
        <f t="shared" si="107"/>
        <v>3.5</v>
      </c>
    </row>
    <row r="1145" spans="1:13" x14ac:dyDescent="0.35">
      <c r="A1145" s="189" t="s">
        <v>1360</v>
      </c>
      <c r="B1145" s="190" t="s">
        <v>1360</v>
      </c>
      <c r="C1145" s="191">
        <v>530905</v>
      </c>
      <c r="D1145" s="192">
        <v>2.3260000000000001</v>
      </c>
      <c r="E1145" s="193">
        <v>43.333617750000002</v>
      </c>
      <c r="F1145" s="194">
        <v>2.901023890784983</v>
      </c>
      <c r="H1145" s="195">
        <f t="shared" si="103"/>
        <v>1</v>
      </c>
      <c r="I1145" s="196">
        <f t="shared" si="104"/>
        <v>4.5</v>
      </c>
      <c r="J1145" s="197">
        <f t="shared" si="105"/>
        <v>3</v>
      </c>
      <c r="K1145" s="186">
        <f t="shared" si="108"/>
        <v>8.5</v>
      </c>
      <c r="L1145" s="198">
        <f t="shared" si="106"/>
        <v>2.8333333333333335</v>
      </c>
      <c r="M1145" s="199">
        <f t="shared" si="107"/>
        <v>2.83</v>
      </c>
    </row>
    <row r="1146" spans="1:13" x14ac:dyDescent="0.35">
      <c r="A1146" s="189" t="s">
        <v>1360</v>
      </c>
      <c r="B1146" s="190" t="s">
        <v>1372</v>
      </c>
      <c r="C1146" s="191">
        <v>530948</v>
      </c>
      <c r="D1146" s="192">
        <v>1.9259999999999999</v>
      </c>
      <c r="E1146" s="193">
        <v>40.901904760000001</v>
      </c>
      <c r="F1146" s="194">
        <v>2.6666666666666665</v>
      </c>
      <c r="H1146" s="195">
        <f t="shared" si="103"/>
        <v>0.5</v>
      </c>
      <c r="I1146" s="196">
        <f t="shared" si="104"/>
        <v>0.5</v>
      </c>
      <c r="J1146" s="197">
        <f t="shared" si="105"/>
        <v>3.5</v>
      </c>
      <c r="K1146" s="186">
        <f t="shared" si="108"/>
        <v>4.5</v>
      </c>
      <c r="L1146" s="198">
        <f t="shared" si="106"/>
        <v>1.5</v>
      </c>
      <c r="M1146" s="199">
        <f t="shared" si="107"/>
        <v>1.5</v>
      </c>
    </row>
    <row r="1147" spans="1:13" x14ac:dyDescent="0.35">
      <c r="A1147" s="189" t="s">
        <v>1360</v>
      </c>
      <c r="B1147" s="190" t="s">
        <v>1373</v>
      </c>
      <c r="C1147" s="191">
        <v>531049</v>
      </c>
      <c r="D1147" s="192">
        <v>2.597</v>
      </c>
      <c r="E1147" s="193">
        <v>45.372901679999998</v>
      </c>
      <c r="F1147" s="194">
        <v>0.95923261390887293</v>
      </c>
      <c r="H1147" s="195">
        <f t="shared" si="103"/>
        <v>1.5</v>
      </c>
      <c r="I1147" s="196">
        <f t="shared" si="104"/>
        <v>5</v>
      </c>
      <c r="J1147" s="197">
        <f t="shared" si="105"/>
        <v>5</v>
      </c>
      <c r="K1147" s="186">
        <f t="shared" si="108"/>
        <v>11.5</v>
      </c>
      <c r="L1147" s="198">
        <f t="shared" si="106"/>
        <v>3.8333333333333335</v>
      </c>
      <c r="M1147" s="199">
        <f t="shared" si="107"/>
        <v>3.83</v>
      </c>
    </row>
    <row r="1148" spans="1:13" x14ac:dyDescent="0.35">
      <c r="A1148" s="189" t="s">
        <v>1374</v>
      </c>
      <c r="B1148" s="190" t="s">
        <v>1375</v>
      </c>
      <c r="C1148" s="191">
        <v>550817</v>
      </c>
      <c r="D1148" s="192">
        <v>2.6760000000000002</v>
      </c>
      <c r="E1148" s="193">
        <v>45.328313250000001</v>
      </c>
      <c r="F1148" s="194">
        <v>1.606425702811245</v>
      </c>
      <c r="H1148" s="195">
        <f t="shared" si="103"/>
        <v>1.5</v>
      </c>
      <c r="I1148" s="196">
        <f t="shared" si="104"/>
        <v>5</v>
      </c>
      <c r="J1148" s="197">
        <f t="shared" si="105"/>
        <v>5</v>
      </c>
      <c r="K1148" s="186">
        <f t="shared" si="108"/>
        <v>11.5</v>
      </c>
      <c r="L1148" s="198">
        <f t="shared" si="106"/>
        <v>3.8333333333333335</v>
      </c>
      <c r="M1148" s="199">
        <f t="shared" si="107"/>
        <v>3.83</v>
      </c>
    </row>
    <row r="1149" spans="1:13" x14ac:dyDescent="0.35">
      <c r="A1149" s="189" t="s">
        <v>1374</v>
      </c>
      <c r="B1149" s="190" t="s">
        <v>1376</v>
      </c>
      <c r="C1149" s="191">
        <v>598895</v>
      </c>
      <c r="D1149" s="192">
        <v>1.345</v>
      </c>
      <c r="E1149" s="193">
        <v>42.386889459999999</v>
      </c>
      <c r="F1149" s="194">
        <v>1.5424164524421593</v>
      </c>
      <c r="H1149" s="195">
        <f t="shared" si="103"/>
        <v>0.5</v>
      </c>
      <c r="I1149" s="196">
        <f t="shared" si="104"/>
        <v>2.5</v>
      </c>
      <c r="J1149" s="197">
        <f t="shared" si="105"/>
        <v>5</v>
      </c>
      <c r="K1149" s="186">
        <f t="shared" si="108"/>
        <v>8</v>
      </c>
      <c r="L1149" s="198">
        <f t="shared" si="106"/>
        <v>2.6666666666666665</v>
      </c>
      <c r="M1149" s="199">
        <f t="shared" si="107"/>
        <v>2.66</v>
      </c>
    </row>
    <row r="1150" spans="1:13" x14ac:dyDescent="0.35">
      <c r="A1150" s="189" t="s">
        <v>1374</v>
      </c>
      <c r="B1150" s="190" t="s">
        <v>1374</v>
      </c>
      <c r="C1150" s="191">
        <v>550850</v>
      </c>
      <c r="D1150" s="192">
        <v>2.399</v>
      </c>
      <c r="E1150" s="193">
        <v>45.087458750000003</v>
      </c>
      <c r="F1150" s="194">
        <v>2.6102610261026102</v>
      </c>
      <c r="H1150" s="195">
        <f t="shared" si="103"/>
        <v>1</v>
      </c>
      <c r="I1150" s="196">
        <f t="shared" si="104"/>
        <v>5</v>
      </c>
      <c r="J1150" s="197">
        <f t="shared" si="105"/>
        <v>3.5</v>
      </c>
      <c r="K1150" s="186">
        <f t="shared" si="108"/>
        <v>9.5</v>
      </c>
      <c r="L1150" s="198">
        <f t="shared" si="106"/>
        <v>3.1666666666666665</v>
      </c>
      <c r="M1150" s="199">
        <f t="shared" si="107"/>
        <v>3.16</v>
      </c>
    </row>
    <row r="1151" spans="1:13" x14ac:dyDescent="0.35">
      <c r="A1151" s="189" t="s">
        <v>1374</v>
      </c>
      <c r="B1151" s="190" t="s">
        <v>639</v>
      </c>
      <c r="C1151" s="191">
        <v>537063</v>
      </c>
      <c r="D1151" s="192">
        <v>0</v>
      </c>
      <c r="E1151" s="193">
        <v>41.828767120000002</v>
      </c>
      <c r="F1151" s="194">
        <v>10.95890410958904</v>
      </c>
      <c r="H1151" s="195">
        <f t="shared" si="103"/>
        <v>0.5</v>
      </c>
      <c r="I1151" s="196">
        <f t="shared" si="104"/>
        <v>2</v>
      </c>
      <c r="J1151" s="197">
        <f t="shared" si="105"/>
        <v>0.5</v>
      </c>
      <c r="K1151" s="186">
        <f t="shared" si="108"/>
        <v>3</v>
      </c>
      <c r="L1151" s="198">
        <f t="shared" si="106"/>
        <v>1</v>
      </c>
      <c r="M1151" s="199">
        <f t="shared" si="107"/>
        <v>1</v>
      </c>
    </row>
    <row r="1152" spans="1:13" x14ac:dyDescent="0.35">
      <c r="A1152" s="189" t="s">
        <v>1374</v>
      </c>
      <c r="B1152" s="190" t="s">
        <v>1200</v>
      </c>
      <c r="C1152" s="191">
        <v>530018</v>
      </c>
      <c r="D1152" s="192">
        <v>4.7619999999999996</v>
      </c>
      <c r="E1152" s="193">
        <v>49.96875</v>
      </c>
      <c r="F1152" s="194">
        <v>0</v>
      </c>
      <c r="H1152" s="195">
        <f t="shared" si="103"/>
        <v>5</v>
      </c>
      <c r="I1152" s="196">
        <f t="shared" si="104"/>
        <v>5</v>
      </c>
      <c r="J1152" s="197">
        <f t="shared" si="105"/>
        <v>5</v>
      </c>
      <c r="K1152" s="186">
        <f t="shared" si="108"/>
        <v>15</v>
      </c>
      <c r="L1152" s="198">
        <f t="shared" si="106"/>
        <v>5</v>
      </c>
      <c r="M1152" s="199">
        <f t="shared" si="107"/>
        <v>5</v>
      </c>
    </row>
    <row r="1153" spans="1:13" x14ac:dyDescent="0.35">
      <c r="A1153" s="189" t="s">
        <v>1374</v>
      </c>
      <c r="B1153" s="190" t="s">
        <v>1377</v>
      </c>
      <c r="C1153" s="191">
        <v>529966</v>
      </c>
      <c r="D1153" s="192">
        <v>2.9129999999999998</v>
      </c>
      <c r="E1153" s="193">
        <v>46.773255810000002</v>
      </c>
      <c r="F1153" s="194">
        <v>0</v>
      </c>
      <c r="H1153" s="195">
        <f t="shared" si="103"/>
        <v>2.5</v>
      </c>
      <c r="I1153" s="196">
        <f t="shared" si="104"/>
        <v>5</v>
      </c>
      <c r="J1153" s="197">
        <f t="shared" si="105"/>
        <v>5</v>
      </c>
      <c r="K1153" s="186">
        <f t="shared" si="108"/>
        <v>12.5</v>
      </c>
      <c r="L1153" s="198">
        <f t="shared" si="106"/>
        <v>4.166666666666667</v>
      </c>
      <c r="M1153" s="199">
        <f t="shared" si="107"/>
        <v>4.16</v>
      </c>
    </row>
    <row r="1154" spans="1:13" x14ac:dyDescent="0.35">
      <c r="A1154" s="189" t="s">
        <v>1374</v>
      </c>
      <c r="B1154" s="190" t="s">
        <v>1378</v>
      </c>
      <c r="C1154" s="191">
        <v>510068</v>
      </c>
      <c r="D1154" s="192">
        <v>4.1669999999999998</v>
      </c>
      <c r="E1154" s="193">
        <v>45.797435900000004</v>
      </c>
      <c r="F1154" s="194">
        <v>0</v>
      </c>
      <c r="H1154" s="195">
        <f t="shared" si="103"/>
        <v>5</v>
      </c>
      <c r="I1154" s="196">
        <f t="shared" si="104"/>
        <v>5</v>
      </c>
      <c r="J1154" s="197">
        <f t="shared" si="105"/>
        <v>5</v>
      </c>
      <c r="K1154" s="186">
        <f t="shared" si="108"/>
        <v>15</v>
      </c>
      <c r="L1154" s="198">
        <f t="shared" si="106"/>
        <v>5</v>
      </c>
      <c r="M1154" s="199">
        <f t="shared" si="107"/>
        <v>5</v>
      </c>
    </row>
    <row r="1155" spans="1:13" x14ac:dyDescent="0.35">
      <c r="A1155" s="189" t="s">
        <v>1374</v>
      </c>
      <c r="B1155" s="190" t="s">
        <v>1379</v>
      </c>
      <c r="C1155" s="191">
        <v>551597</v>
      </c>
      <c r="D1155" s="192">
        <v>2.5640000000000001</v>
      </c>
      <c r="E1155" s="193">
        <v>35.665714289999997</v>
      </c>
      <c r="F1155" s="194">
        <v>16</v>
      </c>
      <c r="H1155" s="195">
        <f t="shared" si="103"/>
        <v>1.5</v>
      </c>
      <c r="I1155" s="196">
        <f t="shared" si="104"/>
        <v>0.5</v>
      </c>
      <c r="J1155" s="197">
        <f t="shared" si="105"/>
        <v>0.5</v>
      </c>
      <c r="K1155" s="186">
        <f t="shared" si="108"/>
        <v>2.5</v>
      </c>
      <c r="L1155" s="198">
        <f t="shared" si="106"/>
        <v>0.83333333333333337</v>
      </c>
      <c r="M1155" s="199">
        <f t="shared" si="107"/>
        <v>0.83</v>
      </c>
    </row>
    <row r="1156" spans="1:13" x14ac:dyDescent="0.35">
      <c r="A1156" s="189" t="s">
        <v>1374</v>
      </c>
      <c r="B1156" s="190" t="s">
        <v>1380</v>
      </c>
      <c r="C1156" s="191">
        <v>536369</v>
      </c>
      <c r="D1156" s="192">
        <v>0</v>
      </c>
      <c r="E1156" s="193">
        <v>44.920289859999997</v>
      </c>
      <c r="F1156" s="194">
        <v>2.8985507246376812</v>
      </c>
      <c r="H1156" s="195">
        <f t="shared" ref="H1156:H1219" si="109">VALUE(_xlfn.IFS(D1156&gt;4.05,"5",D1156&gt;=3.83,"4,5",D1156&gt;=3.6,"4",D1156&gt;=3.37,"3,5",D1156&gt;=3.14,"3",D1156&gt;=2.91,"2,5",D1156&gt;=2.68,"2",D1156&gt;=2.45,"1,5",D1156&gt;=2.22,"1",D1156&lt;2.22,"0,5"))</f>
        <v>0.5</v>
      </c>
      <c r="I1156" s="196">
        <f t="shared" ref="I1156:I1219" si="110">VALUE(_xlfn.IFS(E1156&gt;43.62,"5",E1156&gt;=43.32,"4,5",E1156&gt;=43.1,"4",E1156&gt;=42.7,"3,5",E1156&gt;=42.39,"3",E1156&gt;=42.08,"2,5",E1156&gt;=41.77,"2",E1156&gt;=41.46,"1,5",E1156&gt;=41.15,"1",E1156&lt;41.15,"0,5"))</f>
        <v>5</v>
      </c>
      <c r="J1156" s="197">
        <f t="shared" ref="J1156:J1219" si="111">VALUE(_xlfn.IFS(F1156&gt;4.53,"0,5",F1156&gt;=4.2,"1",F1156&gt;=3.86,"1,5",F1156&gt;=3.52,"2",F1156&gt;=3.18,"2,5",F1156&gt;=2.84,"3",F1156&gt;=2.5,"3,5",F1156&gt;=2.16,"4",F1156&gt;=1.82,"4,5",F1156&lt;1.82,"5"))</f>
        <v>3</v>
      </c>
      <c r="K1156" s="186">
        <f t="shared" si="108"/>
        <v>8.5</v>
      </c>
      <c r="L1156" s="198">
        <f t="shared" ref="L1156:L1219" si="112">(H1156+I1156+J1156)/3</f>
        <v>2.8333333333333335</v>
      </c>
      <c r="M1156" s="199">
        <f t="shared" ref="M1156:M1219" si="113">ROUNDDOWN(L1156,2)</f>
        <v>2.83</v>
      </c>
    </row>
    <row r="1157" spans="1:13" x14ac:dyDescent="0.35">
      <c r="A1157" s="189" t="s">
        <v>1374</v>
      </c>
      <c r="B1157" s="190" t="s">
        <v>1328</v>
      </c>
      <c r="C1157" s="191">
        <v>529982</v>
      </c>
      <c r="D1157" s="192">
        <v>1.4390000000000001</v>
      </c>
      <c r="E1157" s="193">
        <v>41.021951219999998</v>
      </c>
      <c r="F1157" s="194">
        <v>5.8536585365853657</v>
      </c>
      <c r="H1157" s="195">
        <f t="shared" si="109"/>
        <v>0.5</v>
      </c>
      <c r="I1157" s="196">
        <f t="shared" si="110"/>
        <v>0.5</v>
      </c>
      <c r="J1157" s="197">
        <f t="shared" si="111"/>
        <v>0.5</v>
      </c>
      <c r="K1157" s="186">
        <f t="shared" si="108"/>
        <v>1.5</v>
      </c>
      <c r="L1157" s="198">
        <f t="shared" si="112"/>
        <v>0.5</v>
      </c>
      <c r="M1157" s="199">
        <f t="shared" si="113"/>
        <v>0.5</v>
      </c>
    </row>
    <row r="1158" spans="1:13" x14ac:dyDescent="0.35">
      <c r="A1158" s="189" t="s">
        <v>1374</v>
      </c>
      <c r="B1158" s="190" t="s">
        <v>1381</v>
      </c>
      <c r="C1158" s="191">
        <v>536903</v>
      </c>
      <c r="D1158" s="192">
        <v>0</v>
      </c>
      <c r="E1158" s="193">
        <v>54.524999999999999</v>
      </c>
      <c r="F1158" s="194">
        <v>0</v>
      </c>
      <c r="H1158" s="195">
        <f t="shared" si="109"/>
        <v>0.5</v>
      </c>
      <c r="I1158" s="196">
        <f t="shared" si="110"/>
        <v>5</v>
      </c>
      <c r="J1158" s="197">
        <f t="shared" si="111"/>
        <v>5</v>
      </c>
      <c r="K1158" s="186">
        <f t="shared" si="108"/>
        <v>10.5</v>
      </c>
      <c r="L1158" s="198">
        <f t="shared" si="112"/>
        <v>3.5</v>
      </c>
      <c r="M1158" s="199">
        <f t="shared" si="113"/>
        <v>3.5</v>
      </c>
    </row>
    <row r="1159" spans="1:13" x14ac:dyDescent="0.35">
      <c r="A1159" s="189" t="s">
        <v>1374</v>
      </c>
      <c r="B1159" s="190" t="s">
        <v>1382</v>
      </c>
      <c r="C1159" s="191">
        <v>551180</v>
      </c>
      <c r="D1159" s="192">
        <v>2.778</v>
      </c>
      <c r="E1159" s="193">
        <v>44.578740160000002</v>
      </c>
      <c r="F1159" s="194">
        <v>1.5748031496062991</v>
      </c>
      <c r="H1159" s="195">
        <f t="shared" si="109"/>
        <v>2</v>
      </c>
      <c r="I1159" s="196">
        <f t="shared" si="110"/>
        <v>5</v>
      </c>
      <c r="J1159" s="197">
        <f t="shared" si="111"/>
        <v>5</v>
      </c>
      <c r="K1159" s="186">
        <f t="shared" si="108"/>
        <v>12</v>
      </c>
      <c r="L1159" s="198">
        <f t="shared" si="112"/>
        <v>4</v>
      </c>
      <c r="M1159" s="199">
        <f t="shared" si="113"/>
        <v>4</v>
      </c>
    </row>
    <row r="1160" spans="1:13" x14ac:dyDescent="0.35">
      <c r="A1160" s="189" t="s">
        <v>1374</v>
      </c>
      <c r="B1160" s="190" t="s">
        <v>1383</v>
      </c>
      <c r="C1160" s="191">
        <v>536601</v>
      </c>
      <c r="D1160" s="192">
        <v>1.1240000000000001</v>
      </c>
      <c r="E1160" s="193">
        <v>48.702531649999997</v>
      </c>
      <c r="F1160" s="194">
        <v>0</v>
      </c>
      <c r="H1160" s="195">
        <f t="shared" si="109"/>
        <v>0.5</v>
      </c>
      <c r="I1160" s="196">
        <f t="shared" si="110"/>
        <v>5</v>
      </c>
      <c r="J1160" s="197">
        <f t="shared" si="111"/>
        <v>5</v>
      </c>
      <c r="K1160" s="186">
        <f t="shared" si="108"/>
        <v>10.5</v>
      </c>
      <c r="L1160" s="198">
        <f t="shared" si="112"/>
        <v>3.5</v>
      </c>
      <c r="M1160" s="199">
        <f t="shared" si="113"/>
        <v>3.5</v>
      </c>
    </row>
    <row r="1161" spans="1:13" x14ac:dyDescent="0.35">
      <c r="A1161" s="189" t="s">
        <v>1374</v>
      </c>
      <c r="B1161" s="190" t="s">
        <v>1384</v>
      </c>
      <c r="C1161" s="191">
        <v>598950</v>
      </c>
      <c r="D1161" s="192">
        <v>4.8390000000000004</v>
      </c>
      <c r="E1161" s="193">
        <v>41.088785049999998</v>
      </c>
      <c r="F1161" s="194">
        <v>9.3457943925233646</v>
      </c>
      <c r="H1161" s="195">
        <f t="shared" si="109"/>
        <v>5</v>
      </c>
      <c r="I1161" s="196">
        <f t="shared" si="110"/>
        <v>0.5</v>
      </c>
      <c r="J1161" s="197">
        <f t="shared" si="111"/>
        <v>0.5</v>
      </c>
      <c r="K1161" s="186">
        <f t="shared" si="108"/>
        <v>6</v>
      </c>
      <c r="L1161" s="198">
        <f t="shared" si="112"/>
        <v>2</v>
      </c>
      <c r="M1161" s="199">
        <f t="shared" si="113"/>
        <v>2</v>
      </c>
    </row>
    <row r="1162" spans="1:13" x14ac:dyDescent="0.35">
      <c r="A1162" s="189" t="s">
        <v>1374</v>
      </c>
      <c r="B1162" s="190" t="s">
        <v>1385</v>
      </c>
      <c r="C1162" s="191">
        <v>560197</v>
      </c>
      <c r="D1162" s="192">
        <v>0</v>
      </c>
      <c r="E1162" s="193">
        <v>46.660714290000001</v>
      </c>
      <c r="F1162" s="194">
        <v>3.5714285714285716</v>
      </c>
      <c r="H1162" s="195">
        <f t="shared" si="109"/>
        <v>0.5</v>
      </c>
      <c r="I1162" s="196">
        <f t="shared" si="110"/>
        <v>5</v>
      </c>
      <c r="J1162" s="197">
        <f t="shared" si="111"/>
        <v>2</v>
      </c>
      <c r="K1162" s="186">
        <f t="shared" si="108"/>
        <v>7.5</v>
      </c>
      <c r="L1162" s="198">
        <f t="shared" si="112"/>
        <v>2.5</v>
      </c>
      <c r="M1162" s="199">
        <f t="shared" si="113"/>
        <v>2.5</v>
      </c>
    </row>
    <row r="1163" spans="1:13" x14ac:dyDescent="0.35">
      <c r="A1163" s="189" t="s">
        <v>1374</v>
      </c>
      <c r="B1163" s="190" t="s">
        <v>1386</v>
      </c>
      <c r="C1163" s="191">
        <v>551350</v>
      </c>
      <c r="D1163" s="192">
        <v>3.218</v>
      </c>
      <c r="E1163" s="193">
        <v>44.985714289999997</v>
      </c>
      <c r="F1163" s="194">
        <v>1.7142857142857142</v>
      </c>
      <c r="H1163" s="195">
        <f t="shared" si="109"/>
        <v>3</v>
      </c>
      <c r="I1163" s="196">
        <f t="shared" si="110"/>
        <v>5</v>
      </c>
      <c r="J1163" s="197">
        <f t="shared" si="111"/>
        <v>5</v>
      </c>
      <c r="K1163" s="186">
        <f t="shared" si="108"/>
        <v>13</v>
      </c>
      <c r="L1163" s="198">
        <f t="shared" si="112"/>
        <v>4.333333333333333</v>
      </c>
      <c r="M1163" s="199">
        <f t="shared" si="113"/>
        <v>4.33</v>
      </c>
    </row>
    <row r="1164" spans="1:13" x14ac:dyDescent="0.35">
      <c r="A1164" s="189" t="s">
        <v>1374</v>
      </c>
      <c r="B1164" s="190" t="s">
        <v>1387</v>
      </c>
      <c r="C1164" s="191">
        <v>536822</v>
      </c>
      <c r="D1164" s="192">
        <v>4.6879999999999997</v>
      </c>
      <c r="E1164" s="193">
        <v>45.017543860000004</v>
      </c>
      <c r="F1164" s="194">
        <v>0</v>
      </c>
      <c r="H1164" s="195">
        <f t="shared" si="109"/>
        <v>5</v>
      </c>
      <c r="I1164" s="196">
        <f t="shared" si="110"/>
        <v>5</v>
      </c>
      <c r="J1164" s="197">
        <f t="shared" si="111"/>
        <v>5</v>
      </c>
      <c r="K1164" s="186">
        <f t="shared" si="108"/>
        <v>15</v>
      </c>
      <c r="L1164" s="198">
        <f t="shared" si="112"/>
        <v>5</v>
      </c>
      <c r="M1164" s="199">
        <f t="shared" si="113"/>
        <v>5</v>
      </c>
    </row>
    <row r="1165" spans="1:13" x14ac:dyDescent="0.35">
      <c r="A1165" s="189" t="s">
        <v>1374</v>
      </c>
      <c r="B1165" s="190" t="s">
        <v>1388</v>
      </c>
      <c r="C1165" s="191">
        <v>536466</v>
      </c>
      <c r="D1165" s="192">
        <v>2.7909999999999999</v>
      </c>
      <c r="E1165" s="193">
        <v>44.848591550000002</v>
      </c>
      <c r="F1165" s="194">
        <v>1.4084507042253522</v>
      </c>
      <c r="H1165" s="195">
        <f t="shared" si="109"/>
        <v>2</v>
      </c>
      <c r="I1165" s="196">
        <f t="shared" si="110"/>
        <v>5</v>
      </c>
      <c r="J1165" s="197">
        <f t="shared" si="111"/>
        <v>5</v>
      </c>
      <c r="K1165" s="186">
        <f t="shared" ref="K1165:K1228" si="114">SUM(H1165:J1165)</f>
        <v>12</v>
      </c>
      <c r="L1165" s="198">
        <f t="shared" si="112"/>
        <v>4</v>
      </c>
      <c r="M1165" s="199">
        <f t="shared" si="113"/>
        <v>4</v>
      </c>
    </row>
    <row r="1166" spans="1:13" x14ac:dyDescent="0.35">
      <c r="A1166" s="189" t="s">
        <v>1374</v>
      </c>
      <c r="B1166" s="190" t="s">
        <v>1389</v>
      </c>
      <c r="C1166" s="191">
        <v>551473</v>
      </c>
      <c r="D1166" s="192">
        <v>2.532</v>
      </c>
      <c r="E1166" s="193">
        <v>46.183823529999998</v>
      </c>
      <c r="F1166" s="194">
        <v>2.2058823529411766</v>
      </c>
      <c r="H1166" s="195">
        <f t="shared" si="109"/>
        <v>1.5</v>
      </c>
      <c r="I1166" s="196">
        <f t="shared" si="110"/>
        <v>5</v>
      </c>
      <c r="J1166" s="197">
        <f t="shared" si="111"/>
        <v>4</v>
      </c>
      <c r="K1166" s="186">
        <f t="shared" si="114"/>
        <v>10.5</v>
      </c>
      <c r="L1166" s="198">
        <f t="shared" si="112"/>
        <v>3.5</v>
      </c>
      <c r="M1166" s="199">
        <f t="shared" si="113"/>
        <v>3.5</v>
      </c>
    </row>
    <row r="1167" spans="1:13" x14ac:dyDescent="0.35">
      <c r="A1167" s="189" t="s">
        <v>1374</v>
      </c>
      <c r="B1167" s="190" t="s">
        <v>1390</v>
      </c>
      <c r="C1167" s="191">
        <v>551627</v>
      </c>
      <c r="D1167" s="192">
        <v>3</v>
      </c>
      <c r="E1167" s="193">
        <v>45.121359220000002</v>
      </c>
      <c r="F1167" s="194">
        <v>0.6472491909385113</v>
      </c>
      <c r="H1167" s="195">
        <f t="shared" si="109"/>
        <v>2.5</v>
      </c>
      <c r="I1167" s="196">
        <f t="shared" si="110"/>
        <v>5</v>
      </c>
      <c r="J1167" s="197">
        <f t="shared" si="111"/>
        <v>5</v>
      </c>
      <c r="K1167" s="186">
        <f t="shared" si="114"/>
        <v>12.5</v>
      </c>
      <c r="L1167" s="198">
        <f t="shared" si="112"/>
        <v>4.166666666666667</v>
      </c>
      <c r="M1167" s="199">
        <f t="shared" si="113"/>
        <v>4.16</v>
      </c>
    </row>
    <row r="1168" spans="1:13" x14ac:dyDescent="0.35">
      <c r="A1168" s="189" t="s">
        <v>1374</v>
      </c>
      <c r="B1168" s="190" t="s">
        <v>1106</v>
      </c>
      <c r="C1168" s="191">
        <v>551716</v>
      </c>
      <c r="D1168" s="192">
        <v>2.1379999999999999</v>
      </c>
      <c r="E1168" s="193">
        <v>44.590839690000003</v>
      </c>
      <c r="F1168" s="194">
        <v>2.5954198473282442</v>
      </c>
      <c r="H1168" s="195">
        <f t="shared" si="109"/>
        <v>0.5</v>
      </c>
      <c r="I1168" s="196">
        <f t="shared" si="110"/>
        <v>5</v>
      </c>
      <c r="J1168" s="197">
        <f t="shared" si="111"/>
        <v>3.5</v>
      </c>
      <c r="K1168" s="186">
        <f t="shared" si="114"/>
        <v>9</v>
      </c>
      <c r="L1168" s="198">
        <f t="shared" si="112"/>
        <v>3</v>
      </c>
      <c r="M1168" s="199">
        <f t="shared" si="113"/>
        <v>3</v>
      </c>
    </row>
    <row r="1169" spans="1:13" x14ac:dyDescent="0.35">
      <c r="A1169" s="189" t="s">
        <v>1374</v>
      </c>
      <c r="B1169" s="190" t="s">
        <v>1391</v>
      </c>
      <c r="C1169" s="191">
        <v>551830</v>
      </c>
      <c r="D1169" s="192">
        <v>0.50800000000000001</v>
      </c>
      <c r="E1169" s="193">
        <v>45.553627759999998</v>
      </c>
      <c r="F1169" s="194">
        <v>3.7854889589905363</v>
      </c>
      <c r="H1169" s="195">
        <f t="shared" si="109"/>
        <v>0.5</v>
      </c>
      <c r="I1169" s="196">
        <f t="shared" si="110"/>
        <v>5</v>
      </c>
      <c r="J1169" s="197">
        <f t="shared" si="111"/>
        <v>2</v>
      </c>
      <c r="K1169" s="186">
        <f t="shared" si="114"/>
        <v>7.5</v>
      </c>
      <c r="L1169" s="198">
        <f t="shared" si="112"/>
        <v>2.5</v>
      </c>
      <c r="M1169" s="199">
        <f t="shared" si="113"/>
        <v>2.5</v>
      </c>
    </row>
    <row r="1170" spans="1:13" x14ac:dyDescent="0.35">
      <c r="A1170" s="189" t="s">
        <v>1374</v>
      </c>
      <c r="B1170" s="190" t="s">
        <v>1392</v>
      </c>
      <c r="C1170" s="191">
        <v>536598</v>
      </c>
      <c r="D1170" s="192">
        <v>2.222</v>
      </c>
      <c r="E1170" s="193">
        <v>45.122881360000001</v>
      </c>
      <c r="F1170" s="194">
        <v>0.84745762711864414</v>
      </c>
      <c r="H1170" s="195">
        <f t="shared" si="109"/>
        <v>1</v>
      </c>
      <c r="I1170" s="196">
        <f t="shared" si="110"/>
        <v>5</v>
      </c>
      <c r="J1170" s="197">
        <f t="shared" si="111"/>
        <v>5</v>
      </c>
      <c r="K1170" s="186">
        <f t="shared" si="114"/>
        <v>11</v>
      </c>
      <c r="L1170" s="198">
        <f t="shared" si="112"/>
        <v>3.6666666666666665</v>
      </c>
      <c r="M1170" s="199">
        <f t="shared" si="113"/>
        <v>3.66</v>
      </c>
    </row>
    <row r="1171" spans="1:13" x14ac:dyDescent="0.35">
      <c r="A1171" s="189" t="s">
        <v>1374</v>
      </c>
      <c r="B1171" s="190" t="s">
        <v>1393</v>
      </c>
      <c r="C1171" s="191">
        <v>551937</v>
      </c>
      <c r="D1171" s="192">
        <v>1.4930000000000001</v>
      </c>
      <c r="E1171" s="193">
        <v>47.418181820000001</v>
      </c>
      <c r="F1171" s="194">
        <v>0</v>
      </c>
      <c r="H1171" s="195">
        <f t="shared" si="109"/>
        <v>0.5</v>
      </c>
      <c r="I1171" s="196">
        <f t="shared" si="110"/>
        <v>5</v>
      </c>
      <c r="J1171" s="197">
        <f t="shared" si="111"/>
        <v>5</v>
      </c>
      <c r="K1171" s="186">
        <f t="shared" si="114"/>
        <v>10.5</v>
      </c>
      <c r="L1171" s="198">
        <f t="shared" si="112"/>
        <v>3.5</v>
      </c>
      <c r="M1171" s="199">
        <f t="shared" si="113"/>
        <v>3.5</v>
      </c>
    </row>
    <row r="1172" spans="1:13" x14ac:dyDescent="0.35">
      <c r="A1172" s="189" t="s">
        <v>1374</v>
      </c>
      <c r="B1172" s="190" t="s">
        <v>1394</v>
      </c>
      <c r="C1172" s="191">
        <v>536890</v>
      </c>
      <c r="D1172" s="192">
        <v>0</v>
      </c>
      <c r="E1172" s="193">
        <v>48.303418800000003</v>
      </c>
      <c r="F1172" s="194">
        <v>1.7094017094017093</v>
      </c>
      <c r="H1172" s="195">
        <f t="shared" si="109"/>
        <v>0.5</v>
      </c>
      <c r="I1172" s="196">
        <f t="shared" si="110"/>
        <v>5</v>
      </c>
      <c r="J1172" s="197">
        <f t="shared" si="111"/>
        <v>5</v>
      </c>
      <c r="K1172" s="186">
        <f t="shared" si="114"/>
        <v>10.5</v>
      </c>
      <c r="L1172" s="198">
        <f t="shared" si="112"/>
        <v>3.5</v>
      </c>
      <c r="M1172" s="199">
        <f t="shared" si="113"/>
        <v>3.5</v>
      </c>
    </row>
    <row r="1173" spans="1:13" x14ac:dyDescent="0.35">
      <c r="A1173" s="189" t="s">
        <v>1374</v>
      </c>
      <c r="B1173" s="190" t="s">
        <v>1395</v>
      </c>
      <c r="C1173" s="191">
        <v>551988</v>
      </c>
      <c r="D1173" s="192">
        <v>2.37</v>
      </c>
      <c r="E1173" s="193">
        <v>42.49705015</v>
      </c>
      <c r="F1173" s="194">
        <v>2.9498525073746311</v>
      </c>
      <c r="H1173" s="195">
        <f t="shared" si="109"/>
        <v>1</v>
      </c>
      <c r="I1173" s="196">
        <f t="shared" si="110"/>
        <v>3</v>
      </c>
      <c r="J1173" s="197">
        <f t="shared" si="111"/>
        <v>3</v>
      </c>
      <c r="K1173" s="186">
        <f t="shared" si="114"/>
        <v>7</v>
      </c>
      <c r="L1173" s="198">
        <f t="shared" si="112"/>
        <v>2.3333333333333335</v>
      </c>
      <c r="M1173" s="199">
        <f t="shared" si="113"/>
        <v>2.33</v>
      </c>
    </row>
    <row r="1174" spans="1:13" x14ac:dyDescent="0.35">
      <c r="A1174" s="189" t="s">
        <v>1396</v>
      </c>
      <c r="B1174" s="190" t="s">
        <v>439</v>
      </c>
      <c r="C1174" s="191">
        <v>535826</v>
      </c>
      <c r="D1174" s="192">
        <v>1.25</v>
      </c>
      <c r="E1174" s="193">
        <v>38.042912250000001</v>
      </c>
      <c r="F1174" s="194">
        <v>5.207328833172614</v>
      </c>
      <c r="H1174" s="195">
        <f t="shared" si="109"/>
        <v>0.5</v>
      </c>
      <c r="I1174" s="196">
        <f t="shared" si="110"/>
        <v>0.5</v>
      </c>
      <c r="J1174" s="197">
        <f t="shared" si="111"/>
        <v>0.5</v>
      </c>
      <c r="K1174" s="186">
        <f t="shared" si="114"/>
        <v>1.5</v>
      </c>
      <c r="L1174" s="198">
        <f t="shared" si="112"/>
        <v>0.5</v>
      </c>
      <c r="M1174" s="199">
        <f t="shared" si="113"/>
        <v>0.5</v>
      </c>
    </row>
    <row r="1175" spans="1:13" x14ac:dyDescent="0.35">
      <c r="A1175" s="189" t="s">
        <v>1396</v>
      </c>
      <c r="B1175" s="190" t="s">
        <v>381</v>
      </c>
      <c r="C1175" s="191">
        <v>544272</v>
      </c>
      <c r="D1175" s="192">
        <v>1.548</v>
      </c>
      <c r="E1175" s="193">
        <v>43.527742750000002</v>
      </c>
      <c r="F1175" s="194">
        <v>2.2698612862547289</v>
      </c>
      <c r="H1175" s="195">
        <f t="shared" si="109"/>
        <v>0.5</v>
      </c>
      <c r="I1175" s="196">
        <f t="shared" si="110"/>
        <v>4.5</v>
      </c>
      <c r="J1175" s="197">
        <f t="shared" si="111"/>
        <v>4</v>
      </c>
      <c r="K1175" s="186">
        <f t="shared" si="114"/>
        <v>9</v>
      </c>
      <c r="L1175" s="198">
        <f t="shared" si="112"/>
        <v>3</v>
      </c>
      <c r="M1175" s="199">
        <f t="shared" si="113"/>
        <v>3</v>
      </c>
    </row>
    <row r="1176" spans="1:13" x14ac:dyDescent="0.35">
      <c r="A1176" s="189" t="s">
        <v>1396</v>
      </c>
      <c r="B1176" s="190" t="s">
        <v>1320</v>
      </c>
      <c r="C1176" s="191">
        <v>535681</v>
      </c>
      <c r="D1176" s="192">
        <v>2.222</v>
      </c>
      <c r="E1176" s="193">
        <v>43.623376620000002</v>
      </c>
      <c r="F1176" s="194">
        <v>6.4935064935064943</v>
      </c>
      <c r="H1176" s="195">
        <f t="shared" si="109"/>
        <v>1</v>
      </c>
      <c r="I1176" s="196">
        <f t="shared" si="110"/>
        <v>5</v>
      </c>
      <c r="J1176" s="197">
        <f t="shared" si="111"/>
        <v>0.5</v>
      </c>
      <c r="K1176" s="186">
        <f t="shared" si="114"/>
        <v>6.5</v>
      </c>
      <c r="L1176" s="198">
        <f t="shared" si="112"/>
        <v>2.1666666666666665</v>
      </c>
      <c r="M1176" s="199">
        <f t="shared" si="113"/>
        <v>2.16</v>
      </c>
    </row>
    <row r="1177" spans="1:13" x14ac:dyDescent="0.35">
      <c r="A1177" s="189" t="s">
        <v>1396</v>
      </c>
      <c r="B1177" s="190" t="s">
        <v>1397</v>
      </c>
      <c r="C1177" s="191">
        <v>544299</v>
      </c>
      <c r="D1177" s="192">
        <v>1.9910000000000001</v>
      </c>
      <c r="E1177" s="193">
        <v>39.928087169999998</v>
      </c>
      <c r="F1177" s="194">
        <v>7.845036319612591</v>
      </c>
      <c r="H1177" s="195">
        <f t="shared" si="109"/>
        <v>0.5</v>
      </c>
      <c r="I1177" s="196">
        <f t="shared" si="110"/>
        <v>0.5</v>
      </c>
      <c r="J1177" s="197">
        <f t="shared" si="111"/>
        <v>0.5</v>
      </c>
      <c r="K1177" s="186">
        <f t="shared" si="114"/>
        <v>1.5</v>
      </c>
      <c r="L1177" s="198">
        <f t="shared" si="112"/>
        <v>0.5</v>
      </c>
      <c r="M1177" s="199">
        <f t="shared" si="113"/>
        <v>0.5</v>
      </c>
    </row>
    <row r="1178" spans="1:13" x14ac:dyDescent="0.35">
      <c r="A1178" s="189" t="s">
        <v>1396</v>
      </c>
      <c r="B1178" s="190" t="s">
        <v>1398</v>
      </c>
      <c r="C1178" s="191">
        <v>535401</v>
      </c>
      <c r="D1178" s="192">
        <v>3.077</v>
      </c>
      <c r="E1178" s="193">
        <v>43.955399059999998</v>
      </c>
      <c r="F1178" s="194">
        <v>7.5117370892018789</v>
      </c>
      <c r="H1178" s="195">
        <f t="shared" si="109"/>
        <v>2.5</v>
      </c>
      <c r="I1178" s="196">
        <f t="shared" si="110"/>
        <v>5</v>
      </c>
      <c r="J1178" s="197">
        <f t="shared" si="111"/>
        <v>0.5</v>
      </c>
      <c r="K1178" s="186">
        <f t="shared" si="114"/>
        <v>8</v>
      </c>
      <c r="L1178" s="198">
        <f t="shared" si="112"/>
        <v>2.6666666666666665</v>
      </c>
      <c r="M1178" s="199">
        <f t="shared" si="113"/>
        <v>2.66</v>
      </c>
    </row>
    <row r="1179" spans="1:13" x14ac:dyDescent="0.35">
      <c r="A1179" s="189" t="s">
        <v>1396</v>
      </c>
      <c r="B1179" s="190" t="s">
        <v>1399</v>
      </c>
      <c r="C1179" s="191">
        <v>551490</v>
      </c>
      <c r="D1179" s="192">
        <v>1.546</v>
      </c>
      <c r="E1179" s="193">
        <v>40.431899639999997</v>
      </c>
      <c r="F1179" s="194">
        <v>12.903225806451612</v>
      </c>
      <c r="H1179" s="195">
        <f t="shared" si="109"/>
        <v>0.5</v>
      </c>
      <c r="I1179" s="196">
        <f t="shared" si="110"/>
        <v>0.5</v>
      </c>
      <c r="J1179" s="197">
        <f t="shared" si="111"/>
        <v>0.5</v>
      </c>
      <c r="K1179" s="186">
        <f t="shared" si="114"/>
        <v>1.5</v>
      </c>
      <c r="L1179" s="198">
        <f t="shared" si="112"/>
        <v>0.5</v>
      </c>
      <c r="M1179" s="199">
        <f t="shared" si="113"/>
        <v>0.5</v>
      </c>
    </row>
    <row r="1180" spans="1:13" x14ac:dyDescent="0.35">
      <c r="A1180" s="189" t="s">
        <v>1396</v>
      </c>
      <c r="B1180" s="190" t="s">
        <v>1400</v>
      </c>
      <c r="C1180" s="191">
        <v>536059</v>
      </c>
      <c r="D1180" s="192">
        <v>2.6320000000000001</v>
      </c>
      <c r="E1180" s="193">
        <v>41.119883039999998</v>
      </c>
      <c r="F1180" s="194">
        <v>7.0175438596491233</v>
      </c>
      <c r="H1180" s="195">
        <f t="shared" si="109"/>
        <v>1.5</v>
      </c>
      <c r="I1180" s="196">
        <f t="shared" si="110"/>
        <v>0.5</v>
      </c>
      <c r="J1180" s="197">
        <f t="shared" si="111"/>
        <v>0.5</v>
      </c>
      <c r="K1180" s="186">
        <f t="shared" si="114"/>
        <v>2.5</v>
      </c>
      <c r="L1180" s="198">
        <f t="shared" si="112"/>
        <v>0.83333333333333337</v>
      </c>
      <c r="M1180" s="199">
        <f t="shared" si="113"/>
        <v>0.83</v>
      </c>
    </row>
    <row r="1181" spans="1:13" x14ac:dyDescent="0.35">
      <c r="A1181" s="189" t="s">
        <v>1396</v>
      </c>
      <c r="B1181" s="190" t="s">
        <v>284</v>
      </c>
      <c r="C1181" s="191">
        <v>535541</v>
      </c>
      <c r="D1181" s="192">
        <v>2.0510000000000002</v>
      </c>
      <c r="E1181" s="193">
        <v>41.476821190000003</v>
      </c>
      <c r="F1181" s="194">
        <v>3.3112582781456954</v>
      </c>
      <c r="H1181" s="195">
        <f t="shared" si="109"/>
        <v>0.5</v>
      </c>
      <c r="I1181" s="196">
        <f t="shared" si="110"/>
        <v>1.5</v>
      </c>
      <c r="J1181" s="197">
        <f t="shared" si="111"/>
        <v>2.5</v>
      </c>
      <c r="K1181" s="186">
        <f t="shared" si="114"/>
        <v>4.5</v>
      </c>
      <c r="L1181" s="198">
        <f t="shared" si="112"/>
        <v>1.5</v>
      </c>
      <c r="M1181" s="199">
        <f t="shared" si="113"/>
        <v>1.5</v>
      </c>
    </row>
    <row r="1182" spans="1:13" x14ac:dyDescent="0.35">
      <c r="A1182" s="189" t="s">
        <v>1396</v>
      </c>
      <c r="B1182" s="190" t="s">
        <v>443</v>
      </c>
      <c r="C1182" s="191">
        <v>544329</v>
      </c>
      <c r="D1182" s="192">
        <v>3.4620000000000002</v>
      </c>
      <c r="E1182" s="193">
        <v>39.001246879999997</v>
      </c>
      <c r="F1182" s="194">
        <v>2.4937655860349128</v>
      </c>
      <c r="H1182" s="195">
        <f t="shared" si="109"/>
        <v>3.5</v>
      </c>
      <c r="I1182" s="196">
        <f t="shared" si="110"/>
        <v>0.5</v>
      </c>
      <c r="J1182" s="197">
        <f t="shared" si="111"/>
        <v>4</v>
      </c>
      <c r="K1182" s="186">
        <f t="shared" si="114"/>
        <v>8</v>
      </c>
      <c r="L1182" s="198">
        <f t="shared" si="112"/>
        <v>2.6666666666666665</v>
      </c>
      <c r="M1182" s="199">
        <f t="shared" si="113"/>
        <v>2.66</v>
      </c>
    </row>
    <row r="1183" spans="1:13" x14ac:dyDescent="0.35">
      <c r="A1183" s="189" t="s">
        <v>1396</v>
      </c>
      <c r="B1183" s="190" t="s">
        <v>1396</v>
      </c>
      <c r="C1183" s="191">
        <v>544256</v>
      </c>
      <c r="D1183" s="192">
        <v>3.0739999999999998</v>
      </c>
      <c r="E1183" s="193">
        <v>43.142513119999997</v>
      </c>
      <c r="F1183" s="194">
        <v>4.134446532548754</v>
      </c>
      <c r="H1183" s="195">
        <f t="shared" si="109"/>
        <v>2.5</v>
      </c>
      <c r="I1183" s="196">
        <f t="shared" si="110"/>
        <v>4</v>
      </c>
      <c r="J1183" s="197">
        <f t="shared" si="111"/>
        <v>1.5</v>
      </c>
      <c r="K1183" s="186">
        <f t="shared" si="114"/>
        <v>8</v>
      </c>
      <c r="L1183" s="198">
        <f t="shared" si="112"/>
        <v>2.6666666666666665</v>
      </c>
      <c r="M1183" s="199">
        <f t="shared" si="113"/>
        <v>2.66</v>
      </c>
    </row>
    <row r="1184" spans="1:13" x14ac:dyDescent="0.35">
      <c r="A1184" s="189" t="s">
        <v>1396</v>
      </c>
      <c r="B1184" s="190" t="s">
        <v>1401</v>
      </c>
      <c r="C1184" s="191">
        <v>535249</v>
      </c>
      <c r="D1184" s="192">
        <v>2.6789999999999998</v>
      </c>
      <c r="E1184" s="193">
        <v>40.682608700000003</v>
      </c>
      <c r="F1184" s="194">
        <v>6.3768115942028993</v>
      </c>
      <c r="H1184" s="195">
        <f t="shared" si="109"/>
        <v>1.5</v>
      </c>
      <c r="I1184" s="196">
        <f t="shared" si="110"/>
        <v>0.5</v>
      </c>
      <c r="J1184" s="197">
        <f t="shared" si="111"/>
        <v>0.5</v>
      </c>
      <c r="K1184" s="186">
        <f t="shared" si="114"/>
        <v>2.5</v>
      </c>
      <c r="L1184" s="198">
        <f t="shared" si="112"/>
        <v>0.83333333333333337</v>
      </c>
      <c r="M1184" s="199">
        <f t="shared" si="113"/>
        <v>0.83</v>
      </c>
    </row>
    <row r="1185" spans="1:13" x14ac:dyDescent="0.35">
      <c r="A1185" s="189" t="s">
        <v>1396</v>
      </c>
      <c r="B1185" s="190" t="s">
        <v>1402</v>
      </c>
      <c r="C1185" s="191">
        <v>544361</v>
      </c>
      <c r="D1185" s="192">
        <v>1.768</v>
      </c>
      <c r="E1185" s="193">
        <v>42.391447370000002</v>
      </c>
      <c r="F1185" s="194">
        <v>7.5657894736842097</v>
      </c>
      <c r="H1185" s="195">
        <f t="shared" si="109"/>
        <v>0.5</v>
      </c>
      <c r="I1185" s="196">
        <f t="shared" si="110"/>
        <v>3</v>
      </c>
      <c r="J1185" s="197">
        <f t="shared" si="111"/>
        <v>0.5</v>
      </c>
      <c r="K1185" s="186">
        <f t="shared" si="114"/>
        <v>4</v>
      </c>
      <c r="L1185" s="198">
        <f t="shared" si="112"/>
        <v>1.3333333333333333</v>
      </c>
      <c r="M1185" s="199">
        <f t="shared" si="113"/>
        <v>1.33</v>
      </c>
    </row>
    <row r="1186" spans="1:13" x14ac:dyDescent="0.35">
      <c r="A1186" s="189" t="s">
        <v>1396</v>
      </c>
      <c r="B1186" s="190" t="s">
        <v>1403</v>
      </c>
      <c r="C1186" s="191">
        <v>535206</v>
      </c>
      <c r="D1186" s="192">
        <v>2.8849999999999998</v>
      </c>
      <c r="E1186" s="193">
        <v>44.446421880000003</v>
      </c>
      <c r="F1186" s="194">
        <v>1.8733608092918694</v>
      </c>
      <c r="H1186" s="195">
        <f t="shared" si="109"/>
        <v>2</v>
      </c>
      <c r="I1186" s="196">
        <f t="shared" si="110"/>
        <v>5</v>
      </c>
      <c r="J1186" s="197">
        <f t="shared" si="111"/>
        <v>4.5</v>
      </c>
      <c r="K1186" s="186">
        <f t="shared" si="114"/>
        <v>11.5</v>
      </c>
      <c r="L1186" s="198">
        <f t="shared" si="112"/>
        <v>3.8333333333333335</v>
      </c>
      <c r="M1186" s="199">
        <f t="shared" si="113"/>
        <v>3.83</v>
      </c>
    </row>
    <row r="1187" spans="1:13" x14ac:dyDescent="0.35">
      <c r="A1187" s="189" t="s">
        <v>1396</v>
      </c>
      <c r="B1187" s="190" t="s">
        <v>1404</v>
      </c>
      <c r="C1187" s="191">
        <v>535664</v>
      </c>
      <c r="D1187" s="192">
        <v>1.3759999999999999</v>
      </c>
      <c r="E1187" s="193">
        <v>42.037764350000003</v>
      </c>
      <c r="F1187" s="194">
        <v>6.0422960725075532</v>
      </c>
      <c r="H1187" s="195">
        <f t="shared" si="109"/>
        <v>0.5</v>
      </c>
      <c r="I1187" s="196">
        <f t="shared" si="110"/>
        <v>2</v>
      </c>
      <c r="J1187" s="197">
        <f t="shared" si="111"/>
        <v>0.5</v>
      </c>
      <c r="K1187" s="186">
        <f t="shared" si="114"/>
        <v>3</v>
      </c>
      <c r="L1187" s="198">
        <f t="shared" si="112"/>
        <v>1</v>
      </c>
      <c r="M1187" s="199">
        <f t="shared" si="113"/>
        <v>1</v>
      </c>
    </row>
    <row r="1188" spans="1:13" x14ac:dyDescent="0.35">
      <c r="A1188" s="189" t="s">
        <v>1396</v>
      </c>
      <c r="B1188" s="190" t="s">
        <v>1405</v>
      </c>
      <c r="C1188" s="191">
        <v>544400</v>
      </c>
      <c r="D1188" s="192">
        <v>4.2069999999999999</v>
      </c>
      <c r="E1188" s="193">
        <v>42.580338269999999</v>
      </c>
      <c r="F1188" s="194">
        <v>5.4968287526427062</v>
      </c>
      <c r="H1188" s="195">
        <f t="shared" si="109"/>
        <v>5</v>
      </c>
      <c r="I1188" s="196">
        <f t="shared" si="110"/>
        <v>3</v>
      </c>
      <c r="J1188" s="197">
        <f t="shared" si="111"/>
        <v>0.5</v>
      </c>
      <c r="K1188" s="186">
        <f t="shared" si="114"/>
        <v>8.5</v>
      </c>
      <c r="L1188" s="198">
        <f t="shared" si="112"/>
        <v>2.8333333333333335</v>
      </c>
      <c r="M1188" s="199">
        <f t="shared" si="113"/>
        <v>2.83</v>
      </c>
    </row>
    <row r="1189" spans="1:13" x14ac:dyDescent="0.35">
      <c r="A1189" s="189" t="s">
        <v>1396</v>
      </c>
      <c r="B1189" s="190" t="s">
        <v>1406</v>
      </c>
      <c r="C1189" s="191">
        <v>535958</v>
      </c>
      <c r="D1189" s="192">
        <v>2.3580000000000001</v>
      </c>
      <c r="E1189" s="193">
        <v>39.9</v>
      </c>
      <c r="F1189" s="194">
        <v>6.0606060606060606</v>
      </c>
      <c r="H1189" s="195">
        <f t="shared" si="109"/>
        <v>1</v>
      </c>
      <c r="I1189" s="196">
        <f t="shared" si="110"/>
        <v>0.5</v>
      </c>
      <c r="J1189" s="197">
        <f t="shared" si="111"/>
        <v>0.5</v>
      </c>
      <c r="K1189" s="186">
        <f t="shared" si="114"/>
        <v>2</v>
      </c>
      <c r="L1189" s="198">
        <f t="shared" si="112"/>
        <v>0.66666666666666663</v>
      </c>
      <c r="M1189" s="199">
        <f t="shared" si="113"/>
        <v>0.66</v>
      </c>
    </row>
    <row r="1190" spans="1:13" x14ac:dyDescent="0.35">
      <c r="A1190" s="189" t="s">
        <v>1396</v>
      </c>
      <c r="B1190" s="190" t="s">
        <v>1407</v>
      </c>
      <c r="C1190" s="191">
        <v>544426</v>
      </c>
      <c r="D1190" s="192">
        <v>1.7190000000000001</v>
      </c>
      <c r="E1190" s="193">
        <v>39.750147149999997</v>
      </c>
      <c r="F1190" s="194">
        <v>3.6492054149499706</v>
      </c>
      <c r="H1190" s="195">
        <f t="shared" si="109"/>
        <v>0.5</v>
      </c>
      <c r="I1190" s="196">
        <f t="shared" si="110"/>
        <v>0.5</v>
      </c>
      <c r="J1190" s="197">
        <f t="shared" si="111"/>
        <v>2</v>
      </c>
      <c r="K1190" s="186">
        <f t="shared" si="114"/>
        <v>3</v>
      </c>
      <c r="L1190" s="198">
        <f t="shared" si="112"/>
        <v>1</v>
      </c>
      <c r="M1190" s="199">
        <f t="shared" si="113"/>
        <v>1</v>
      </c>
    </row>
    <row r="1191" spans="1:13" x14ac:dyDescent="0.35">
      <c r="A1191" s="189" t="s">
        <v>1396</v>
      </c>
      <c r="B1191" s="190" t="s">
        <v>1408</v>
      </c>
      <c r="C1191" s="191">
        <v>535788</v>
      </c>
      <c r="D1191" s="192">
        <v>1.9530000000000001</v>
      </c>
      <c r="E1191" s="193">
        <v>45.396805899999997</v>
      </c>
      <c r="F1191" s="194">
        <v>4.4226044226044232</v>
      </c>
      <c r="H1191" s="195">
        <f t="shared" si="109"/>
        <v>0.5</v>
      </c>
      <c r="I1191" s="196">
        <f t="shared" si="110"/>
        <v>5</v>
      </c>
      <c r="J1191" s="197">
        <f t="shared" si="111"/>
        <v>1</v>
      </c>
      <c r="K1191" s="186">
        <f t="shared" si="114"/>
        <v>6.5</v>
      </c>
      <c r="L1191" s="198">
        <f t="shared" si="112"/>
        <v>2.1666666666666665</v>
      </c>
      <c r="M1191" s="199">
        <f t="shared" si="113"/>
        <v>2.16</v>
      </c>
    </row>
    <row r="1192" spans="1:13" x14ac:dyDescent="0.35">
      <c r="A1192" s="189" t="s">
        <v>1396</v>
      </c>
      <c r="B1192" s="190" t="s">
        <v>1409</v>
      </c>
      <c r="C1192" s="191">
        <v>544442</v>
      </c>
      <c r="D1192" s="192">
        <v>2.23</v>
      </c>
      <c r="E1192" s="193">
        <v>40.43190998</v>
      </c>
      <c r="F1192" s="194">
        <v>10.271206001154068</v>
      </c>
      <c r="H1192" s="195">
        <f t="shared" si="109"/>
        <v>1</v>
      </c>
      <c r="I1192" s="196">
        <f t="shared" si="110"/>
        <v>0.5</v>
      </c>
      <c r="J1192" s="197">
        <f t="shared" si="111"/>
        <v>0.5</v>
      </c>
      <c r="K1192" s="186">
        <f t="shared" si="114"/>
        <v>2</v>
      </c>
      <c r="L1192" s="198">
        <f t="shared" si="112"/>
        <v>0.66666666666666663</v>
      </c>
      <c r="M1192" s="199">
        <f t="shared" si="113"/>
        <v>0.66</v>
      </c>
    </row>
    <row r="1193" spans="1:13" x14ac:dyDescent="0.35">
      <c r="A1193" s="189" t="s">
        <v>1396</v>
      </c>
      <c r="B1193" s="190" t="s">
        <v>1410</v>
      </c>
      <c r="C1193" s="191">
        <v>544451</v>
      </c>
      <c r="D1193" s="192">
        <v>0.80300000000000005</v>
      </c>
      <c r="E1193" s="193">
        <v>42.478666670000003</v>
      </c>
      <c r="F1193" s="194">
        <v>7.4666666666666668</v>
      </c>
      <c r="H1193" s="195">
        <f t="shared" si="109"/>
        <v>0.5</v>
      </c>
      <c r="I1193" s="196">
        <f t="shared" si="110"/>
        <v>3</v>
      </c>
      <c r="J1193" s="197">
        <f t="shared" si="111"/>
        <v>0.5</v>
      </c>
      <c r="K1193" s="186">
        <f t="shared" si="114"/>
        <v>4</v>
      </c>
      <c r="L1193" s="198">
        <f t="shared" si="112"/>
        <v>1.3333333333333333</v>
      </c>
      <c r="M1193" s="199">
        <f t="shared" si="113"/>
        <v>1.33</v>
      </c>
    </row>
    <row r="1194" spans="1:13" x14ac:dyDescent="0.35">
      <c r="A1194" s="189" t="s">
        <v>1396</v>
      </c>
      <c r="B1194" s="190" t="s">
        <v>1411</v>
      </c>
      <c r="C1194" s="191">
        <v>535575</v>
      </c>
      <c r="D1194" s="192">
        <v>0</v>
      </c>
      <c r="E1194" s="193">
        <v>42.795081969999998</v>
      </c>
      <c r="F1194" s="194">
        <v>11.475409836065573</v>
      </c>
      <c r="H1194" s="195">
        <f t="shared" si="109"/>
        <v>0.5</v>
      </c>
      <c r="I1194" s="196">
        <f t="shared" si="110"/>
        <v>3.5</v>
      </c>
      <c r="J1194" s="197">
        <f t="shared" si="111"/>
        <v>0.5</v>
      </c>
      <c r="K1194" s="186">
        <f t="shared" si="114"/>
        <v>4.5</v>
      </c>
      <c r="L1194" s="198">
        <f t="shared" si="112"/>
        <v>1.5</v>
      </c>
      <c r="M1194" s="199">
        <f t="shared" si="113"/>
        <v>1.5</v>
      </c>
    </row>
    <row r="1195" spans="1:13" x14ac:dyDescent="0.35">
      <c r="A1195" s="189" t="s">
        <v>1396</v>
      </c>
      <c r="B1195" s="190" t="s">
        <v>1412</v>
      </c>
      <c r="C1195" s="191">
        <v>598593</v>
      </c>
      <c r="D1195" s="192">
        <v>2.3809999999999998</v>
      </c>
      <c r="E1195" s="193">
        <v>41.923645319999999</v>
      </c>
      <c r="F1195" s="194">
        <v>5.9113300492610836</v>
      </c>
      <c r="H1195" s="195">
        <f t="shared" si="109"/>
        <v>1</v>
      </c>
      <c r="I1195" s="196">
        <f t="shared" si="110"/>
        <v>2</v>
      </c>
      <c r="J1195" s="197">
        <f t="shared" si="111"/>
        <v>0.5</v>
      </c>
      <c r="K1195" s="186">
        <f t="shared" si="114"/>
        <v>3.5</v>
      </c>
      <c r="L1195" s="198">
        <f t="shared" si="112"/>
        <v>1.1666666666666667</v>
      </c>
      <c r="M1195" s="199">
        <f t="shared" si="113"/>
        <v>1.1599999999999999</v>
      </c>
    </row>
    <row r="1196" spans="1:13" x14ac:dyDescent="0.35">
      <c r="A1196" s="189" t="s">
        <v>1396</v>
      </c>
      <c r="B1196" s="190" t="s">
        <v>1413</v>
      </c>
      <c r="C1196" s="191">
        <v>535851</v>
      </c>
      <c r="D1196" s="192">
        <v>1.0640000000000001</v>
      </c>
      <c r="E1196" s="193">
        <v>43.227891159999999</v>
      </c>
      <c r="F1196" s="194">
        <v>2.72108843537415</v>
      </c>
      <c r="H1196" s="195">
        <f t="shared" si="109"/>
        <v>0.5</v>
      </c>
      <c r="I1196" s="196">
        <f t="shared" si="110"/>
        <v>4</v>
      </c>
      <c r="J1196" s="197">
        <f t="shared" si="111"/>
        <v>3.5</v>
      </c>
      <c r="K1196" s="186">
        <f t="shared" si="114"/>
        <v>8</v>
      </c>
      <c r="L1196" s="198">
        <f t="shared" si="112"/>
        <v>2.6666666666666665</v>
      </c>
      <c r="M1196" s="199">
        <f t="shared" si="113"/>
        <v>2.66</v>
      </c>
    </row>
    <row r="1197" spans="1:13" x14ac:dyDescent="0.35">
      <c r="A1197" s="189" t="s">
        <v>1396</v>
      </c>
      <c r="B1197" s="190" t="s">
        <v>1414</v>
      </c>
      <c r="C1197" s="191">
        <v>598607</v>
      </c>
      <c r="D1197" s="192">
        <v>1.52</v>
      </c>
      <c r="E1197" s="193">
        <v>38.757668709999997</v>
      </c>
      <c r="F1197" s="194">
        <v>13.496932515337422</v>
      </c>
      <c r="H1197" s="195">
        <f t="shared" si="109"/>
        <v>0.5</v>
      </c>
      <c r="I1197" s="196">
        <f t="shared" si="110"/>
        <v>0.5</v>
      </c>
      <c r="J1197" s="197">
        <f t="shared" si="111"/>
        <v>0.5</v>
      </c>
      <c r="K1197" s="186">
        <f t="shared" si="114"/>
        <v>1.5</v>
      </c>
      <c r="L1197" s="198">
        <f t="shared" si="112"/>
        <v>0.5</v>
      </c>
      <c r="M1197" s="199">
        <f t="shared" si="113"/>
        <v>0.5</v>
      </c>
    </row>
    <row r="1198" spans="1:13" x14ac:dyDescent="0.35">
      <c r="A1198" s="189" t="s">
        <v>1396</v>
      </c>
      <c r="B1198" s="190" t="s">
        <v>1415</v>
      </c>
      <c r="C1198" s="191">
        <v>544485</v>
      </c>
      <c r="D1198" s="192">
        <v>2.121</v>
      </c>
      <c r="E1198" s="193">
        <v>41.876094340000002</v>
      </c>
      <c r="F1198" s="194">
        <v>9.1834911559764159</v>
      </c>
      <c r="H1198" s="195">
        <f t="shared" si="109"/>
        <v>0.5</v>
      </c>
      <c r="I1198" s="196">
        <f t="shared" si="110"/>
        <v>2</v>
      </c>
      <c r="J1198" s="197">
        <f t="shared" si="111"/>
        <v>0.5</v>
      </c>
      <c r="K1198" s="186">
        <f t="shared" si="114"/>
        <v>3</v>
      </c>
      <c r="L1198" s="198">
        <f t="shared" si="112"/>
        <v>1</v>
      </c>
      <c r="M1198" s="199">
        <f t="shared" si="113"/>
        <v>1</v>
      </c>
    </row>
    <row r="1199" spans="1:13" x14ac:dyDescent="0.35">
      <c r="A1199" s="189" t="s">
        <v>1396</v>
      </c>
      <c r="B1199" s="190" t="s">
        <v>1416</v>
      </c>
      <c r="C1199" s="191">
        <v>544493</v>
      </c>
      <c r="D1199" s="192">
        <v>1.6779999999999999</v>
      </c>
      <c r="E1199" s="193">
        <v>38.799522670000002</v>
      </c>
      <c r="F1199" s="194">
        <v>6.9212410501193311</v>
      </c>
      <c r="H1199" s="195">
        <f t="shared" si="109"/>
        <v>0.5</v>
      </c>
      <c r="I1199" s="196">
        <f t="shared" si="110"/>
        <v>0.5</v>
      </c>
      <c r="J1199" s="197">
        <f t="shared" si="111"/>
        <v>0.5</v>
      </c>
      <c r="K1199" s="186">
        <f t="shared" si="114"/>
        <v>1.5</v>
      </c>
      <c r="L1199" s="198">
        <f t="shared" si="112"/>
        <v>0.5</v>
      </c>
      <c r="M1199" s="199">
        <f t="shared" si="113"/>
        <v>0.5</v>
      </c>
    </row>
    <row r="1200" spans="1:13" x14ac:dyDescent="0.35">
      <c r="A1200" s="189" t="s">
        <v>1396</v>
      </c>
      <c r="B1200" s="190" t="s">
        <v>1417</v>
      </c>
      <c r="C1200" s="191">
        <v>544523</v>
      </c>
      <c r="D1200" s="192">
        <v>2.4430000000000001</v>
      </c>
      <c r="E1200" s="193">
        <v>40.132716049999999</v>
      </c>
      <c r="F1200" s="194">
        <v>6.3786008230452671</v>
      </c>
      <c r="H1200" s="195">
        <f t="shared" si="109"/>
        <v>1</v>
      </c>
      <c r="I1200" s="196">
        <f t="shared" si="110"/>
        <v>0.5</v>
      </c>
      <c r="J1200" s="197">
        <f t="shared" si="111"/>
        <v>0.5</v>
      </c>
      <c r="K1200" s="186">
        <f t="shared" si="114"/>
        <v>2</v>
      </c>
      <c r="L1200" s="198">
        <f t="shared" si="112"/>
        <v>0.66666666666666663</v>
      </c>
      <c r="M1200" s="199">
        <f t="shared" si="113"/>
        <v>0.66</v>
      </c>
    </row>
    <row r="1201" spans="1:13" x14ac:dyDescent="0.35">
      <c r="A1201" s="189" t="s">
        <v>1396</v>
      </c>
      <c r="B1201" s="190" t="s">
        <v>1418</v>
      </c>
      <c r="C1201" s="191">
        <v>535460</v>
      </c>
      <c r="D1201" s="192">
        <v>1.4710000000000001</v>
      </c>
      <c r="E1201" s="193">
        <v>37.830357139999997</v>
      </c>
      <c r="F1201" s="194">
        <v>3.5714285714285716</v>
      </c>
      <c r="H1201" s="195">
        <f t="shared" si="109"/>
        <v>0.5</v>
      </c>
      <c r="I1201" s="196">
        <f t="shared" si="110"/>
        <v>0.5</v>
      </c>
      <c r="J1201" s="197">
        <f t="shared" si="111"/>
        <v>2</v>
      </c>
      <c r="K1201" s="186">
        <f t="shared" si="114"/>
        <v>3</v>
      </c>
      <c r="L1201" s="198">
        <f t="shared" si="112"/>
        <v>1</v>
      </c>
      <c r="M1201" s="199">
        <f t="shared" si="113"/>
        <v>1</v>
      </c>
    </row>
    <row r="1202" spans="1:13" x14ac:dyDescent="0.35">
      <c r="A1202" s="189" t="s">
        <v>1396</v>
      </c>
      <c r="B1202" s="190" t="s">
        <v>1419</v>
      </c>
      <c r="C1202" s="191">
        <v>544558</v>
      </c>
      <c r="D1202" s="192">
        <v>1.9570000000000001</v>
      </c>
      <c r="E1202" s="193">
        <v>45.068075120000003</v>
      </c>
      <c r="F1202" s="194">
        <v>2.1462105969148224</v>
      </c>
      <c r="H1202" s="195">
        <f t="shared" si="109"/>
        <v>0.5</v>
      </c>
      <c r="I1202" s="196">
        <f t="shared" si="110"/>
        <v>5</v>
      </c>
      <c r="J1202" s="197">
        <f t="shared" si="111"/>
        <v>4.5</v>
      </c>
      <c r="K1202" s="186">
        <f t="shared" si="114"/>
        <v>10</v>
      </c>
      <c r="L1202" s="198">
        <f t="shared" si="112"/>
        <v>3.3333333333333335</v>
      </c>
      <c r="M1202" s="199">
        <f t="shared" si="113"/>
        <v>3.33</v>
      </c>
    </row>
    <row r="1203" spans="1:13" x14ac:dyDescent="0.35">
      <c r="A1203" s="189" t="s">
        <v>1396</v>
      </c>
      <c r="B1203" s="190" t="s">
        <v>1420</v>
      </c>
      <c r="C1203" s="191">
        <v>535753</v>
      </c>
      <c r="D1203" s="192">
        <v>2.0049999999999999</v>
      </c>
      <c r="E1203" s="193">
        <v>40.908196719999999</v>
      </c>
      <c r="F1203" s="194">
        <v>4.918032786885246</v>
      </c>
      <c r="H1203" s="195">
        <f t="shared" si="109"/>
        <v>0.5</v>
      </c>
      <c r="I1203" s="196">
        <f t="shared" si="110"/>
        <v>0.5</v>
      </c>
      <c r="J1203" s="197">
        <f t="shared" si="111"/>
        <v>0.5</v>
      </c>
      <c r="K1203" s="186">
        <f t="shared" si="114"/>
        <v>1.5</v>
      </c>
      <c r="L1203" s="198">
        <f t="shared" si="112"/>
        <v>0.5</v>
      </c>
      <c r="M1203" s="199">
        <f t="shared" si="113"/>
        <v>0.5</v>
      </c>
    </row>
    <row r="1204" spans="1:13" x14ac:dyDescent="0.35">
      <c r="A1204" s="189" t="s">
        <v>1396</v>
      </c>
      <c r="B1204" s="190" t="s">
        <v>605</v>
      </c>
      <c r="C1204" s="191">
        <v>535613</v>
      </c>
      <c r="D1204" s="192">
        <v>2.1509999999999998</v>
      </c>
      <c r="E1204" s="193">
        <v>38.003597120000002</v>
      </c>
      <c r="F1204" s="194">
        <v>0</v>
      </c>
      <c r="H1204" s="195">
        <f t="shared" si="109"/>
        <v>0.5</v>
      </c>
      <c r="I1204" s="196">
        <f t="shared" si="110"/>
        <v>0.5</v>
      </c>
      <c r="J1204" s="197">
        <f t="shared" si="111"/>
        <v>5</v>
      </c>
      <c r="K1204" s="186">
        <f t="shared" si="114"/>
        <v>6</v>
      </c>
      <c r="L1204" s="198">
        <f t="shared" si="112"/>
        <v>2</v>
      </c>
      <c r="M1204" s="199">
        <f t="shared" si="113"/>
        <v>2</v>
      </c>
    </row>
    <row r="1205" spans="1:13" x14ac:dyDescent="0.35">
      <c r="A1205" s="189" t="s">
        <v>1396</v>
      </c>
      <c r="B1205" s="190" t="s">
        <v>1421</v>
      </c>
      <c r="C1205" s="191">
        <v>535907</v>
      </c>
      <c r="D1205" s="192">
        <v>2.395</v>
      </c>
      <c r="E1205" s="193">
        <v>40.077519379999998</v>
      </c>
      <c r="F1205" s="194">
        <v>10.077519379844961</v>
      </c>
      <c r="H1205" s="195">
        <f t="shared" si="109"/>
        <v>1</v>
      </c>
      <c r="I1205" s="196">
        <f t="shared" si="110"/>
        <v>0.5</v>
      </c>
      <c r="J1205" s="197">
        <f t="shared" si="111"/>
        <v>0.5</v>
      </c>
      <c r="K1205" s="186">
        <f t="shared" si="114"/>
        <v>2</v>
      </c>
      <c r="L1205" s="198">
        <f t="shared" si="112"/>
        <v>0.66666666666666663</v>
      </c>
      <c r="M1205" s="199">
        <f t="shared" si="113"/>
        <v>0.66</v>
      </c>
    </row>
    <row r="1206" spans="1:13" x14ac:dyDescent="0.35">
      <c r="A1206" s="189" t="s">
        <v>1396</v>
      </c>
      <c r="B1206" s="190" t="s">
        <v>1362</v>
      </c>
      <c r="C1206" s="191">
        <v>544612</v>
      </c>
      <c r="D1206" s="192">
        <v>2.39</v>
      </c>
      <c r="E1206" s="193">
        <v>43.171794869999999</v>
      </c>
      <c r="F1206" s="194">
        <v>0.51282051282051277</v>
      </c>
      <c r="H1206" s="195">
        <f t="shared" si="109"/>
        <v>1</v>
      </c>
      <c r="I1206" s="196">
        <f t="shared" si="110"/>
        <v>4</v>
      </c>
      <c r="J1206" s="197">
        <f t="shared" si="111"/>
        <v>5</v>
      </c>
      <c r="K1206" s="186">
        <f t="shared" si="114"/>
        <v>10</v>
      </c>
      <c r="L1206" s="198">
        <f t="shared" si="112"/>
        <v>3.3333333333333335</v>
      </c>
      <c r="M1206" s="199">
        <f t="shared" si="113"/>
        <v>3.33</v>
      </c>
    </row>
    <row r="1207" spans="1:13" x14ac:dyDescent="0.35">
      <c r="A1207" s="189" t="s">
        <v>1396</v>
      </c>
      <c r="B1207" s="190" t="s">
        <v>1422</v>
      </c>
      <c r="C1207" s="191">
        <v>535761</v>
      </c>
      <c r="D1207" s="192">
        <v>2.5449999999999999</v>
      </c>
      <c r="E1207" s="193">
        <v>38.903301890000002</v>
      </c>
      <c r="F1207" s="194">
        <v>7.5471698113207548</v>
      </c>
      <c r="H1207" s="195">
        <f t="shared" si="109"/>
        <v>1.5</v>
      </c>
      <c r="I1207" s="196">
        <f t="shared" si="110"/>
        <v>0.5</v>
      </c>
      <c r="J1207" s="197">
        <f t="shared" si="111"/>
        <v>0.5</v>
      </c>
      <c r="K1207" s="186">
        <f t="shared" si="114"/>
        <v>2.5</v>
      </c>
      <c r="L1207" s="198">
        <f t="shared" si="112"/>
        <v>0.83333333333333337</v>
      </c>
      <c r="M1207" s="199">
        <f t="shared" si="113"/>
        <v>0.83</v>
      </c>
    </row>
    <row r="1208" spans="1:13" x14ac:dyDescent="0.35">
      <c r="A1208" s="189" t="s">
        <v>1396</v>
      </c>
      <c r="B1208" s="190" t="s">
        <v>1423</v>
      </c>
      <c r="C1208" s="191">
        <v>544663</v>
      </c>
      <c r="D1208" s="192">
        <v>2.4550000000000001</v>
      </c>
      <c r="E1208" s="193">
        <v>41.02274422</v>
      </c>
      <c r="F1208" s="194">
        <v>7.2334079045488435</v>
      </c>
      <c r="H1208" s="195">
        <f t="shared" si="109"/>
        <v>1.5</v>
      </c>
      <c r="I1208" s="196">
        <f t="shared" si="110"/>
        <v>0.5</v>
      </c>
      <c r="J1208" s="197">
        <f t="shared" si="111"/>
        <v>0.5</v>
      </c>
      <c r="K1208" s="186">
        <f t="shared" si="114"/>
        <v>2.5</v>
      </c>
      <c r="L1208" s="198">
        <f t="shared" si="112"/>
        <v>0.83333333333333337</v>
      </c>
      <c r="M1208" s="199">
        <f t="shared" si="113"/>
        <v>0.83</v>
      </c>
    </row>
    <row r="1209" spans="1:13" x14ac:dyDescent="0.35">
      <c r="A1209" s="189" t="s">
        <v>1396</v>
      </c>
      <c r="B1209" s="190" t="s">
        <v>1424</v>
      </c>
      <c r="C1209" s="191">
        <v>535877</v>
      </c>
      <c r="D1209" s="192">
        <v>2.165</v>
      </c>
      <c r="E1209" s="193">
        <v>41.545822100000002</v>
      </c>
      <c r="F1209" s="194">
        <v>3.773584905660377</v>
      </c>
      <c r="H1209" s="195">
        <f t="shared" si="109"/>
        <v>0.5</v>
      </c>
      <c r="I1209" s="196">
        <f t="shared" si="110"/>
        <v>1.5</v>
      </c>
      <c r="J1209" s="197">
        <f t="shared" si="111"/>
        <v>2</v>
      </c>
      <c r="K1209" s="186">
        <f t="shared" si="114"/>
        <v>4</v>
      </c>
      <c r="L1209" s="198">
        <f t="shared" si="112"/>
        <v>1.3333333333333333</v>
      </c>
      <c r="M1209" s="199">
        <f t="shared" si="113"/>
        <v>1.33</v>
      </c>
    </row>
    <row r="1210" spans="1:13" x14ac:dyDescent="0.35">
      <c r="A1210" s="189" t="s">
        <v>1396</v>
      </c>
      <c r="B1210" s="190" t="s">
        <v>1425</v>
      </c>
      <c r="C1210" s="191">
        <v>529729</v>
      </c>
      <c r="D1210" s="192">
        <v>0</v>
      </c>
      <c r="E1210" s="193">
        <v>39.823308269999998</v>
      </c>
      <c r="F1210" s="194">
        <v>6.015037593984963</v>
      </c>
      <c r="H1210" s="195">
        <f t="shared" si="109"/>
        <v>0.5</v>
      </c>
      <c r="I1210" s="196">
        <f t="shared" si="110"/>
        <v>0.5</v>
      </c>
      <c r="J1210" s="197">
        <f t="shared" si="111"/>
        <v>0.5</v>
      </c>
      <c r="K1210" s="186">
        <f t="shared" si="114"/>
        <v>1.5</v>
      </c>
      <c r="L1210" s="198">
        <f t="shared" si="112"/>
        <v>0.5</v>
      </c>
      <c r="M1210" s="199">
        <f t="shared" si="113"/>
        <v>0.5</v>
      </c>
    </row>
    <row r="1211" spans="1:13" x14ac:dyDescent="0.35">
      <c r="A1211" s="189" t="s">
        <v>1396</v>
      </c>
      <c r="B1211" s="190" t="s">
        <v>1426</v>
      </c>
      <c r="C1211" s="191">
        <v>544736</v>
      </c>
      <c r="D1211" s="192">
        <v>1.8260000000000001</v>
      </c>
      <c r="E1211" s="193">
        <v>41.248331370000002</v>
      </c>
      <c r="F1211" s="194">
        <v>3.5335689045936394</v>
      </c>
      <c r="H1211" s="195">
        <f t="shared" si="109"/>
        <v>0.5</v>
      </c>
      <c r="I1211" s="196">
        <f t="shared" si="110"/>
        <v>1</v>
      </c>
      <c r="J1211" s="197">
        <f t="shared" si="111"/>
        <v>2</v>
      </c>
      <c r="K1211" s="186">
        <f t="shared" si="114"/>
        <v>3.5</v>
      </c>
      <c r="L1211" s="198">
        <f t="shared" si="112"/>
        <v>1.1666666666666667</v>
      </c>
      <c r="M1211" s="199">
        <f t="shared" si="113"/>
        <v>1.1599999999999999</v>
      </c>
    </row>
    <row r="1212" spans="1:13" x14ac:dyDescent="0.35">
      <c r="A1212" s="189" t="s">
        <v>1396</v>
      </c>
      <c r="B1212" s="190" t="s">
        <v>1427</v>
      </c>
      <c r="C1212" s="191">
        <v>544744</v>
      </c>
      <c r="D1212" s="192">
        <v>1.4650000000000001</v>
      </c>
      <c r="E1212" s="193">
        <v>40.218244800000001</v>
      </c>
      <c r="F1212" s="194">
        <v>3.6951501154734414</v>
      </c>
      <c r="H1212" s="195">
        <f t="shared" si="109"/>
        <v>0.5</v>
      </c>
      <c r="I1212" s="196">
        <f t="shared" si="110"/>
        <v>0.5</v>
      </c>
      <c r="J1212" s="197">
        <f t="shared" si="111"/>
        <v>2</v>
      </c>
      <c r="K1212" s="186">
        <f t="shared" si="114"/>
        <v>3</v>
      </c>
      <c r="L1212" s="198">
        <f t="shared" si="112"/>
        <v>1</v>
      </c>
      <c r="M1212" s="199">
        <f t="shared" si="113"/>
        <v>1</v>
      </c>
    </row>
    <row r="1213" spans="1:13" x14ac:dyDescent="0.35">
      <c r="A1213" s="189" t="s">
        <v>1396</v>
      </c>
      <c r="B1213" s="190" t="s">
        <v>1428</v>
      </c>
      <c r="C1213" s="191">
        <v>535800</v>
      </c>
      <c r="D1213" s="192">
        <v>1.425</v>
      </c>
      <c r="E1213" s="193">
        <v>41.687610620000001</v>
      </c>
      <c r="F1213" s="194">
        <v>8.8495575221238933</v>
      </c>
      <c r="H1213" s="195">
        <f t="shared" si="109"/>
        <v>0.5</v>
      </c>
      <c r="I1213" s="196">
        <f t="shared" si="110"/>
        <v>1.5</v>
      </c>
      <c r="J1213" s="197">
        <f t="shared" si="111"/>
        <v>0.5</v>
      </c>
      <c r="K1213" s="186">
        <f t="shared" si="114"/>
        <v>2.5</v>
      </c>
      <c r="L1213" s="198">
        <f t="shared" si="112"/>
        <v>0.83333333333333337</v>
      </c>
      <c r="M1213" s="199">
        <f t="shared" si="113"/>
        <v>0.83</v>
      </c>
    </row>
    <row r="1214" spans="1:13" x14ac:dyDescent="0.35">
      <c r="A1214" s="189" t="s">
        <v>1396</v>
      </c>
      <c r="B1214" s="190" t="s">
        <v>1429</v>
      </c>
      <c r="C1214" s="191">
        <v>544761</v>
      </c>
      <c r="D1214" s="192">
        <v>1.905</v>
      </c>
      <c r="E1214" s="193">
        <v>40.905007359999999</v>
      </c>
      <c r="F1214" s="194">
        <v>4.4182621502209134</v>
      </c>
      <c r="H1214" s="195">
        <f t="shared" si="109"/>
        <v>0.5</v>
      </c>
      <c r="I1214" s="196">
        <f t="shared" si="110"/>
        <v>0.5</v>
      </c>
      <c r="J1214" s="197">
        <f t="shared" si="111"/>
        <v>1</v>
      </c>
      <c r="K1214" s="186">
        <f t="shared" si="114"/>
        <v>2</v>
      </c>
      <c r="L1214" s="198">
        <f t="shared" si="112"/>
        <v>0.66666666666666663</v>
      </c>
      <c r="M1214" s="199">
        <f t="shared" si="113"/>
        <v>0.66</v>
      </c>
    </row>
    <row r="1215" spans="1:13" x14ac:dyDescent="0.35">
      <c r="A1215" s="189" t="s">
        <v>1396</v>
      </c>
      <c r="B1215" s="190" t="s">
        <v>1430</v>
      </c>
      <c r="C1215" s="191">
        <v>544779</v>
      </c>
      <c r="D1215" s="192">
        <v>2.3180000000000001</v>
      </c>
      <c r="E1215" s="193">
        <v>41.580435250000001</v>
      </c>
      <c r="F1215" s="194">
        <v>1.1094516748453167</v>
      </c>
      <c r="H1215" s="195">
        <f t="shared" si="109"/>
        <v>1</v>
      </c>
      <c r="I1215" s="196">
        <f t="shared" si="110"/>
        <v>1.5</v>
      </c>
      <c r="J1215" s="197">
        <f t="shared" si="111"/>
        <v>5</v>
      </c>
      <c r="K1215" s="186">
        <f t="shared" si="114"/>
        <v>7.5</v>
      </c>
      <c r="L1215" s="198">
        <f t="shared" si="112"/>
        <v>2.5</v>
      </c>
      <c r="M1215" s="199">
        <f t="shared" si="113"/>
        <v>2.5</v>
      </c>
    </row>
    <row r="1216" spans="1:13" x14ac:dyDescent="0.35">
      <c r="A1216" s="189" t="s">
        <v>1396</v>
      </c>
      <c r="B1216" s="190" t="s">
        <v>1431</v>
      </c>
      <c r="C1216" s="191">
        <v>544795</v>
      </c>
      <c r="D1216" s="192">
        <v>2.2040000000000002</v>
      </c>
      <c r="E1216" s="193">
        <v>41.126946760000003</v>
      </c>
      <c r="F1216" s="194">
        <v>4.1289387902933719</v>
      </c>
      <c r="H1216" s="195">
        <f t="shared" si="109"/>
        <v>0.5</v>
      </c>
      <c r="I1216" s="196">
        <f t="shared" si="110"/>
        <v>0.5</v>
      </c>
      <c r="J1216" s="197">
        <f t="shared" si="111"/>
        <v>1.5</v>
      </c>
      <c r="K1216" s="186">
        <f t="shared" si="114"/>
        <v>2.5</v>
      </c>
      <c r="L1216" s="198">
        <f t="shared" si="112"/>
        <v>0.83333333333333337</v>
      </c>
      <c r="M1216" s="199">
        <f t="shared" si="113"/>
        <v>0.83</v>
      </c>
    </row>
    <row r="1217" spans="1:13" x14ac:dyDescent="0.35">
      <c r="A1217" s="189" t="s">
        <v>1396</v>
      </c>
      <c r="B1217" s="190" t="s">
        <v>1432</v>
      </c>
      <c r="C1217" s="191">
        <v>535940</v>
      </c>
      <c r="D1217" s="192">
        <v>1.379</v>
      </c>
      <c r="E1217" s="193">
        <v>41.38163265</v>
      </c>
      <c r="F1217" s="194">
        <v>2.4489795918367347</v>
      </c>
      <c r="H1217" s="195">
        <f t="shared" si="109"/>
        <v>0.5</v>
      </c>
      <c r="I1217" s="196">
        <f t="shared" si="110"/>
        <v>1</v>
      </c>
      <c r="J1217" s="197">
        <f t="shared" si="111"/>
        <v>4</v>
      </c>
      <c r="K1217" s="186">
        <f t="shared" si="114"/>
        <v>5.5</v>
      </c>
      <c r="L1217" s="198">
        <f t="shared" si="112"/>
        <v>1.8333333333333333</v>
      </c>
      <c r="M1217" s="199">
        <f t="shared" si="113"/>
        <v>1.83</v>
      </c>
    </row>
    <row r="1218" spans="1:13" x14ac:dyDescent="0.35">
      <c r="A1218" s="189" t="s">
        <v>1396</v>
      </c>
      <c r="B1218" s="190" t="s">
        <v>1433</v>
      </c>
      <c r="C1218" s="191">
        <v>535842</v>
      </c>
      <c r="D1218" s="192">
        <v>2.7029999999999998</v>
      </c>
      <c r="E1218" s="193">
        <v>43.561946900000002</v>
      </c>
      <c r="F1218" s="194">
        <v>5.3097345132743365</v>
      </c>
      <c r="H1218" s="195">
        <f t="shared" si="109"/>
        <v>2</v>
      </c>
      <c r="I1218" s="196">
        <f t="shared" si="110"/>
        <v>4.5</v>
      </c>
      <c r="J1218" s="197">
        <f t="shared" si="111"/>
        <v>0.5</v>
      </c>
      <c r="K1218" s="186">
        <f t="shared" si="114"/>
        <v>7</v>
      </c>
      <c r="L1218" s="198">
        <f t="shared" si="112"/>
        <v>2.3333333333333335</v>
      </c>
      <c r="M1218" s="199">
        <f t="shared" si="113"/>
        <v>2.33</v>
      </c>
    </row>
    <row r="1219" spans="1:13" x14ac:dyDescent="0.35">
      <c r="A1219" s="189" t="s">
        <v>1396</v>
      </c>
      <c r="B1219" s="190" t="s">
        <v>1434</v>
      </c>
      <c r="C1219" s="191">
        <v>535281</v>
      </c>
      <c r="D1219" s="192">
        <v>1.01</v>
      </c>
      <c r="E1219" s="193">
        <v>41.199346409999997</v>
      </c>
      <c r="F1219" s="194">
        <v>2.6143790849673203</v>
      </c>
      <c r="H1219" s="195">
        <f t="shared" si="109"/>
        <v>0.5</v>
      </c>
      <c r="I1219" s="196">
        <f t="shared" si="110"/>
        <v>1</v>
      </c>
      <c r="J1219" s="197">
        <f t="shared" si="111"/>
        <v>3.5</v>
      </c>
      <c r="K1219" s="186">
        <f t="shared" si="114"/>
        <v>5</v>
      </c>
      <c r="L1219" s="198">
        <f t="shared" si="112"/>
        <v>1.6666666666666667</v>
      </c>
      <c r="M1219" s="199">
        <f t="shared" si="113"/>
        <v>1.66</v>
      </c>
    </row>
    <row r="1220" spans="1:13" x14ac:dyDescent="0.35">
      <c r="A1220" s="189" t="s">
        <v>1396</v>
      </c>
      <c r="B1220" s="190" t="s">
        <v>1435</v>
      </c>
      <c r="C1220" s="191">
        <v>535371</v>
      </c>
      <c r="D1220" s="192">
        <v>2.9409999999999998</v>
      </c>
      <c r="E1220" s="193">
        <v>40.178899080000001</v>
      </c>
      <c r="F1220" s="194">
        <v>5.5045871559633026</v>
      </c>
      <c r="H1220" s="195">
        <f t="shared" ref="H1220:H1283" si="115">VALUE(_xlfn.IFS(D1220&gt;4.05,"5",D1220&gt;=3.83,"4,5",D1220&gt;=3.6,"4",D1220&gt;=3.37,"3,5",D1220&gt;=3.14,"3",D1220&gt;=2.91,"2,5",D1220&gt;=2.68,"2",D1220&gt;=2.45,"1,5",D1220&gt;=2.22,"1",D1220&lt;2.22,"0,5"))</f>
        <v>2.5</v>
      </c>
      <c r="I1220" s="196">
        <f t="shared" ref="I1220:I1283" si="116">VALUE(_xlfn.IFS(E1220&gt;43.62,"5",E1220&gt;=43.32,"4,5",E1220&gt;=43.1,"4",E1220&gt;=42.7,"3,5",E1220&gt;=42.39,"3",E1220&gt;=42.08,"2,5",E1220&gt;=41.77,"2",E1220&gt;=41.46,"1,5",E1220&gt;=41.15,"1",E1220&lt;41.15,"0,5"))</f>
        <v>0.5</v>
      </c>
      <c r="J1220" s="197">
        <f t="shared" ref="J1220:J1283" si="117">VALUE(_xlfn.IFS(F1220&gt;4.53,"0,5",F1220&gt;=4.2,"1",F1220&gt;=3.86,"1,5",F1220&gt;=3.52,"2",F1220&gt;=3.18,"2,5",F1220&gt;=2.84,"3",F1220&gt;=2.5,"3,5",F1220&gt;=2.16,"4",F1220&gt;=1.82,"4,5",F1220&lt;1.82,"5"))</f>
        <v>0.5</v>
      </c>
      <c r="K1220" s="186">
        <f t="shared" si="114"/>
        <v>3.5</v>
      </c>
      <c r="L1220" s="198">
        <f t="shared" ref="L1220:L1283" si="118">(H1220+I1220+J1220)/3</f>
        <v>1.1666666666666667</v>
      </c>
      <c r="M1220" s="199">
        <f t="shared" ref="M1220:M1283" si="119">ROUNDDOWN(L1220,2)</f>
        <v>1.1599999999999999</v>
      </c>
    </row>
    <row r="1221" spans="1:13" x14ac:dyDescent="0.35">
      <c r="A1221" s="189" t="s">
        <v>1396</v>
      </c>
      <c r="B1221" s="190" t="s">
        <v>1436</v>
      </c>
      <c r="C1221" s="191">
        <v>544825</v>
      </c>
      <c r="D1221" s="192">
        <v>0.89300000000000002</v>
      </c>
      <c r="E1221" s="193">
        <v>42.136612020000001</v>
      </c>
      <c r="F1221" s="194">
        <v>4.918032786885246</v>
      </c>
      <c r="H1221" s="195">
        <f t="shared" si="115"/>
        <v>0.5</v>
      </c>
      <c r="I1221" s="196">
        <f t="shared" si="116"/>
        <v>2.5</v>
      </c>
      <c r="J1221" s="197">
        <f t="shared" si="117"/>
        <v>0.5</v>
      </c>
      <c r="K1221" s="186">
        <f t="shared" si="114"/>
        <v>3.5</v>
      </c>
      <c r="L1221" s="198">
        <f t="shared" si="118"/>
        <v>1.1666666666666667</v>
      </c>
      <c r="M1221" s="199">
        <f t="shared" si="119"/>
        <v>1.1599999999999999</v>
      </c>
    </row>
    <row r="1222" spans="1:13" x14ac:dyDescent="0.35">
      <c r="A1222" s="189" t="s">
        <v>1396</v>
      </c>
      <c r="B1222" s="190" t="s">
        <v>1437</v>
      </c>
      <c r="C1222" s="191">
        <v>535435</v>
      </c>
      <c r="D1222" s="192">
        <v>2.2829999999999999</v>
      </c>
      <c r="E1222" s="193">
        <v>44.282369150000001</v>
      </c>
      <c r="F1222" s="194">
        <v>4.9586776859504136</v>
      </c>
      <c r="H1222" s="195">
        <f t="shared" si="115"/>
        <v>1</v>
      </c>
      <c r="I1222" s="196">
        <f t="shared" si="116"/>
        <v>5</v>
      </c>
      <c r="J1222" s="197">
        <f t="shared" si="117"/>
        <v>0.5</v>
      </c>
      <c r="K1222" s="186">
        <f t="shared" si="114"/>
        <v>6.5</v>
      </c>
      <c r="L1222" s="198">
        <f t="shared" si="118"/>
        <v>2.1666666666666665</v>
      </c>
      <c r="M1222" s="199">
        <f t="shared" si="119"/>
        <v>2.16</v>
      </c>
    </row>
    <row r="1223" spans="1:13" x14ac:dyDescent="0.35">
      <c r="A1223" s="189" t="s">
        <v>1396</v>
      </c>
      <c r="B1223" s="190" t="s">
        <v>410</v>
      </c>
      <c r="C1223" s="191">
        <v>535648</v>
      </c>
      <c r="D1223" s="192">
        <v>1.397</v>
      </c>
      <c r="E1223" s="193">
        <v>41.82647815</v>
      </c>
      <c r="F1223" s="194">
        <v>6.6838046272493576</v>
      </c>
      <c r="H1223" s="195">
        <f t="shared" si="115"/>
        <v>0.5</v>
      </c>
      <c r="I1223" s="196">
        <f t="shared" si="116"/>
        <v>2</v>
      </c>
      <c r="J1223" s="197">
        <f t="shared" si="117"/>
        <v>0.5</v>
      </c>
      <c r="K1223" s="186">
        <f t="shared" si="114"/>
        <v>3</v>
      </c>
      <c r="L1223" s="198">
        <f t="shared" si="118"/>
        <v>1</v>
      </c>
      <c r="M1223" s="199">
        <f t="shared" si="119"/>
        <v>1</v>
      </c>
    </row>
    <row r="1224" spans="1:13" x14ac:dyDescent="0.35">
      <c r="A1224" s="189" t="s">
        <v>1396</v>
      </c>
      <c r="B1224" s="190" t="s">
        <v>1438</v>
      </c>
      <c r="C1224" s="191">
        <v>544892</v>
      </c>
      <c r="D1224" s="192">
        <v>2.286</v>
      </c>
      <c r="E1224" s="193">
        <v>42.277915630000003</v>
      </c>
      <c r="F1224" s="194">
        <v>1.9851116625310175</v>
      </c>
      <c r="H1224" s="195">
        <f t="shared" si="115"/>
        <v>1</v>
      </c>
      <c r="I1224" s="196">
        <f t="shared" si="116"/>
        <v>2.5</v>
      </c>
      <c r="J1224" s="197">
        <f t="shared" si="117"/>
        <v>4.5</v>
      </c>
      <c r="K1224" s="186">
        <f t="shared" si="114"/>
        <v>8</v>
      </c>
      <c r="L1224" s="198">
        <f t="shared" si="118"/>
        <v>2.6666666666666665</v>
      </c>
      <c r="M1224" s="199">
        <f t="shared" si="119"/>
        <v>2.66</v>
      </c>
    </row>
    <row r="1225" spans="1:13" x14ac:dyDescent="0.35">
      <c r="A1225" s="189" t="s">
        <v>1396</v>
      </c>
      <c r="B1225" s="190" t="s">
        <v>1439</v>
      </c>
      <c r="C1225" s="191">
        <v>535991</v>
      </c>
      <c r="D1225" s="192">
        <v>2.0979999999999999</v>
      </c>
      <c r="E1225" s="193">
        <v>42.169184289999997</v>
      </c>
      <c r="F1225" s="194">
        <v>4.833836858006042</v>
      </c>
      <c r="H1225" s="195">
        <f t="shared" si="115"/>
        <v>0.5</v>
      </c>
      <c r="I1225" s="196">
        <f t="shared" si="116"/>
        <v>2.5</v>
      </c>
      <c r="J1225" s="197">
        <f t="shared" si="117"/>
        <v>0.5</v>
      </c>
      <c r="K1225" s="186">
        <f t="shared" si="114"/>
        <v>3.5</v>
      </c>
      <c r="L1225" s="198">
        <f t="shared" si="118"/>
        <v>1.1666666666666667</v>
      </c>
      <c r="M1225" s="199">
        <f t="shared" si="119"/>
        <v>1.1599999999999999</v>
      </c>
    </row>
    <row r="1226" spans="1:13" x14ac:dyDescent="0.35">
      <c r="A1226" s="189" t="s">
        <v>1396</v>
      </c>
      <c r="B1226" s="190" t="s">
        <v>1440</v>
      </c>
      <c r="C1226" s="191">
        <v>535176</v>
      </c>
      <c r="D1226" s="192">
        <v>3.5710000000000002</v>
      </c>
      <c r="E1226" s="193">
        <v>45.701520909999999</v>
      </c>
      <c r="F1226" s="194">
        <v>0</v>
      </c>
      <c r="H1226" s="195">
        <f t="shared" si="115"/>
        <v>3.5</v>
      </c>
      <c r="I1226" s="196">
        <f t="shared" si="116"/>
        <v>5</v>
      </c>
      <c r="J1226" s="197">
        <f t="shared" si="117"/>
        <v>5</v>
      </c>
      <c r="K1226" s="186">
        <f t="shared" si="114"/>
        <v>13.5</v>
      </c>
      <c r="L1226" s="198">
        <f t="shared" si="118"/>
        <v>4.5</v>
      </c>
      <c r="M1226" s="199">
        <f t="shared" si="119"/>
        <v>4.5</v>
      </c>
    </row>
    <row r="1227" spans="1:13" x14ac:dyDescent="0.35">
      <c r="A1227" s="189" t="s">
        <v>1396</v>
      </c>
      <c r="B1227" s="190" t="s">
        <v>1441</v>
      </c>
      <c r="C1227" s="191">
        <v>535346</v>
      </c>
      <c r="D1227" s="192">
        <v>1.6779999999999999</v>
      </c>
      <c r="E1227" s="193">
        <v>43.707762559999999</v>
      </c>
      <c r="F1227" s="194">
        <v>7.3059360730593612</v>
      </c>
      <c r="H1227" s="195">
        <f t="shared" si="115"/>
        <v>0.5</v>
      </c>
      <c r="I1227" s="196">
        <f t="shared" si="116"/>
        <v>5</v>
      </c>
      <c r="J1227" s="197">
        <f t="shared" si="117"/>
        <v>0.5</v>
      </c>
      <c r="K1227" s="186">
        <f t="shared" si="114"/>
        <v>6</v>
      </c>
      <c r="L1227" s="198">
        <f t="shared" si="118"/>
        <v>2</v>
      </c>
      <c r="M1227" s="199">
        <f t="shared" si="119"/>
        <v>2</v>
      </c>
    </row>
    <row r="1228" spans="1:13" x14ac:dyDescent="0.35">
      <c r="A1228" s="189" t="s">
        <v>1396</v>
      </c>
      <c r="B1228" s="190" t="s">
        <v>1345</v>
      </c>
      <c r="C1228" s="191">
        <v>544965</v>
      </c>
      <c r="D1228" s="192">
        <v>0.79400000000000004</v>
      </c>
      <c r="E1228" s="193">
        <v>40.88383838</v>
      </c>
      <c r="F1228" s="194">
        <v>8.0808080808080813</v>
      </c>
      <c r="H1228" s="195">
        <f t="shared" si="115"/>
        <v>0.5</v>
      </c>
      <c r="I1228" s="196">
        <f t="shared" si="116"/>
        <v>0.5</v>
      </c>
      <c r="J1228" s="197">
        <f t="shared" si="117"/>
        <v>0.5</v>
      </c>
      <c r="K1228" s="186">
        <f t="shared" si="114"/>
        <v>1.5</v>
      </c>
      <c r="L1228" s="198">
        <f t="shared" si="118"/>
        <v>0.5</v>
      </c>
      <c r="M1228" s="199">
        <f t="shared" si="119"/>
        <v>0.5</v>
      </c>
    </row>
    <row r="1229" spans="1:13" x14ac:dyDescent="0.35">
      <c r="A1229" s="189" t="s">
        <v>1396</v>
      </c>
      <c r="B1229" s="190" t="s">
        <v>1442</v>
      </c>
      <c r="C1229" s="191">
        <v>544973</v>
      </c>
      <c r="D1229" s="192">
        <v>2.5209999999999999</v>
      </c>
      <c r="E1229" s="193">
        <v>37.797959179999999</v>
      </c>
      <c r="F1229" s="194">
        <v>16.326530612244898</v>
      </c>
      <c r="H1229" s="195">
        <f t="shared" si="115"/>
        <v>1.5</v>
      </c>
      <c r="I1229" s="196">
        <f t="shared" si="116"/>
        <v>0.5</v>
      </c>
      <c r="J1229" s="197">
        <f t="shared" si="117"/>
        <v>0.5</v>
      </c>
      <c r="K1229" s="186">
        <f t="shared" ref="K1229:K1292" si="120">SUM(H1229:J1229)</f>
        <v>2.5</v>
      </c>
      <c r="L1229" s="198">
        <f t="shared" si="118"/>
        <v>0.83333333333333337</v>
      </c>
      <c r="M1229" s="199">
        <f t="shared" si="119"/>
        <v>0.83</v>
      </c>
    </row>
    <row r="1230" spans="1:13" x14ac:dyDescent="0.35">
      <c r="A1230" s="189" t="s">
        <v>1396</v>
      </c>
      <c r="B1230" s="190" t="s">
        <v>1443</v>
      </c>
      <c r="C1230" s="191">
        <v>544981</v>
      </c>
      <c r="D1230" s="192">
        <v>2.6739999999999999</v>
      </c>
      <c r="E1230" s="193">
        <v>43.659046500000002</v>
      </c>
      <c r="F1230" s="194">
        <v>2.6572880031262209</v>
      </c>
      <c r="H1230" s="195">
        <f t="shared" si="115"/>
        <v>1.5</v>
      </c>
      <c r="I1230" s="196">
        <f t="shared" si="116"/>
        <v>5</v>
      </c>
      <c r="J1230" s="197">
        <f t="shared" si="117"/>
        <v>3.5</v>
      </c>
      <c r="K1230" s="186">
        <f t="shared" si="120"/>
        <v>10</v>
      </c>
      <c r="L1230" s="198">
        <f t="shared" si="118"/>
        <v>3.3333333333333335</v>
      </c>
      <c r="M1230" s="199">
        <f t="shared" si="119"/>
        <v>3.33</v>
      </c>
    </row>
    <row r="1231" spans="1:13" x14ac:dyDescent="0.35">
      <c r="A1231" s="189" t="s">
        <v>1396</v>
      </c>
      <c r="B1231" s="190" t="s">
        <v>1444</v>
      </c>
      <c r="C1231" s="191">
        <v>545007</v>
      </c>
      <c r="D1231" s="192">
        <v>2.016</v>
      </c>
      <c r="E1231" s="193">
        <v>40.569607840000003</v>
      </c>
      <c r="F1231" s="194">
        <v>2.9411764705882351</v>
      </c>
      <c r="H1231" s="195">
        <f t="shared" si="115"/>
        <v>0.5</v>
      </c>
      <c r="I1231" s="196">
        <f t="shared" si="116"/>
        <v>0.5</v>
      </c>
      <c r="J1231" s="197">
        <f t="shared" si="117"/>
        <v>3</v>
      </c>
      <c r="K1231" s="186">
        <f t="shared" si="120"/>
        <v>4</v>
      </c>
      <c r="L1231" s="198">
        <f t="shared" si="118"/>
        <v>1.3333333333333333</v>
      </c>
      <c r="M1231" s="199">
        <f t="shared" si="119"/>
        <v>1.33</v>
      </c>
    </row>
    <row r="1232" spans="1:13" x14ac:dyDescent="0.35">
      <c r="A1232" s="189" t="s">
        <v>1396</v>
      </c>
      <c r="B1232" s="190" t="s">
        <v>419</v>
      </c>
      <c r="C1232" s="191">
        <v>545015</v>
      </c>
      <c r="D1232" s="192">
        <v>0.61899999999999999</v>
      </c>
      <c r="E1232" s="193">
        <v>41.331119540000003</v>
      </c>
      <c r="F1232" s="194">
        <v>7.2106261859582546</v>
      </c>
      <c r="H1232" s="195">
        <f t="shared" si="115"/>
        <v>0.5</v>
      </c>
      <c r="I1232" s="196">
        <f t="shared" si="116"/>
        <v>1</v>
      </c>
      <c r="J1232" s="197">
        <f t="shared" si="117"/>
        <v>0.5</v>
      </c>
      <c r="K1232" s="186">
        <f t="shared" si="120"/>
        <v>2</v>
      </c>
      <c r="L1232" s="198">
        <f t="shared" si="118"/>
        <v>0.66666666666666663</v>
      </c>
      <c r="M1232" s="199">
        <f t="shared" si="119"/>
        <v>0.66</v>
      </c>
    </row>
    <row r="1233" spans="1:13" x14ac:dyDescent="0.35">
      <c r="A1233" s="189" t="s">
        <v>1396</v>
      </c>
      <c r="B1233" s="190" t="s">
        <v>1445</v>
      </c>
      <c r="C1233" s="191">
        <v>545066</v>
      </c>
      <c r="D1233" s="192">
        <v>2.0830000000000002</v>
      </c>
      <c r="E1233" s="193">
        <v>37.722707419999999</v>
      </c>
      <c r="F1233" s="194">
        <v>7.5915351024521334</v>
      </c>
      <c r="H1233" s="195">
        <f t="shared" si="115"/>
        <v>0.5</v>
      </c>
      <c r="I1233" s="196">
        <f t="shared" si="116"/>
        <v>0.5</v>
      </c>
      <c r="J1233" s="197">
        <f t="shared" si="117"/>
        <v>0.5</v>
      </c>
      <c r="K1233" s="186">
        <f t="shared" si="120"/>
        <v>1.5</v>
      </c>
      <c r="L1233" s="198">
        <f t="shared" si="118"/>
        <v>0.5</v>
      </c>
      <c r="M1233" s="199">
        <f t="shared" si="119"/>
        <v>0.5</v>
      </c>
    </row>
    <row r="1234" spans="1:13" x14ac:dyDescent="0.35">
      <c r="A1234" s="189" t="s">
        <v>1396</v>
      </c>
      <c r="B1234" s="190" t="s">
        <v>1446</v>
      </c>
      <c r="C1234" s="191">
        <v>545074</v>
      </c>
      <c r="D1234" s="192">
        <v>1.843</v>
      </c>
      <c r="E1234" s="193">
        <v>41.596330279999997</v>
      </c>
      <c r="F1234" s="194">
        <v>10.703363914373089</v>
      </c>
      <c r="H1234" s="195">
        <f t="shared" si="115"/>
        <v>0.5</v>
      </c>
      <c r="I1234" s="196">
        <f t="shared" si="116"/>
        <v>1.5</v>
      </c>
      <c r="J1234" s="197">
        <f t="shared" si="117"/>
        <v>0.5</v>
      </c>
      <c r="K1234" s="186">
        <f t="shared" si="120"/>
        <v>2.5</v>
      </c>
      <c r="L1234" s="198">
        <f t="shared" si="118"/>
        <v>0.83333333333333337</v>
      </c>
      <c r="M1234" s="199">
        <f t="shared" si="119"/>
        <v>0.83</v>
      </c>
    </row>
    <row r="1235" spans="1:13" x14ac:dyDescent="0.35">
      <c r="A1235" s="189" t="s">
        <v>1396</v>
      </c>
      <c r="B1235" s="190" t="s">
        <v>1447</v>
      </c>
      <c r="C1235" s="191">
        <v>545082</v>
      </c>
      <c r="D1235" s="192">
        <v>1.4970000000000001</v>
      </c>
      <c r="E1235" s="193">
        <v>41.863809519999997</v>
      </c>
      <c r="F1235" s="194">
        <v>3.0476190476190479</v>
      </c>
      <c r="H1235" s="195">
        <f t="shared" si="115"/>
        <v>0.5</v>
      </c>
      <c r="I1235" s="196">
        <f t="shared" si="116"/>
        <v>2</v>
      </c>
      <c r="J1235" s="197">
        <f t="shared" si="117"/>
        <v>3</v>
      </c>
      <c r="K1235" s="186">
        <f t="shared" si="120"/>
        <v>5.5</v>
      </c>
      <c r="L1235" s="198">
        <f t="shared" si="118"/>
        <v>1.8333333333333333</v>
      </c>
      <c r="M1235" s="199">
        <f t="shared" si="119"/>
        <v>1.83</v>
      </c>
    </row>
    <row r="1236" spans="1:13" x14ac:dyDescent="0.35">
      <c r="A1236" s="189" t="s">
        <v>1396</v>
      </c>
      <c r="B1236" s="190" t="s">
        <v>1448</v>
      </c>
      <c r="C1236" s="191">
        <v>536032</v>
      </c>
      <c r="D1236" s="192">
        <v>0</v>
      </c>
      <c r="E1236" s="193">
        <v>42.232142860000003</v>
      </c>
      <c r="F1236" s="194">
        <v>0</v>
      </c>
      <c r="H1236" s="195">
        <f t="shared" si="115"/>
        <v>0.5</v>
      </c>
      <c r="I1236" s="196">
        <f t="shared" si="116"/>
        <v>2.5</v>
      </c>
      <c r="J1236" s="197">
        <f t="shared" si="117"/>
        <v>5</v>
      </c>
      <c r="K1236" s="186">
        <f t="shared" si="120"/>
        <v>8</v>
      </c>
      <c r="L1236" s="198">
        <f t="shared" si="118"/>
        <v>2.6666666666666665</v>
      </c>
      <c r="M1236" s="199">
        <f t="shared" si="119"/>
        <v>2.66</v>
      </c>
    </row>
    <row r="1237" spans="1:13" x14ac:dyDescent="0.35">
      <c r="A1237" s="189" t="s">
        <v>1396</v>
      </c>
      <c r="B1237" s="190" t="s">
        <v>1449</v>
      </c>
      <c r="C1237" s="191">
        <v>545091</v>
      </c>
      <c r="D1237" s="192">
        <v>2.206</v>
      </c>
      <c r="E1237" s="193">
        <v>43.51793722</v>
      </c>
      <c r="F1237" s="194">
        <v>4.4843049327354256</v>
      </c>
      <c r="H1237" s="195">
        <f t="shared" si="115"/>
        <v>0.5</v>
      </c>
      <c r="I1237" s="196">
        <f t="shared" si="116"/>
        <v>4.5</v>
      </c>
      <c r="J1237" s="197">
        <f t="shared" si="117"/>
        <v>1</v>
      </c>
      <c r="K1237" s="186">
        <f t="shared" si="120"/>
        <v>6</v>
      </c>
      <c r="L1237" s="198">
        <f t="shared" si="118"/>
        <v>2</v>
      </c>
      <c r="M1237" s="199">
        <f t="shared" si="119"/>
        <v>2</v>
      </c>
    </row>
    <row r="1238" spans="1:13" x14ac:dyDescent="0.35">
      <c r="A1238" s="189" t="s">
        <v>1396</v>
      </c>
      <c r="B1238" s="190" t="s">
        <v>1450</v>
      </c>
      <c r="C1238" s="191">
        <v>545121</v>
      </c>
      <c r="D1238" s="192">
        <v>2.0289999999999999</v>
      </c>
      <c r="E1238" s="193">
        <v>42.744008710000003</v>
      </c>
      <c r="F1238" s="194">
        <v>2.3238925199709515</v>
      </c>
      <c r="H1238" s="195">
        <f t="shared" si="115"/>
        <v>0.5</v>
      </c>
      <c r="I1238" s="196">
        <f t="shared" si="116"/>
        <v>3.5</v>
      </c>
      <c r="J1238" s="197">
        <f t="shared" si="117"/>
        <v>4</v>
      </c>
      <c r="K1238" s="186">
        <f t="shared" si="120"/>
        <v>8</v>
      </c>
      <c r="L1238" s="198">
        <f t="shared" si="118"/>
        <v>2.6666666666666665</v>
      </c>
      <c r="M1238" s="199">
        <f t="shared" si="119"/>
        <v>2.66</v>
      </c>
    </row>
    <row r="1239" spans="1:13" x14ac:dyDescent="0.35">
      <c r="A1239" s="189" t="s">
        <v>1396</v>
      </c>
      <c r="B1239" s="190" t="s">
        <v>1451</v>
      </c>
      <c r="C1239" s="191">
        <v>545139</v>
      </c>
      <c r="D1239" s="192">
        <v>1.65</v>
      </c>
      <c r="E1239" s="193">
        <v>39.949643950000002</v>
      </c>
      <c r="F1239" s="194">
        <v>3.4587995930824009</v>
      </c>
      <c r="H1239" s="195">
        <f t="shared" si="115"/>
        <v>0.5</v>
      </c>
      <c r="I1239" s="196">
        <f t="shared" si="116"/>
        <v>0.5</v>
      </c>
      <c r="J1239" s="197">
        <f t="shared" si="117"/>
        <v>2.5</v>
      </c>
      <c r="K1239" s="186">
        <f t="shared" si="120"/>
        <v>3.5</v>
      </c>
      <c r="L1239" s="198">
        <f t="shared" si="118"/>
        <v>1.1666666666666667</v>
      </c>
      <c r="M1239" s="199">
        <f t="shared" si="119"/>
        <v>1.1599999999999999</v>
      </c>
    </row>
    <row r="1240" spans="1:13" x14ac:dyDescent="0.35">
      <c r="A1240" s="189" t="s">
        <v>1396</v>
      </c>
      <c r="B1240" s="190" t="s">
        <v>1452</v>
      </c>
      <c r="C1240" s="191">
        <v>535494</v>
      </c>
      <c r="D1240" s="192">
        <v>1.9870000000000001</v>
      </c>
      <c r="E1240" s="193">
        <v>41.189516130000001</v>
      </c>
      <c r="F1240" s="194">
        <v>4.032258064516129</v>
      </c>
      <c r="H1240" s="195">
        <f t="shared" si="115"/>
        <v>0.5</v>
      </c>
      <c r="I1240" s="196">
        <f t="shared" si="116"/>
        <v>1</v>
      </c>
      <c r="J1240" s="197">
        <f t="shared" si="117"/>
        <v>1.5</v>
      </c>
      <c r="K1240" s="186">
        <f t="shared" si="120"/>
        <v>3</v>
      </c>
      <c r="L1240" s="198">
        <f t="shared" si="118"/>
        <v>1</v>
      </c>
      <c r="M1240" s="199">
        <f t="shared" si="119"/>
        <v>1</v>
      </c>
    </row>
    <row r="1241" spans="1:13" x14ac:dyDescent="0.35">
      <c r="A1241" s="189" t="s">
        <v>1396</v>
      </c>
      <c r="B1241" s="190" t="s">
        <v>1453</v>
      </c>
      <c r="C1241" s="191">
        <v>545228</v>
      </c>
      <c r="D1241" s="192">
        <v>2.327</v>
      </c>
      <c r="E1241" s="193">
        <v>40.280616739999999</v>
      </c>
      <c r="F1241" s="194">
        <v>4.8458149779735677</v>
      </c>
      <c r="H1241" s="195">
        <f t="shared" si="115"/>
        <v>1</v>
      </c>
      <c r="I1241" s="196">
        <f t="shared" si="116"/>
        <v>0.5</v>
      </c>
      <c r="J1241" s="197">
        <f t="shared" si="117"/>
        <v>0.5</v>
      </c>
      <c r="K1241" s="186">
        <f t="shared" si="120"/>
        <v>2</v>
      </c>
      <c r="L1241" s="198">
        <f t="shared" si="118"/>
        <v>0.66666666666666663</v>
      </c>
      <c r="M1241" s="199">
        <f t="shared" si="119"/>
        <v>0.66</v>
      </c>
    </row>
    <row r="1242" spans="1:13" x14ac:dyDescent="0.35">
      <c r="A1242" s="189" t="s">
        <v>1396</v>
      </c>
      <c r="B1242" s="190" t="s">
        <v>1454</v>
      </c>
      <c r="C1242" s="191">
        <v>535737</v>
      </c>
      <c r="D1242" s="192">
        <v>1.373</v>
      </c>
      <c r="E1242" s="193">
        <v>40.144407350000002</v>
      </c>
      <c r="F1242" s="194">
        <v>2.671118530884808</v>
      </c>
      <c r="H1242" s="195">
        <f t="shared" si="115"/>
        <v>0.5</v>
      </c>
      <c r="I1242" s="196">
        <f t="shared" si="116"/>
        <v>0.5</v>
      </c>
      <c r="J1242" s="197">
        <f t="shared" si="117"/>
        <v>3.5</v>
      </c>
      <c r="K1242" s="186">
        <f t="shared" si="120"/>
        <v>4.5</v>
      </c>
      <c r="L1242" s="198">
        <f t="shared" si="118"/>
        <v>1.5</v>
      </c>
      <c r="M1242" s="199">
        <f t="shared" si="119"/>
        <v>1.5</v>
      </c>
    </row>
    <row r="1243" spans="1:13" x14ac:dyDescent="0.35">
      <c r="A1243" s="189" t="s">
        <v>1396</v>
      </c>
      <c r="B1243" s="190" t="s">
        <v>1455</v>
      </c>
      <c r="C1243" s="191">
        <v>535893</v>
      </c>
      <c r="D1243" s="192">
        <v>0.66</v>
      </c>
      <c r="E1243" s="193">
        <v>39.397750510000002</v>
      </c>
      <c r="F1243" s="194">
        <v>3.2719836400817996</v>
      </c>
      <c r="H1243" s="195">
        <f t="shared" si="115"/>
        <v>0.5</v>
      </c>
      <c r="I1243" s="196">
        <f t="shared" si="116"/>
        <v>0.5</v>
      </c>
      <c r="J1243" s="197">
        <f t="shared" si="117"/>
        <v>2.5</v>
      </c>
      <c r="K1243" s="186">
        <f t="shared" si="120"/>
        <v>3.5</v>
      </c>
      <c r="L1243" s="198">
        <f t="shared" si="118"/>
        <v>1.1666666666666667</v>
      </c>
      <c r="M1243" s="199">
        <f t="shared" si="119"/>
        <v>1.1599999999999999</v>
      </c>
    </row>
    <row r="1244" spans="1:13" x14ac:dyDescent="0.35">
      <c r="A1244" s="189" t="s">
        <v>1396</v>
      </c>
      <c r="B1244" s="190" t="s">
        <v>1456</v>
      </c>
      <c r="C1244" s="191">
        <v>535915</v>
      </c>
      <c r="D1244" s="192">
        <v>0</v>
      </c>
      <c r="E1244" s="193">
        <v>45.806122449999997</v>
      </c>
      <c r="F1244" s="194">
        <v>4.0816326530612246</v>
      </c>
      <c r="H1244" s="195">
        <f t="shared" si="115"/>
        <v>0.5</v>
      </c>
      <c r="I1244" s="196">
        <f t="shared" si="116"/>
        <v>5</v>
      </c>
      <c r="J1244" s="197">
        <f t="shared" si="117"/>
        <v>1.5</v>
      </c>
      <c r="K1244" s="186">
        <f t="shared" si="120"/>
        <v>7</v>
      </c>
      <c r="L1244" s="198">
        <f t="shared" si="118"/>
        <v>2.3333333333333335</v>
      </c>
      <c r="M1244" s="199">
        <f t="shared" si="119"/>
        <v>2.33</v>
      </c>
    </row>
    <row r="1245" spans="1:13" x14ac:dyDescent="0.35">
      <c r="A1245" s="189" t="s">
        <v>1396</v>
      </c>
      <c r="B1245" s="190" t="s">
        <v>1457</v>
      </c>
      <c r="C1245" s="191">
        <v>545261</v>
      </c>
      <c r="D1245" s="192">
        <v>1.103</v>
      </c>
      <c r="E1245" s="193">
        <v>39.361788619999999</v>
      </c>
      <c r="F1245" s="194">
        <v>11.382113821138212</v>
      </c>
      <c r="H1245" s="195">
        <f t="shared" si="115"/>
        <v>0.5</v>
      </c>
      <c r="I1245" s="196">
        <f t="shared" si="116"/>
        <v>0.5</v>
      </c>
      <c r="J1245" s="197">
        <f t="shared" si="117"/>
        <v>0.5</v>
      </c>
      <c r="K1245" s="186">
        <f t="shared" si="120"/>
        <v>1.5</v>
      </c>
      <c r="L1245" s="198">
        <f t="shared" si="118"/>
        <v>0.5</v>
      </c>
      <c r="M1245" s="199">
        <f t="shared" si="119"/>
        <v>0.5</v>
      </c>
    </row>
    <row r="1246" spans="1:13" x14ac:dyDescent="0.35">
      <c r="A1246" s="189" t="s">
        <v>1396</v>
      </c>
      <c r="B1246" s="190" t="s">
        <v>1458</v>
      </c>
      <c r="C1246" s="191">
        <v>535796</v>
      </c>
      <c r="D1246" s="192">
        <v>2.3330000000000002</v>
      </c>
      <c r="E1246" s="193">
        <v>40.053606240000001</v>
      </c>
      <c r="F1246" s="194">
        <v>16.374269005847953</v>
      </c>
      <c r="H1246" s="195">
        <f t="shared" si="115"/>
        <v>1</v>
      </c>
      <c r="I1246" s="196">
        <f t="shared" si="116"/>
        <v>0.5</v>
      </c>
      <c r="J1246" s="197">
        <f t="shared" si="117"/>
        <v>0.5</v>
      </c>
      <c r="K1246" s="186">
        <f t="shared" si="120"/>
        <v>2</v>
      </c>
      <c r="L1246" s="198">
        <f t="shared" si="118"/>
        <v>0.66666666666666663</v>
      </c>
      <c r="M1246" s="199">
        <f t="shared" si="119"/>
        <v>0.66</v>
      </c>
    </row>
    <row r="1247" spans="1:13" x14ac:dyDescent="0.35">
      <c r="A1247" s="189" t="s">
        <v>1396</v>
      </c>
      <c r="B1247" s="190" t="s">
        <v>1395</v>
      </c>
      <c r="C1247" s="191">
        <v>545317</v>
      </c>
      <c r="D1247" s="192">
        <v>4.1840000000000002</v>
      </c>
      <c r="E1247" s="193">
        <v>43.126702999999999</v>
      </c>
      <c r="F1247" s="194">
        <v>1.6348773841961852</v>
      </c>
      <c r="H1247" s="195">
        <f t="shared" si="115"/>
        <v>5</v>
      </c>
      <c r="I1247" s="196">
        <f t="shared" si="116"/>
        <v>4</v>
      </c>
      <c r="J1247" s="197">
        <f t="shared" si="117"/>
        <v>5</v>
      </c>
      <c r="K1247" s="186">
        <f t="shared" si="120"/>
        <v>14</v>
      </c>
      <c r="L1247" s="198">
        <f t="shared" si="118"/>
        <v>4.666666666666667</v>
      </c>
      <c r="M1247" s="199">
        <f t="shared" si="119"/>
        <v>4.66</v>
      </c>
    </row>
    <row r="1248" spans="1:13" x14ac:dyDescent="0.35">
      <c r="A1248" s="189" t="s">
        <v>1396</v>
      </c>
      <c r="B1248" s="190" t="s">
        <v>1459</v>
      </c>
      <c r="C1248" s="191">
        <v>536016</v>
      </c>
      <c r="D1248" s="192">
        <v>2.649</v>
      </c>
      <c r="E1248" s="193">
        <v>45.042035400000003</v>
      </c>
      <c r="F1248" s="194">
        <v>1.7699115044247788</v>
      </c>
      <c r="H1248" s="195">
        <f t="shared" si="115"/>
        <v>1.5</v>
      </c>
      <c r="I1248" s="196">
        <f t="shared" si="116"/>
        <v>5</v>
      </c>
      <c r="J1248" s="197">
        <f t="shared" si="117"/>
        <v>5</v>
      </c>
      <c r="K1248" s="186">
        <f t="shared" si="120"/>
        <v>11.5</v>
      </c>
      <c r="L1248" s="198">
        <f t="shared" si="118"/>
        <v>3.8333333333333335</v>
      </c>
      <c r="M1248" s="199">
        <f t="shared" si="119"/>
        <v>3.83</v>
      </c>
    </row>
    <row r="1249" spans="1:13" x14ac:dyDescent="0.35">
      <c r="A1249" s="189" t="s">
        <v>1396</v>
      </c>
      <c r="B1249" s="190" t="s">
        <v>1460</v>
      </c>
      <c r="C1249" s="191">
        <v>599778</v>
      </c>
      <c r="D1249" s="192">
        <v>3.5710000000000002</v>
      </c>
      <c r="E1249" s="193">
        <v>40.435483869999999</v>
      </c>
      <c r="F1249" s="194">
        <v>9.67741935483871</v>
      </c>
      <c r="H1249" s="195">
        <f t="shared" si="115"/>
        <v>3.5</v>
      </c>
      <c r="I1249" s="196">
        <f t="shared" si="116"/>
        <v>0.5</v>
      </c>
      <c r="J1249" s="197">
        <f t="shared" si="117"/>
        <v>0.5</v>
      </c>
      <c r="K1249" s="186">
        <f t="shared" si="120"/>
        <v>4.5</v>
      </c>
      <c r="L1249" s="198">
        <f t="shared" si="118"/>
        <v>1.5</v>
      </c>
      <c r="M1249" s="199">
        <f t="shared" si="119"/>
        <v>1.5</v>
      </c>
    </row>
    <row r="1250" spans="1:13" x14ac:dyDescent="0.35">
      <c r="A1250" s="189" t="s">
        <v>1396</v>
      </c>
      <c r="B1250" s="190" t="s">
        <v>1461</v>
      </c>
      <c r="C1250" s="191">
        <v>545341</v>
      </c>
      <c r="D1250" s="192">
        <v>2.0299999999999998</v>
      </c>
      <c r="E1250" s="193">
        <v>44.46827665</v>
      </c>
      <c r="F1250" s="194">
        <v>0.80022863675335809</v>
      </c>
      <c r="H1250" s="195">
        <f t="shared" si="115"/>
        <v>0.5</v>
      </c>
      <c r="I1250" s="196">
        <f t="shared" si="116"/>
        <v>5</v>
      </c>
      <c r="J1250" s="197">
        <f t="shared" si="117"/>
        <v>5</v>
      </c>
      <c r="K1250" s="186">
        <f t="shared" si="120"/>
        <v>10.5</v>
      </c>
      <c r="L1250" s="198">
        <f t="shared" si="118"/>
        <v>3.5</v>
      </c>
      <c r="M1250" s="199">
        <f t="shared" si="119"/>
        <v>3.5</v>
      </c>
    </row>
    <row r="1251" spans="1:13" x14ac:dyDescent="0.35">
      <c r="A1251" s="189" t="s">
        <v>1396</v>
      </c>
      <c r="B1251" s="190" t="s">
        <v>1462</v>
      </c>
      <c r="C1251" s="191">
        <v>535591</v>
      </c>
      <c r="D1251" s="192">
        <v>1.1240000000000001</v>
      </c>
      <c r="E1251" s="193">
        <v>42.3671875</v>
      </c>
      <c r="F1251" s="194">
        <v>0.78125</v>
      </c>
      <c r="H1251" s="195">
        <f t="shared" si="115"/>
        <v>0.5</v>
      </c>
      <c r="I1251" s="196">
        <f t="shared" si="116"/>
        <v>2.5</v>
      </c>
      <c r="J1251" s="197">
        <f t="shared" si="117"/>
        <v>5</v>
      </c>
      <c r="K1251" s="186">
        <f t="shared" si="120"/>
        <v>8</v>
      </c>
      <c r="L1251" s="198">
        <f t="shared" si="118"/>
        <v>2.6666666666666665</v>
      </c>
      <c r="M1251" s="199">
        <f t="shared" si="119"/>
        <v>2.66</v>
      </c>
    </row>
    <row r="1252" spans="1:13" x14ac:dyDescent="0.35">
      <c r="A1252" s="189" t="s">
        <v>1396</v>
      </c>
      <c r="B1252" s="190" t="s">
        <v>1463</v>
      </c>
      <c r="C1252" s="191">
        <v>545368</v>
      </c>
      <c r="D1252" s="192">
        <v>1.0309999999999999</v>
      </c>
      <c r="E1252" s="193">
        <v>42.395216400000002</v>
      </c>
      <c r="F1252" s="194">
        <v>3.6446469248291575</v>
      </c>
      <c r="H1252" s="195">
        <f t="shared" si="115"/>
        <v>0.5</v>
      </c>
      <c r="I1252" s="196">
        <f t="shared" si="116"/>
        <v>3</v>
      </c>
      <c r="J1252" s="197">
        <f t="shared" si="117"/>
        <v>2</v>
      </c>
      <c r="K1252" s="186">
        <f t="shared" si="120"/>
        <v>5.5</v>
      </c>
      <c r="L1252" s="198">
        <f t="shared" si="118"/>
        <v>1.8333333333333333</v>
      </c>
      <c r="M1252" s="199">
        <f t="shared" si="119"/>
        <v>1.83</v>
      </c>
    </row>
    <row r="1253" spans="1:13" x14ac:dyDescent="0.35">
      <c r="A1253" s="189" t="s">
        <v>1464</v>
      </c>
      <c r="B1253" s="190" t="s">
        <v>1465</v>
      </c>
      <c r="C1253" s="191">
        <v>536253</v>
      </c>
      <c r="D1253" s="192">
        <v>7.5759999999999996</v>
      </c>
      <c r="E1253" s="193">
        <v>43.20307167</v>
      </c>
      <c r="F1253" s="194">
        <v>2.0477815699658701</v>
      </c>
      <c r="H1253" s="195">
        <f t="shared" si="115"/>
        <v>5</v>
      </c>
      <c r="I1253" s="196">
        <f t="shared" si="116"/>
        <v>4</v>
      </c>
      <c r="J1253" s="197">
        <f t="shared" si="117"/>
        <v>4.5</v>
      </c>
      <c r="K1253" s="186">
        <f t="shared" si="120"/>
        <v>13.5</v>
      </c>
      <c r="L1253" s="198">
        <f t="shared" si="118"/>
        <v>4.5</v>
      </c>
      <c r="M1253" s="199">
        <f t="shared" si="119"/>
        <v>4.5</v>
      </c>
    </row>
    <row r="1254" spans="1:13" x14ac:dyDescent="0.35">
      <c r="A1254" s="189" t="s">
        <v>1464</v>
      </c>
      <c r="B1254" s="190" t="s">
        <v>1466</v>
      </c>
      <c r="C1254" s="191">
        <v>545422</v>
      </c>
      <c r="D1254" s="201" t="s">
        <v>1467</v>
      </c>
      <c r="E1254" s="202" t="s">
        <v>1468</v>
      </c>
      <c r="F1254" s="194">
        <v>0</v>
      </c>
      <c r="H1254" s="195">
        <f t="shared" si="115"/>
        <v>5</v>
      </c>
      <c r="I1254" s="196">
        <f t="shared" si="116"/>
        <v>5</v>
      </c>
      <c r="J1254" s="197">
        <f t="shared" si="117"/>
        <v>5</v>
      </c>
      <c r="K1254" s="186">
        <f t="shared" si="120"/>
        <v>15</v>
      </c>
      <c r="L1254" s="198">
        <f t="shared" si="118"/>
        <v>5</v>
      </c>
      <c r="M1254" s="199">
        <f t="shared" si="119"/>
        <v>5</v>
      </c>
    </row>
    <row r="1255" spans="1:13" x14ac:dyDescent="0.35">
      <c r="A1255" s="189" t="s">
        <v>1464</v>
      </c>
      <c r="B1255" s="190" t="s">
        <v>1469</v>
      </c>
      <c r="C1255" s="191">
        <v>545431</v>
      </c>
      <c r="D1255" s="192">
        <v>1.9259999999999999</v>
      </c>
      <c r="E1255" s="193">
        <v>42.447955389999997</v>
      </c>
      <c r="F1255" s="194">
        <v>1.8587360594795539</v>
      </c>
      <c r="H1255" s="195">
        <f t="shared" si="115"/>
        <v>0.5</v>
      </c>
      <c r="I1255" s="196">
        <f t="shared" si="116"/>
        <v>3</v>
      </c>
      <c r="J1255" s="197">
        <f t="shared" si="117"/>
        <v>4.5</v>
      </c>
      <c r="K1255" s="186">
        <f t="shared" si="120"/>
        <v>8</v>
      </c>
      <c r="L1255" s="198">
        <f t="shared" si="118"/>
        <v>2.6666666666666665</v>
      </c>
      <c r="M1255" s="199">
        <f t="shared" si="119"/>
        <v>2.66</v>
      </c>
    </row>
    <row r="1256" spans="1:13" x14ac:dyDescent="0.35">
      <c r="A1256" s="189" t="s">
        <v>1464</v>
      </c>
      <c r="B1256" s="190" t="s">
        <v>1470</v>
      </c>
      <c r="C1256" s="191">
        <v>545457</v>
      </c>
      <c r="D1256" s="192">
        <v>6.18</v>
      </c>
      <c r="E1256" s="193">
        <v>42.129239769999998</v>
      </c>
      <c r="F1256" s="194">
        <v>25.029239766081869</v>
      </c>
      <c r="H1256" s="195">
        <f t="shared" si="115"/>
        <v>5</v>
      </c>
      <c r="I1256" s="196">
        <f t="shared" si="116"/>
        <v>2.5</v>
      </c>
      <c r="J1256" s="197">
        <f t="shared" si="117"/>
        <v>0.5</v>
      </c>
      <c r="K1256" s="186">
        <f t="shared" si="120"/>
        <v>8</v>
      </c>
      <c r="L1256" s="198">
        <f t="shared" si="118"/>
        <v>2.6666666666666665</v>
      </c>
      <c r="M1256" s="199">
        <f t="shared" si="119"/>
        <v>2.66</v>
      </c>
    </row>
    <row r="1257" spans="1:13" x14ac:dyDescent="0.35">
      <c r="A1257" s="189" t="s">
        <v>1464</v>
      </c>
      <c r="B1257" s="190" t="s">
        <v>1464</v>
      </c>
      <c r="C1257" s="191">
        <v>545392</v>
      </c>
      <c r="D1257" s="192">
        <v>4.5720000000000001</v>
      </c>
      <c r="E1257" s="193">
        <v>44.20271941</v>
      </c>
      <c r="F1257" s="194">
        <v>0.98887515451174302</v>
      </c>
      <c r="H1257" s="195">
        <f t="shared" si="115"/>
        <v>5</v>
      </c>
      <c r="I1257" s="196">
        <f t="shared" si="116"/>
        <v>5</v>
      </c>
      <c r="J1257" s="197">
        <f t="shared" si="117"/>
        <v>5</v>
      </c>
      <c r="K1257" s="186">
        <f t="shared" si="120"/>
        <v>15</v>
      </c>
      <c r="L1257" s="198">
        <f t="shared" si="118"/>
        <v>5</v>
      </c>
      <c r="M1257" s="199">
        <f t="shared" si="119"/>
        <v>5</v>
      </c>
    </row>
    <row r="1258" spans="1:13" x14ac:dyDescent="0.35">
      <c r="A1258" s="189" t="s">
        <v>1464</v>
      </c>
      <c r="B1258" s="190" t="s">
        <v>1471</v>
      </c>
      <c r="C1258" s="191">
        <v>545473</v>
      </c>
      <c r="D1258" s="192">
        <v>2.6259999999999999</v>
      </c>
      <c r="E1258" s="193">
        <v>40.691111110000001</v>
      </c>
      <c r="F1258" s="194">
        <v>1.7777777777777777</v>
      </c>
      <c r="H1258" s="195">
        <f t="shared" si="115"/>
        <v>1.5</v>
      </c>
      <c r="I1258" s="196">
        <f t="shared" si="116"/>
        <v>0.5</v>
      </c>
      <c r="J1258" s="197">
        <f t="shared" si="117"/>
        <v>5</v>
      </c>
      <c r="K1258" s="186">
        <f t="shared" si="120"/>
        <v>7</v>
      </c>
      <c r="L1258" s="198">
        <f t="shared" si="118"/>
        <v>2.3333333333333335</v>
      </c>
      <c r="M1258" s="199">
        <f t="shared" si="119"/>
        <v>2.33</v>
      </c>
    </row>
    <row r="1259" spans="1:13" x14ac:dyDescent="0.35">
      <c r="A1259" s="189" t="s">
        <v>1464</v>
      </c>
      <c r="B1259" s="190" t="s">
        <v>1472</v>
      </c>
      <c r="C1259" s="191">
        <v>545481</v>
      </c>
      <c r="D1259" s="192">
        <v>5.984</v>
      </c>
      <c r="E1259" s="193">
        <v>43.312182739999997</v>
      </c>
      <c r="F1259" s="194">
        <v>11.892675852066715</v>
      </c>
      <c r="H1259" s="195">
        <f t="shared" si="115"/>
        <v>5</v>
      </c>
      <c r="I1259" s="196">
        <f t="shared" si="116"/>
        <v>4</v>
      </c>
      <c r="J1259" s="197">
        <f t="shared" si="117"/>
        <v>0.5</v>
      </c>
      <c r="K1259" s="186">
        <f t="shared" si="120"/>
        <v>9.5</v>
      </c>
      <c r="L1259" s="198">
        <f t="shared" si="118"/>
        <v>3.1666666666666665</v>
      </c>
      <c r="M1259" s="199">
        <f t="shared" si="119"/>
        <v>3.16</v>
      </c>
    </row>
    <row r="1260" spans="1:13" x14ac:dyDescent="0.35">
      <c r="A1260" s="189" t="s">
        <v>1464</v>
      </c>
      <c r="B1260" s="190" t="s">
        <v>1473</v>
      </c>
      <c r="C1260" s="191">
        <v>545490</v>
      </c>
      <c r="D1260" s="192">
        <v>2.464</v>
      </c>
      <c r="E1260" s="193">
        <v>43.2620784</v>
      </c>
      <c r="F1260" s="194">
        <v>2.187784867821331</v>
      </c>
      <c r="H1260" s="195">
        <f t="shared" si="115"/>
        <v>1.5</v>
      </c>
      <c r="I1260" s="196">
        <f t="shared" si="116"/>
        <v>4</v>
      </c>
      <c r="J1260" s="197">
        <f t="shared" si="117"/>
        <v>4</v>
      </c>
      <c r="K1260" s="186">
        <f t="shared" si="120"/>
        <v>9.5</v>
      </c>
      <c r="L1260" s="198">
        <f t="shared" si="118"/>
        <v>3.1666666666666665</v>
      </c>
      <c r="M1260" s="199">
        <f t="shared" si="119"/>
        <v>3.16</v>
      </c>
    </row>
    <row r="1261" spans="1:13" x14ac:dyDescent="0.35">
      <c r="A1261" s="189" t="s">
        <v>1464</v>
      </c>
      <c r="B1261" s="190" t="s">
        <v>1474</v>
      </c>
      <c r="C1261" s="191">
        <v>545511</v>
      </c>
      <c r="D1261" s="192">
        <v>5.35</v>
      </c>
      <c r="E1261" s="193">
        <v>47.052020200000001</v>
      </c>
      <c r="F1261" s="194">
        <v>7.6767676767676765</v>
      </c>
      <c r="H1261" s="195">
        <f t="shared" si="115"/>
        <v>5</v>
      </c>
      <c r="I1261" s="196">
        <f t="shared" si="116"/>
        <v>5</v>
      </c>
      <c r="J1261" s="197">
        <f t="shared" si="117"/>
        <v>0.5</v>
      </c>
      <c r="K1261" s="186">
        <f t="shared" si="120"/>
        <v>10.5</v>
      </c>
      <c r="L1261" s="198">
        <f t="shared" si="118"/>
        <v>3.5</v>
      </c>
      <c r="M1261" s="199">
        <f t="shared" si="119"/>
        <v>3.5</v>
      </c>
    </row>
    <row r="1262" spans="1:13" x14ac:dyDescent="0.35">
      <c r="A1262" s="189" t="s">
        <v>1464</v>
      </c>
      <c r="B1262" s="190" t="s">
        <v>1475</v>
      </c>
      <c r="C1262" s="191">
        <v>545520</v>
      </c>
      <c r="D1262" s="192">
        <v>7.56</v>
      </c>
      <c r="E1262" s="193">
        <v>40.350498340000001</v>
      </c>
      <c r="F1262" s="194">
        <v>2.879291251384275</v>
      </c>
      <c r="H1262" s="195">
        <f t="shared" si="115"/>
        <v>5</v>
      </c>
      <c r="I1262" s="196">
        <f t="shared" si="116"/>
        <v>0.5</v>
      </c>
      <c r="J1262" s="197">
        <f t="shared" si="117"/>
        <v>3</v>
      </c>
      <c r="K1262" s="186">
        <f t="shared" si="120"/>
        <v>8.5</v>
      </c>
      <c r="L1262" s="198">
        <f t="shared" si="118"/>
        <v>2.8333333333333335</v>
      </c>
      <c r="M1262" s="199">
        <f t="shared" si="119"/>
        <v>2.83</v>
      </c>
    </row>
    <row r="1263" spans="1:13" x14ac:dyDescent="0.35">
      <c r="A1263" s="189" t="s">
        <v>1464</v>
      </c>
      <c r="B1263" s="190" t="s">
        <v>1476</v>
      </c>
      <c r="C1263" s="191">
        <v>536229</v>
      </c>
      <c r="D1263" s="192">
        <v>1.4930000000000001</v>
      </c>
      <c r="E1263" s="193">
        <v>38.277777780000001</v>
      </c>
      <c r="F1263" s="194">
        <v>12.962962962962962</v>
      </c>
      <c r="H1263" s="195">
        <f t="shared" si="115"/>
        <v>0.5</v>
      </c>
      <c r="I1263" s="196">
        <f t="shared" si="116"/>
        <v>0.5</v>
      </c>
      <c r="J1263" s="197">
        <f t="shared" si="117"/>
        <v>0.5</v>
      </c>
      <c r="K1263" s="186">
        <f t="shared" si="120"/>
        <v>1.5</v>
      </c>
      <c r="L1263" s="198">
        <f t="shared" si="118"/>
        <v>0.5</v>
      </c>
      <c r="M1263" s="199">
        <f t="shared" si="119"/>
        <v>0.5</v>
      </c>
    </row>
    <row r="1264" spans="1:13" x14ac:dyDescent="0.35">
      <c r="A1264" s="189" t="s">
        <v>1464</v>
      </c>
      <c r="B1264" s="190" t="s">
        <v>1477</v>
      </c>
      <c r="C1264" s="191">
        <v>545546</v>
      </c>
      <c r="D1264" s="192">
        <v>4.976</v>
      </c>
      <c r="E1264" s="193">
        <v>42.113290630000002</v>
      </c>
      <c r="F1264" s="194">
        <v>2.7221777421937547</v>
      </c>
      <c r="H1264" s="195">
        <f t="shared" si="115"/>
        <v>5</v>
      </c>
      <c r="I1264" s="196">
        <f t="shared" si="116"/>
        <v>2.5</v>
      </c>
      <c r="J1264" s="197">
        <f t="shared" si="117"/>
        <v>3.5</v>
      </c>
      <c r="K1264" s="186">
        <f t="shared" si="120"/>
        <v>11</v>
      </c>
      <c r="L1264" s="198">
        <f t="shared" si="118"/>
        <v>3.6666666666666665</v>
      </c>
      <c r="M1264" s="199">
        <f t="shared" si="119"/>
        <v>3.66</v>
      </c>
    </row>
    <row r="1265" spans="1:13" x14ac:dyDescent="0.35">
      <c r="A1265" s="189" t="s">
        <v>1464</v>
      </c>
      <c r="B1265" s="190" t="s">
        <v>1478</v>
      </c>
      <c r="C1265" s="191">
        <v>545554</v>
      </c>
      <c r="D1265" s="192">
        <v>2.8620000000000001</v>
      </c>
      <c r="E1265" s="193">
        <v>40.087174349999998</v>
      </c>
      <c r="F1265" s="194">
        <v>3.3066132264529058</v>
      </c>
      <c r="H1265" s="195">
        <f t="shared" si="115"/>
        <v>2</v>
      </c>
      <c r="I1265" s="196">
        <f t="shared" si="116"/>
        <v>0.5</v>
      </c>
      <c r="J1265" s="197">
        <f t="shared" si="117"/>
        <v>2.5</v>
      </c>
      <c r="K1265" s="186">
        <f t="shared" si="120"/>
        <v>5</v>
      </c>
      <c r="L1265" s="198">
        <f t="shared" si="118"/>
        <v>1.6666666666666667</v>
      </c>
      <c r="M1265" s="199">
        <f t="shared" si="119"/>
        <v>1.66</v>
      </c>
    </row>
    <row r="1266" spans="1:13" x14ac:dyDescent="0.35">
      <c r="A1266" s="189" t="s">
        <v>1464</v>
      </c>
      <c r="B1266" s="190" t="s">
        <v>1479</v>
      </c>
      <c r="C1266" s="191">
        <v>545571</v>
      </c>
      <c r="D1266" s="192">
        <v>2.4660000000000002</v>
      </c>
      <c r="E1266" s="193">
        <v>41.388002659999998</v>
      </c>
      <c r="F1266" s="194">
        <v>2.7251578597540709</v>
      </c>
      <c r="H1266" s="195">
        <f t="shared" si="115"/>
        <v>1.5</v>
      </c>
      <c r="I1266" s="196">
        <f t="shared" si="116"/>
        <v>1</v>
      </c>
      <c r="J1266" s="197">
        <f t="shared" si="117"/>
        <v>3.5</v>
      </c>
      <c r="K1266" s="186">
        <f t="shared" si="120"/>
        <v>6</v>
      </c>
      <c r="L1266" s="198">
        <f t="shared" si="118"/>
        <v>2</v>
      </c>
      <c r="M1266" s="199">
        <f t="shared" si="119"/>
        <v>2</v>
      </c>
    </row>
    <row r="1267" spans="1:13" x14ac:dyDescent="0.35">
      <c r="A1267" s="189" t="s">
        <v>1464</v>
      </c>
      <c r="B1267" s="190" t="s">
        <v>1480</v>
      </c>
      <c r="C1267" s="191">
        <v>545597</v>
      </c>
      <c r="D1267" s="192">
        <v>3.8119999999999998</v>
      </c>
      <c r="E1267" s="193">
        <v>40.304444439999997</v>
      </c>
      <c r="F1267" s="194">
        <v>96.296296296296291</v>
      </c>
      <c r="H1267" s="195">
        <f t="shared" si="115"/>
        <v>4</v>
      </c>
      <c r="I1267" s="196">
        <f t="shared" si="116"/>
        <v>0.5</v>
      </c>
      <c r="J1267" s="197">
        <f t="shared" si="117"/>
        <v>0.5</v>
      </c>
      <c r="K1267" s="186">
        <f t="shared" si="120"/>
        <v>5</v>
      </c>
      <c r="L1267" s="198">
        <f t="shared" si="118"/>
        <v>1.6666666666666667</v>
      </c>
      <c r="M1267" s="199">
        <f t="shared" si="119"/>
        <v>1.66</v>
      </c>
    </row>
    <row r="1268" spans="1:13" x14ac:dyDescent="0.35">
      <c r="A1268" s="189" t="s">
        <v>1464</v>
      </c>
      <c r="B1268" s="190" t="s">
        <v>1481</v>
      </c>
      <c r="C1268" s="191">
        <v>545601</v>
      </c>
      <c r="D1268" s="192">
        <v>8.0210000000000008</v>
      </c>
      <c r="E1268" s="193">
        <v>44.651677849999999</v>
      </c>
      <c r="F1268" s="194">
        <v>0.80536912751677847</v>
      </c>
      <c r="H1268" s="195">
        <f t="shared" si="115"/>
        <v>5</v>
      </c>
      <c r="I1268" s="196">
        <f t="shared" si="116"/>
        <v>5</v>
      </c>
      <c r="J1268" s="197">
        <f t="shared" si="117"/>
        <v>5</v>
      </c>
      <c r="K1268" s="186">
        <f t="shared" si="120"/>
        <v>15</v>
      </c>
      <c r="L1268" s="198">
        <f t="shared" si="118"/>
        <v>5</v>
      </c>
      <c r="M1268" s="199">
        <f t="shared" si="119"/>
        <v>5</v>
      </c>
    </row>
    <row r="1269" spans="1:13" x14ac:dyDescent="0.35">
      <c r="A1269" s="189" t="s">
        <v>1464</v>
      </c>
      <c r="B1269" s="190" t="s">
        <v>1482</v>
      </c>
      <c r="C1269" s="191">
        <v>536296</v>
      </c>
      <c r="D1269" s="192">
        <v>7.0179999999999998</v>
      </c>
      <c r="E1269" s="193">
        <v>46.365853659999999</v>
      </c>
      <c r="F1269" s="194">
        <v>4.8780487804878048</v>
      </c>
      <c r="H1269" s="195">
        <f t="shared" si="115"/>
        <v>5</v>
      </c>
      <c r="I1269" s="196">
        <f t="shared" si="116"/>
        <v>5</v>
      </c>
      <c r="J1269" s="197">
        <f t="shared" si="117"/>
        <v>0.5</v>
      </c>
      <c r="K1269" s="186">
        <f t="shared" si="120"/>
        <v>10.5</v>
      </c>
      <c r="L1269" s="198">
        <f t="shared" si="118"/>
        <v>3.5</v>
      </c>
      <c r="M1269" s="199">
        <f t="shared" si="119"/>
        <v>3.5</v>
      </c>
    </row>
    <row r="1270" spans="1:13" x14ac:dyDescent="0.35">
      <c r="A1270" s="189" t="s">
        <v>1464</v>
      </c>
      <c r="B1270" s="190" t="s">
        <v>1483</v>
      </c>
      <c r="C1270" s="191">
        <v>545627</v>
      </c>
      <c r="D1270" s="192">
        <v>5.5389999999999997</v>
      </c>
      <c r="E1270" s="193">
        <v>39.833976829999997</v>
      </c>
      <c r="F1270" s="194">
        <v>6.1776061776061777</v>
      </c>
      <c r="H1270" s="195">
        <f t="shared" si="115"/>
        <v>5</v>
      </c>
      <c r="I1270" s="196">
        <f t="shared" si="116"/>
        <v>0.5</v>
      </c>
      <c r="J1270" s="197">
        <f t="shared" si="117"/>
        <v>0.5</v>
      </c>
      <c r="K1270" s="186">
        <f t="shared" si="120"/>
        <v>6</v>
      </c>
      <c r="L1270" s="198">
        <f t="shared" si="118"/>
        <v>2</v>
      </c>
      <c r="M1270" s="199">
        <f t="shared" si="119"/>
        <v>2</v>
      </c>
    </row>
    <row r="1271" spans="1:13" x14ac:dyDescent="0.35">
      <c r="A1271" s="189" t="s">
        <v>1464</v>
      </c>
      <c r="B1271" s="190" t="s">
        <v>1484</v>
      </c>
      <c r="C1271" s="191">
        <v>598623</v>
      </c>
      <c r="D1271" s="192">
        <v>1.5309999999999999</v>
      </c>
      <c r="E1271" s="193">
        <v>38.063333329999999</v>
      </c>
      <c r="F1271" s="194">
        <v>5.3333333333333339</v>
      </c>
      <c r="H1271" s="195">
        <f t="shared" si="115"/>
        <v>0.5</v>
      </c>
      <c r="I1271" s="196">
        <f t="shared" si="116"/>
        <v>0.5</v>
      </c>
      <c r="J1271" s="197">
        <f t="shared" si="117"/>
        <v>0.5</v>
      </c>
      <c r="K1271" s="186">
        <f t="shared" si="120"/>
        <v>1.5</v>
      </c>
      <c r="L1271" s="198">
        <f t="shared" si="118"/>
        <v>0.5</v>
      </c>
      <c r="M1271" s="199">
        <f t="shared" si="119"/>
        <v>0.5</v>
      </c>
    </row>
    <row r="1272" spans="1:13" x14ac:dyDescent="0.35">
      <c r="A1272" s="189" t="s">
        <v>1464</v>
      </c>
      <c r="B1272" s="190" t="s">
        <v>410</v>
      </c>
      <c r="C1272" s="191">
        <v>513661</v>
      </c>
      <c r="D1272" s="192">
        <v>0.71699999999999997</v>
      </c>
      <c r="E1272" s="193">
        <v>41.844139650000002</v>
      </c>
      <c r="F1272" s="194">
        <v>1.4962593516209477</v>
      </c>
      <c r="H1272" s="195">
        <f t="shared" si="115"/>
        <v>0.5</v>
      </c>
      <c r="I1272" s="196">
        <f t="shared" si="116"/>
        <v>2</v>
      </c>
      <c r="J1272" s="197">
        <f t="shared" si="117"/>
        <v>5</v>
      </c>
      <c r="K1272" s="186">
        <f t="shared" si="120"/>
        <v>7.5</v>
      </c>
      <c r="L1272" s="198">
        <f t="shared" si="118"/>
        <v>2.5</v>
      </c>
      <c r="M1272" s="199">
        <f t="shared" si="119"/>
        <v>2.5</v>
      </c>
    </row>
    <row r="1273" spans="1:13" x14ac:dyDescent="0.35">
      <c r="A1273" s="189" t="s">
        <v>1464</v>
      </c>
      <c r="B1273" s="190" t="s">
        <v>1485</v>
      </c>
      <c r="C1273" s="191">
        <v>500194</v>
      </c>
      <c r="D1273" s="192">
        <v>14.815</v>
      </c>
      <c r="E1273" s="193">
        <v>37.407766989999999</v>
      </c>
      <c r="F1273" s="194">
        <v>5.825242718446602</v>
      </c>
      <c r="H1273" s="195">
        <f t="shared" si="115"/>
        <v>5</v>
      </c>
      <c r="I1273" s="196">
        <f t="shared" si="116"/>
        <v>0.5</v>
      </c>
      <c r="J1273" s="197">
        <f t="shared" si="117"/>
        <v>0.5</v>
      </c>
      <c r="K1273" s="186">
        <f t="shared" si="120"/>
        <v>6</v>
      </c>
      <c r="L1273" s="198">
        <f t="shared" si="118"/>
        <v>2</v>
      </c>
      <c r="M1273" s="199">
        <f t="shared" si="119"/>
        <v>2</v>
      </c>
    </row>
    <row r="1274" spans="1:13" x14ac:dyDescent="0.35">
      <c r="A1274" s="189" t="s">
        <v>1464</v>
      </c>
      <c r="B1274" s="190" t="s">
        <v>1486</v>
      </c>
      <c r="C1274" s="191">
        <v>545716</v>
      </c>
      <c r="D1274" s="192">
        <v>2.6789999999999998</v>
      </c>
      <c r="E1274" s="193">
        <v>50.762626259999998</v>
      </c>
      <c r="F1274" s="194">
        <v>3.0303030303030303</v>
      </c>
      <c r="H1274" s="195">
        <f t="shared" si="115"/>
        <v>1.5</v>
      </c>
      <c r="I1274" s="196">
        <f t="shared" si="116"/>
        <v>5</v>
      </c>
      <c r="J1274" s="197">
        <f t="shared" si="117"/>
        <v>3</v>
      </c>
      <c r="K1274" s="186">
        <f t="shared" si="120"/>
        <v>9.5</v>
      </c>
      <c r="L1274" s="198">
        <f t="shared" si="118"/>
        <v>3.1666666666666665</v>
      </c>
      <c r="M1274" s="199">
        <f t="shared" si="119"/>
        <v>3.16</v>
      </c>
    </row>
    <row r="1275" spans="1:13" x14ac:dyDescent="0.35">
      <c r="A1275" s="189" t="s">
        <v>1464</v>
      </c>
      <c r="B1275" s="190" t="s">
        <v>1487</v>
      </c>
      <c r="C1275" s="191">
        <v>545724</v>
      </c>
      <c r="D1275" s="192">
        <v>5.5679999999999996</v>
      </c>
      <c r="E1275" s="193">
        <v>39.027065530000002</v>
      </c>
      <c r="F1275" s="194">
        <v>3.133903133903134</v>
      </c>
      <c r="H1275" s="195">
        <f t="shared" si="115"/>
        <v>5</v>
      </c>
      <c r="I1275" s="196">
        <f t="shared" si="116"/>
        <v>0.5</v>
      </c>
      <c r="J1275" s="197">
        <f t="shared" si="117"/>
        <v>3</v>
      </c>
      <c r="K1275" s="186">
        <f t="shared" si="120"/>
        <v>8.5</v>
      </c>
      <c r="L1275" s="198">
        <f t="shared" si="118"/>
        <v>2.8333333333333335</v>
      </c>
      <c r="M1275" s="199">
        <f t="shared" si="119"/>
        <v>2.83</v>
      </c>
    </row>
    <row r="1276" spans="1:13" x14ac:dyDescent="0.35">
      <c r="A1276" s="189" t="s">
        <v>1464</v>
      </c>
      <c r="B1276" s="190" t="s">
        <v>1488</v>
      </c>
      <c r="C1276" s="191">
        <v>545732</v>
      </c>
      <c r="D1276" s="192">
        <v>0.67100000000000004</v>
      </c>
      <c r="E1276" s="193">
        <v>42.620930229999999</v>
      </c>
      <c r="F1276" s="194">
        <v>1.86046511627907</v>
      </c>
      <c r="H1276" s="195">
        <f t="shared" si="115"/>
        <v>0.5</v>
      </c>
      <c r="I1276" s="196">
        <f t="shared" si="116"/>
        <v>3</v>
      </c>
      <c r="J1276" s="197">
        <f t="shared" si="117"/>
        <v>4.5</v>
      </c>
      <c r="K1276" s="186">
        <f t="shared" si="120"/>
        <v>8</v>
      </c>
      <c r="L1276" s="198">
        <f t="shared" si="118"/>
        <v>2.6666666666666665</v>
      </c>
      <c r="M1276" s="199">
        <f t="shared" si="119"/>
        <v>2.66</v>
      </c>
    </row>
    <row r="1277" spans="1:13" x14ac:dyDescent="0.35">
      <c r="A1277" s="189" t="s">
        <v>1464</v>
      </c>
      <c r="B1277" s="190" t="s">
        <v>1489</v>
      </c>
      <c r="C1277" s="191">
        <v>545767</v>
      </c>
      <c r="D1277" s="192">
        <v>8.4870000000000001</v>
      </c>
      <c r="E1277" s="193">
        <v>42.082901550000003</v>
      </c>
      <c r="F1277" s="194">
        <v>2.0725388601036268</v>
      </c>
      <c r="H1277" s="195">
        <f t="shared" si="115"/>
        <v>5</v>
      </c>
      <c r="I1277" s="196">
        <f t="shared" si="116"/>
        <v>2.5</v>
      </c>
      <c r="J1277" s="197">
        <f t="shared" si="117"/>
        <v>4.5</v>
      </c>
      <c r="K1277" s="186">
        <f t="shared" si="120"/>
        <v>12</v>
      </c>
      <c r="L1277" s="198">
        <f t="shared" si="118"/>
        <v>4</v>
      </c>
      <c r="M1277" s="199">
        <f t="shared" si="119"/>
        <v>4</v>
      </c>
    </row>
    <row r="1278" spans="1:13" x14ac:dyDescent="0.35">
      <c r="A1278" s="189" t="s">
        <v>1464</v>
      </c>
      <c r="B1278" s="190" t="s">
        <v>1490</v>
      </c>
      <c r="C1278" s="191">
        <v>536245</v>
      </c>
      <c r="D1278" s="192">
        <v>2.101</v>
      </c>
      <c r="E1278" s="193">
        <v>42.144021739999999</v>
      </c>
      <c r="F1278" s="194">
        <v>10.869565217391305</v>
      </c>
      <c r="H1278" s="195">
        <f t="shared" si="115"/>
        <v>0.5</v>
      </c>
      <c r="I1278" s="196">
        <f t="shared" si="116"/>
        <v>2.5</v>
      </c>
      <c r="J1278" s="197">
        <f t="shared" si="117"/>
        <v>0.5</v>
      </c>
      <c r="K1278" s="186">
        <f t="shared" si="120"/>
        <v>3.5</v>
      </c>
      <c r="L1278" s="198">
        <f t="shared" si="118"/>
        <v>1.1666666666666667</v>
      </c>
      <c r="M1278" s="199">
        <f t="shared" si="119"/>
        <v>1.1599999999999999</v>
      </c>
    </row>
    <row r="1279" spans="1:13" x14ac:dyDescent="0.35">
      <c r="A1279" s="189" t="s">
        <v>1464</v>
      </c>
      <c r="B1279" s="190" t="s">
        <v>1491</v>
      </c>
      <c r="C1279" s="191">
        <v>545813</v>
      </c>
      <c r="D1279" s="192">
        <v>6.5220000000000002</v>
      </c>
      <c r="E1279" s="193">
        <v>43.58823529</v>
      </c>
      <c r="F1279" s="194">
        <v>9.2436974789915975</v>
      </c>
      <c r="H1279" s="195">
        <f t="shared" si="115"/>
        <v>5</v>
      </c>
      <c r="I1279" s="196">
        <f t="shared" si="116"/>
        <v>4.5</v>
      </c>
      <c r="J1279" s="197">
        <f t="shared" si="117"/>
        <v>0.5</v>
      </c>
      <c r="K1279" s="186">
        <f t="shared" si="120"/>
        <v>10</v>
      </c>
      <c r="L1279" s="198">
        <f t="shared" si="118"/>
        <v>3.3333333333333335</v>
      </c>
      <c r="M1279" s="199">
        <f t="shared" si="119"/>
        <v>3.33</v>
      </c>
    </row>
    <row r="1280" spans="1:13" x14ac:dyDescent="0.35">
      <c r="A1280" s="189" t="s">
        <v>1464</v>
      </c>
      <c r="B1280" s="190" t="s">
        <v>1492</v>
      </c>
      <c r="C1280" s="191">
        <v>545830</v>
      </c>
      <c r="D1280" s="192">
        <v>7.8689999999999998</v>
      </c>
      <c r="E1280" s="193">
        <v>41.527741429999999</v>
      </c>
      <c r="F1280" s="194">
        <v>0.73279246270609788</v>
      </c>
      <c r="H1280" s="195">
        <f t="shared" si="115"/>
        <v>5</v>
      </c>
      <c r="I1280" s="196">
        <f t="shared" si="116"/>
        <v>1.5</v>
      </c>
      <c r="J1280" s="197">
        <f t="shared" si="117"/>
        <v>5</v>
      </c>
      <c r="K1280" s="186">
        <f t="shared" si="120"/>
        <v>11.5</v>
      </c>
      <c r="L1280" s="198">
        <f t="shared" si="118"/>
        <v>3.8333333333333335</v>
      </c>
      <c r="M1280" s="199">
        <f t="shared" si="119"/>
        <v>3.83</v>
      </c>
    </row>
    <row r="1281" spans="1:13" x14ac:dyDescent="0.35">
      <c r="A1281" s="189" t="s">
        <v>1464</v>
      </c>
      <c r="B1281" s="190" t="s">
        <v>1493</v>
      </c>
      <c r="C1281" s="191">
        <v>536300</v>
      </c>
      <c r="D1281" s="192">
        <v>2</v>
      </c>
      <c r="E1281" s="193">
        <v>40.628834359999999</v>
      </c>
      <c r="F1281" s="194">
        <v>6.1349693251533743</v>
      </c>
      <c r="H1281" s="195">
        <f t="shared" si="115"/>
        <v>0.5</v>
      </c>
      <c r="I1281" s="196">
        <f t="shared" si="116"/>
        <v>0.5</v>
      </c>
      <c r="J1281" s="197">
        <f t="shared" si="117"/>
        <v>0.5</v>
      </c>
      <c r="K1281" s="186">
        <f t="shared" si="120"/>
        <v>1.5</v>
      </c>
      <c r="L1281" s="198">
        <f t="shared" si="118"/>
        <v>0.5</v>
      </c>
      <c r="M1281" s="199">
        <f t="shared" si="119"/>
        <v>0.5</v>
      </c>
    </row>
    <row r="1282" spans="1:13" x14ac:dyDescent="0.35">
      <c r="A1282" s="189" t="s">
        <v>1464</v>
      </c>
      <c r="B1282" s="190" t="s">
        <v>1494</v>
      </c>
      <c r="C1282" s="191">
        <v>545848</v>
      </c>
      <c r="D1282" s="192">
        <v>4.4630000000000001</v>
      </c>
      <c r="E1282" s="193">
        <v>40.934477379999997</v>
      </c>
      <c r="F1282" s="194">
        <v>2.1840873634945397</v>
      </c>
      <c r="H1282" s="195">
        <f t="shared" si="115"/>
        <v>5</v>
      </c>
      <c r="I1282" s="196">
        <f t="shared" si="116"/>
        <v>0.5</v>
      </c>
      <c r="J1282" s="197">
        <f t="shared" si="117"/>
        <v>4</v>
      </c>
      <c r="K1282" s="186">
        <f t="shared" si="120"/>
        <v>9.5</v>
      </c>
      <c r="L1282" s="198">
        <f t="shared" si="118"/>
        <v>3.1666666666666665</v>
      </c>
      <c r="M1282" s="199">
        <f t="shared" si="119"/>
        <v>3.16</v>
      </c>
    </row>
    <row r="1283" spans="1:13" x14ac:dyDescent="0.35">
      <c r="A1283" s="189" t="s">
        <v>1464</v>
      </c>
      <c r="B1283" s="190" t="s">
        <v>1495</v>
      </c>
      <c r="C1283" s="191">
        <v>545864</v>
      </c>
      <c r="D1283" s="192">
        <v>4.78</v>
      </c>
      <c r="E1283" s="193">
        <v>42.766836089999998</v>
      </c>
      <c r="F1283" s="194">
        <v>1.7789072426937735</v>
      </c>
      <c r="H1283" s="195">
        <f t="shared" si="115"/>
        <v>5</v>
      </c>
      <c r="I1283" s="196">
        <f t="shared" si="116"/>
        <v>3.5</v>
      </c>
      <c r="J1283" s="197">
        <f t="shared" si="117"/>
        <v>5</v>
      </c>
      <c r="K1283" s="186">
        <f t="shared" si="120"/>
        <v>13.5</v>
      </c>
      <c r="L1283" s="198">
        <f t="shared" si="118"/>
        <v>4.5</v>
      </c>
      <c r="M1283" s="199">
        <f t="shared" si="119"/>
        <v>4.5</v>
      </c>
    </row>
    <row r="1284" spans="1:13" x14ac:dyDescent="0.35">
      <c r="A1284" s="189" t="s">
        <v>1464</v>
      </c>
      <c r="B1284" s="190" t="s">
        <v>1496</v>
      </c>
      <c r="C1284" s="191">
        <v>545872</v>
      </c>
      <c r="D1284" s="192">
        <v>1.4079999999999999</v>
      </c>
      <c r="E1284" s="193">
        <v>41.659090910000003</v>
      </c>
      <c r="F1284" s="194">
        <v>4.0909090909090908</v>
      </c>
      <c r="H1284" s="195">
        <f t="shared" ref="H1284:H1347" si="121">VALUE(_xlfn.IFS(D1284&gt;4.05,"5",D1284&gt;=3.83,"4,5",D1284&gt;=3.6,"4",D1284&gt;=3.37,"3,5",D1284&gt;=3.14,"3",D1284&gt;=2.91,"2,5",D1284&gt;=2.68,"2",D1284&gt;=2.45,"1,5",D1284&gt;=2.22,"1",D1284&lt;2.22,"0,5"))</f>
        <v>0.5</v>
      </c>
      <c r="I1284" s="196">
        <f t="shared" ref="I1284:I1347" si="122">VALUE(_xlfn.IFS(E1284&gt;43.62,"5",E1284&gt;=43.32,"4,5",E1284&gt;=43.1,"4",E1284&gt;=42.7,"3,5",E1284&gt;=42.39,"3",E1284&gt;=42.08,"2,5",E1284&gt;=41.77,"2",E1284&gt;=41.46,"1,5",E1284&gt;=41.15,"1",E1284&lt;41.15,"0,5"))</f>
        <v>1.5</v>
      </c>
      <c r="J1284" s="197">
        <f t="shared" ref="J1284:J1347" si="123">VALUE(_xlfn.IFS(F1284&gt;4.53,"0,5",F1284&gt;=4.2,"1",F1284&gt;=3.86,"1,5",F1284&gt;=3.52,"2",F1284&gt;=3.18,"2,5",F1284&gt;=2.84,"3",F1284&gt;=2.5,"3,5",F1284&gt;=2.16,"4",F1284&gt;=1.82,"4,5",F1284&lt;1.82,"5"))</f>
        <v>1.5</v>
      </c>
      <c r="K1284" s="186">
        <f t="shared" si="120"/>
        <v>3.5</v>
      </c>
      <c r="L1284" s="198">
        <f t="shared" ref="L1284:L1347" si="124">(H1284+I1284+J1284)/3</f>
        <v>1.1666666666666667</v>
      </c>
      <c r="M1284" s="199">
        <f t="shared" ref="M1284:M1347" si="125">ROUNDDOWN(L1284,2)</f>
        <v>1.1599999999999999</v>
      </c>
    </row>
    <row r="1285" spans="1:13" x14ac:dyDescent="0.35">
      <c r="A1285" s="189" t="s">
        <v>1497</v>
      </c>
      <c r="B1285" s="190" t="s">
        <v>1498</v>
      </c>
      <c r="C1285" s="191">
        <v>562726</v>
      </c>
      <c r="D1285" s="192">
        <v>1.587</v>
      </c>
      <c r="E1285" s="193">
        <v>43.285714290000001</v>
      </c>
      <c r="F1285" s="194">
        <v>2.0408163265306123</v>
      </c>
      <c r="H1285" s="195">
        <f t="shared" si="121"/>
        <v>0.5</v>
      </c>
      <c r="I1285" s="196">
        <f t="shared" si="122"/>
        <v>4</v>
      </c>
      <c r="J1285" s="197">
        <f t="shared" si="123"/>
        <v>4.5</v>
      </c>
      <c r="K1285" s="186">
        <f t="shared" si="120"/>
        <v>9</v>
      </c>
      <c r="L1285" s="198">
        <f t="shared" si="124"/>
        <v>3</v>
      </c>
      <c r="M1285" s="199">
        <f t="shared" si="125"/>
        <v>3</v>
      </c>
    </row>
    <row r="1286" spans="1:13" x14ac:dyDescent="0.35">
      <c r="A1286" s="189" t="s">
        <v>1497</v>
      </c>
      <c r="B1286" s="190" t="s">
        <v>1499</v>
      </c>
      <c r="C1286" s="191">
        <v>546020</v>
      </c>
      <c r="D1286" s="192">
        <v>1.29</v>
      </c>
      <c r="E1286" s="193">
        <v>40.053571429999998</v>
      </c>
      <c r="F1286" s="194">
        <v>2.6785714285714284</v>
      </c>
      <c r="H1286" s="195">
        <f t="shared" si="121"/>
        <v>0.5</v>
      </c>
      <c r="I1286" s="196">
        <f t="shared" si="122"/>
        <v>0.5</v>
      </c>
      <c r="J1286" s="197">
        <f t="shared" si="123"/>
        <v>3.5</v>
      </c>
      <c r="K1286" s="186">
        <f t="shared" si="120"/>
        <v>4.5</v>
      </c>
      <c r="L1286" s="198">
        <f t="shared" si="124"/>
        <v>1.5</v>
      </c>
      <c r="M1286" s="199">
        <f t="shared" si="125"/>
        <v>1.5</v>
      </c>
    </row>
    <row r="1287" spans="1:13" x14ac:dyDescent="0.35">
      <c r="A1287" s="189" t="s">
        <v>1497</v>
      </c>
      <c r="B1287" s="190" t="s">
        <v>1500</v>
      </c>
      <c r="C1287" s="191">
        <v>546038</v>
      </c>
      <c r="D1287" s="192">
        <v>4.7229999999999999</v>
      </c>
      <c r="E1287" s="193">
        <v>40.421122990000001</v>
      </c>
      <c r="F1287" s="194">
        <v>1.8716577540106951</v>
      </c>
      <c r="H1287" s="195">
        <f t="shared" si="121"/>
        <v>5</v>
      </c>
      <c r="I1287" s="196">
        <f t="shared" si="122"/>
        <v>0.5</v>
      </c>
      <c r="J1287" s="197">
        <f t="shared" si="123"/>
        <v>4.5</v>
      </c>
      <c r="K1287" s="186">
        <f t="shared" si="120"/>
        <v>10</v>
      </c>
      <c r="L1287" s="198">
        <f t="shared" si="124"/>
        <v>3.3333333333333335</v>
      </c>
      <c r="M1287" s="199">
        <f t="shared" si="125"/>
        <v>3.33</v>
      </c>
    </row>
    <row r="1288" spans="1:13" x14ac:dyDescent="0.35">
      <c r="A1288" s="189" t="s">
        <v>1497</v>
      </c>
      <c r="B1288" s="190" t="s">
        <v>1501</v>
      </c>
      <c r="C1288" s="191">
        <v>546054</v>
      </c>
      <c r="D1288" s="192">
        <v>4.1539999999999999</v>
      </c>
      <c r="E1288" s="193">
        <v>44.705029009999997</v>
      </c>
      <c r="F1288" s="194">
        <v>1.1605415860735009</v>
      </c>
      <c r="H1288" s="195">
        <f t="shared" si="121"/>
        <v>5</v>
      </c>
      <c r="I1288" s="196">
        <f t="shared" si="122"/>
        <v>5</v>
      </c>
      <c r="J1288" s="197">
        <f t="shared" si="123"/>
        <v>5</v>
      </c>
      <c r="K1288" s="186">
        <f t="shared" si="120"/>
        <v>15</v>
      </c>
      <c r="L1288" s="198">
        <f t="shared" si="124"/>
        <v>5</v>
      </c>
      <c r="M1288" s="199">
        <f t="shared" si="125"/>
        <v>5</v>
      </c>
    </row>
    <row r="1289" spans="1:13" x14ac:dyDescent="0.35">
      <c r="A1289" s="189" t="s">
        <v>1497</v>
      </c>
      <c r="B1289" s="190" t="s">
        <v>1502</v>
      </c>
      <c r="C1289" s="191">
        <v>509116</v>
      </c>
      <c r="D1289" s="192">
        <v>0</v>
      </c>
      <c r="E1289" s="193">
        <v>44.885416669999998</v>
      </c>
      <c r="F1289" s="194">
        <v>0</v>
      </c>
      <c r="H1289" s="195">
        <f t="shared" si="121"/>
        <v>0.5</v>
      </c>
      <c r="I1289" s="196">
        <f t="shared" si="122"/>
        <v>5</v>
      </c>
      <c r="J1289" s="197">
        <f t="shared" si="123"/>
        <v>5</v>
      </c>
      <c r="K1289" s="186">
        <f t="shared" si="120"/>
        <v>10.5</v>
      </c>
      <c r="L1289" s="198">
        <f t="shared" si="124"/>
        <v>3.5</v>
      </c>
      <c r="M1289" s="199">
        <f t="shared" si="125"/>
        <v>3.5</v>
      </c>
    </row>
    <row r="1290" spans="1:13" x14ac:dyDescent="0.35">
      <c r="A1290" s="189" t="s">
        <v>1497</v>
      </c>
      <c r="B1290" s="190" t="s">
        <v>1503</v>
      </c>
      <c r="C1290" s="191">
        <v>546097</v>
      </c>
      <c r="D1290" s="192">
        <v>4.0670000000000002</v>
      </c>
      <c r="E1290" s="193">
        <v>45.336969000000003</v>
      </c>
      <c r="F1290" s="194">
        <v>1.1481056257175661</v>
      </c>
      <c r="H1290" s="195">
        <f t="shared" si="121"/>
        <v>5</v>
      </c>
      <c r="I1290" s="196">
        <f t="shared" si="122"/>
        <v>5</v>
      </c>
      <c r="J1290" s="197">
        <f t="shared" si="123"/>
        <v>5</v>
      </c>
      <c r="K1290" s="186">
        <f t="shared" si="120"/>
        <v>15</v>
      </c>
      <c r="L1290" s="198">
        <f t="shared" si="124"/>
        <v>5</v>
      </c>
      <c r="M1290" s="199">
        <f t="shared" si="125"/>
        <v>5</v>
      </c>
    </row>
    <row r="1291" spans="1:13" x14ac:dyDescent="0.35">
      <c r="A1291" s="189" t="s">
        <v>1497</v>
      </c>
      <c r="B1291" s="190" t="s">
        <v>1497</v>
      </c>
      <c r="C1291" s="191">
        <v>546127</v>
      </c>
      <c r="D1291" s="192">
        <v>2.7850000000000001</v>
      </c>
      <c r="E1291" s="193">
        <v>45.122717209999998</v>
      </c>
      <c r="F1291" s="194">
        <v>2.0752628666297732</v>
      </c>
      <c r="H1291" s="195">
        <f t="shared" si="121"/>
        <v>2</v>
      </c>
      <c r="I1291" s="196">
        <f t="shared" si="122"/>
        <v>5</v>
      </c>
      <c r="J1291" s="197">
        <f t="shared" si="123"/>
        <v>4.5</v>
      </c>
      <c r="K1291" s="186">
        <f t="shared" si="120"/>
        <v>11.5</v>
      </c>
      <c r="L1291" s="198">
        <f t="shared" si="124"/>
        <v>3.8333333333333335</v>
      </c>
      <c r="M1291" s="199">
        <f t="shared" si="125"/>
        <v>3.83</v>
      </c>
    </row>
    <row r="1292" spans="1:13" x14ac:dyDescent="0.35">
      <c r="A1292" s="189" t="s">
        <v>1497</v>
      </c>
      <c r="B1292" s="190" t="s">
        <v>1504</v>
      </c>
      <c r="C1292" s="191">
        <v>546143</v>
      </c>
      <c r="D1292" s="192">
        <v>8.2899999999999991</v>
      </c>
      <c r="E1292" s="193">
        <v>45.226812819999999</v>
      </c>
      <c r="F1292" s="194">
        <v>0.33726812816188873</v>
      </c>
      <c r="H1292" s="195">
        <f t="shared" si="121"/>
        <v>5</v>
      </c>
      <c r="I1292" s="196">
        <f t="shared" si="122"/>
        <v>5</v>
      </c>
      <c r="J1292" s="197">
        <f t="shared" si="123"/>
        <v>5</v>
      </c>
      <c r="K1292" s="186">
        <f t="shared" si="120"/>
        <v>15</v>
      </c>
      <c r="L1292" s="198">
        <f t="shared" si="124"/>
        <v>5</v>
      </c>
      <c r="M1292" s="199">
        <f t="shared" si="125"/>
        <v>5</v>
      </c>
    </row>
    <row r="1293" spans="1:13" x14ac:dyDescent="0.35">
      <c r="A1293" s="189" t="s">
        <v>1497</v>
      </c>
      <c r="B1293" s="190" t="s">
        <v>1505</v>
      </c>
      <c r="C1293" s="191">
        <v>562416</v>
      </c>
      <c r="D1293" s="192">
        <v>3.448</v>
      </c>
      <c r="E1293" s="193">
        <v>42.670212769999999</v>
      </c>
      <c r="F1293" s="194">
        <v>0</v>
      </c>
      <c r="H1293" s="195">
        <f t="shared" si="121"/>
        <v>3.5</v>
      </c>
      <c r="I1293" s="196">
        <f t="shared" si="122"/>
        <v>3</v>
      </c>
      <c r="J1293" s="197">
        <f t="shared" si="123"/>
        <v>5</v>
      </c>
      <c r="K1293" s="186">
        <f t="shared" ref="K1293:K1356" si="126">SUM(H1293:J1293)</f>
        <v>11.5</v>
      </c>
      <c r="L1293" s="198">
        <f t="shared" si="124"/>
        <v>3.8333333333333335</v>
      </c>
      <c r="M1293" s="199">
        <f t="shared" si="125"/>
        <v>3.83</v>
      </c>
    </row>
    <row r="1294" spans="1:13" x14ac:dyDescent="0.35">
      <c r="A1294" s="189" t="s">
        <v>1497</v>
      </c>
      <c r="B1294" s="190" t="s">
        <v>1506</v>
      </c>
      <c r="C1294" s="191">
        <v>546305</v>
      </c>
      <c r="D1294" s="192">
        <v>1.724</v>
      </c>
      <c r="E1294" s="193">
        <v>40.159340659999998</v>
      </c>
      <c r="F1294" s="194">
        <v>4.395604395604396</v>
      </c>
      <c r="H1294" s="195">
        <f t="shared" si="121"/>
        <v>0.5</v>
      </c>
      <c r="I1294" s="196">
        <f t="shared" si="122"/>
        <v>0.5</v>
      </c>
      <c r="J1294" s="197">
        <f t="shared" si="123"/>
        <v>1</v>
      </c>
      <c r="K1294" s="186">
        <f t="shared" si="126"/>
        <v>2</v>
      </c>
      <c r="L1294" s="198">
        <f t="shared" si="124"/>
        <v>0.66666666666666663</v>
      </c>
      <c r="M1294" s="199">
        <f t="shared" si="125"/>
        <v>0.66</v>
      </c>
    </row>
    <row r="1295" spans="1:13" x14ac:dyDescent="0.35">
      <c r="A1295" s="189" t="s">
        <v>1497</v>
      </c>
      <c r="B1295" s="190" t="s">
        <v>1507</v>
      </c>
      <c r="C1295" s="191">
        <v>598658</v>
      </c>
      <c r="D1295" s="192">
        <v>1.613</v>
      </c>
      <c r="E1295" s="193">
        <v>42.490909090000002</v>
      </c>
      <c r="F1295" s="194">
        <v>1.8181818181818181</v>
      </c>
      <c r="H1295" s="195">
        <f t="shared" si="121"/>
        <v>0.5</v>
      </c>
      <c r="I1295" s="196">
        <f t="shared" si="122"/>
        <v>3</v>
      </c>
      <c r="J1295" s="197">
        <f t="shared" si="123"/>
        <v>5</v>
      </c>
      <c r="K1295" s="186">
        <f t="shared" si="126"/>
        <v>8.5</v>
      </c>
      <c r="L1295" s="198">
        <f t="shared" si="124"/>
        <v>2.8333333333333335</v>
      </c>
      <c r="M1295" s="199">
        <f t="shared" si="125"/>
        <v>2.83</v>
      </c>
    </row>
    <row r="1296" spans="1:13" x14ac:dyDescent="0.35">
      <c r="A1296" s="189" t="s">
        <v>1497</v>
      </c>
      <c r="B1296" s="190" t="s">
        <v>1508</v>
      </c>
      <c r="C1296" s="191">
        <v>562785</v>
      </c>
      <c r="D1296" s="192">
        <v>6.6669999999999998</v>
      </c>
      <c r="E1296" s="193">
        <v>40.395348839999997</v>
      </c>
      <c r="F1296" s="194">
        <v>0</v>
      </c>
      <c r="H1296" s="195">
        <f t="shared" si="121"/>
        <v>5</v>
      </c>
      <c r="I1296" s="196">
        <f t="shared" si="122"/>
        <v>0.5</v>
      </c>
      <c r="J1296" s="197">
        <f t="shared" si="123"/>
        <v>5</v>
      </c>
      <c r="K1296" s="186">
        <f t="shared" si="126"/>
        <v>10.5</v>
      </c>
      <c r="L1296" s="198">
        <f t="shared" si="124"/>
        <v>3.5</v>
      </c>
      <c r="M1296" s="199">
        <f t="shared" si="125"/>
        <v>3.5</v>
      </c>
    </row>
    <row r="1297" spans="1:13" x14ac:dyDescent="0.35">
      <c r="A1297" s="189" t="s">
        <v>1497</v>
      </c>
      <c r="B1297" s="190" t="s">
        <v>1509</v>
      </c>
      <c r="C1297" s="191">
        <v>562319</v>
      </c>
      <c r="D1297" s="192">
        <v>3.1909999999999998</v>
      </c>
      <c r="E1297" s="193">
        <v>45.025179860000001</v>
      </c>
      <c r="F1297" s="194">
        <v>2.8776978417266186</v>
      </c>
      <c r="H1297" s="195">
        <f t="shared" si="121"/>
        <v>3</v>
      </c>
      <c r="I1297" s="196">
        <f t="shared" si="122"/>
        <v>5</v>
      </c>
      <c r="J1297" s="197">
        <f t="shared" si="123"/>
        <v>3</v>
      </c>
      <c r="K1297" s="186">
        <f t="shared" si="126"/>
        <v>11</v>
      </c>
      <c r="L1297" s="198">
        <f t="shared" si="124"/>
        <v>3.6666666666666665</v>
      </c>
      <c r="M1297" s="199">
        <f t="shared" si="125"/>
        <v>3.66</v>
      </c>
    </row>
    <row r="1298" spans="1:13" x14ac:dyDescent="0.35">
      <c r="A1298" s="189" t="s">
        <v>1497</v>
      </c>
      <c r="B1298" s="190" t="s">
        <v>1510</v>
      </c>
      <c r="C1298" s="191">
        <v>546445</v>
      </c>
      <c r="D1298" s="192">
        <v>1.8180000000000001</v>
      </c>
      <c r="E1298" s="193">
        <v>40.831325300000003</v>
      </c>
      <c r="F1298" s="194">
        <v>3.0120481927710845</v>
      </c>
      <c r="H1298" s="195">
        <f t="shared" si="121"/>
        <v>0.5</v>
      </c>
      <c r="I1298" s="196">
        <f t="shared" si="122"/>
        <v>0.5</v>
      </c>
      <c r="J1298" s="197">
        <f t="shared" si="123"/>
        <v>3</v>
      </c>
      <c r="K1298" s="186">
        <f t="shared" si="126"/>
        <v>4</v>
      </c>
      <c r="L1298" s="198">
        <f t="shared" si="124"/>
        <v>1.3333333333333333</v>
      </c>
      <c r="M1298" s="199">
        <f t="shared" si="125"/>
        <v>1.33</v>
      </c>
    </row>
    <row r="1299" spans="1:13" x14ac:dyDescent="0.35">
      <c r="A1299" s="189" t="s">
        <v>1497</v>
      </c>
      <c r="B1299" s="190" t="s">
        <v>1511</v>
      </c>
      <c r="C1299" s="191">
        <v>508357</v>
      </c>
      <c r="D1299" s="192">
        <v>4</v>
      </c>
      <c r="E1299" s="193">
        <v>42.879518070000003</v>
      </c>
      <c r="F1299" s="194">
        <v>0</v>
      </c>
      <c r="H1299" s="195">
        <f t="shared" si="121"/>
        <v>4.5</v>
      </c>
      <c r="I1299" s="196">
        <f t="shared" si="122"/>
        <v>3.5</v>
      </c>
      <c r="J1299" s="197">
        <f t="shared" si="123"/>
        <v>5</v>
      </c>
      <c r="K1299" s="186">
        <f t="shared" si="126"/>
        <v>13</v>
      </c>
      <c r="L1299" s="198">
        <f t="shared" si="124"/>
        <v>4.333333333333333</v>
      </c>
      <c r="M1299" s="199">
        <f t="shared" si="125"/>
        <v>4.33</v>
      </c>
    </row>
    <row r="1300" spans="1:13" x14ac:dyDescent="0.35">
      <c r="A1300" s="189" t="s">
        <v>1497</v>
      </c>
      <c r="B1300" s="190" t="s">
        <v>1512</v>
      </c>
      <c r="C1300" s="191">
        <v>507717</v>
      </c>
      <c r="D1300" s="192">
        <v>2.2010000000000001</v>
      </c>
      <c r="E1300" s="193">
        <v>39.777432709999999</v>
      </c>
      <c r="F1300" s="194">
        <v>3.3126293995859215</v>
      </c>
      <c r="H1300" s="195">
        <f t="shared" si="121"/>
        <v>0.5</v>
      </c>
      <c r="I1300" s="196">
        <f t="shared" si="122"/>
        <v>0.5</v>
      </c>
      <c r="J1300" s="197">
        <f t="shared" si="123"/>
        <v>2.5</v>
      </c>
      <c r="K1300" s="186">
        <f t="shared" si="126"/>
        <v>3.5</v>
      </c>
      <c r="L1300" s="198">
        <f t="shared" si="124"/>
        <v>1.1666666666666667</v>
      </c>
      <c r="M1300" s="199">
        <f t="shared" si="125"/>
        <v>1.1599999999999999</v>
      </c>
    </row>
    <row r="1301" spans="1:13" x14ac:dyDescent="0.35">
      <c r="A1301" s="189" t="s">
        <v>1497</v>
      </c>
      <c r="B1301" s="190" t="s">
        <v>1513</v>
      </c>
      <c r="C1301" s="191">
        <v>546917</v>
      </c>
      <c r="D1301" s="192">
        <v>6.5220000000000002</v>
      </c>
      <c r="E1301" s="193">
        <v>44.202702700000003</v>
      </c>
      <c r="F1301" s="194">
        <v>0.41580041580041582</v>
      </c>
      <c r="H1301" s="195">
        <f t="shared" si="121"/>
        <v>5</v>
      </c>
      <c r="I1301" s="196">
        <f t="shared" si="122"/>
        <v>5</v>
      </c>
      <c r="J1301" s="197">
        <f t="shared" si="123"/>
        <v>5</v>
      </c>
      <c r="K1301" s="186">
        <f t="shared" si="126"/>
        <v>15</v>
      </c>
      <c r="L1301" s="198">
        <f t="shared" si="124"/>
        <v>5</v>
      </c>
      <c r="M1301" s="199">
        <f t="shared" si="125"/>
        <v>5</v>
      </c>
    </row>
    <row r="1302" spans="1:13" x14ac:dyDescent="0.35">
      <c r="A1302" s="189" t="s">
        <v>1497</v>
      </c>
      <c r="B1302" s="190" t="s">
        <v>1514</v>
      </c>
      <c r="C1302" s="191">
        <v>547166</v>
      </c>
      <c r="D1302" s="192">
        <v>4.6029999999999998</v>
      </c>
      <c r="E1302" s="193">
        <v>45.388007049999999</v>
      </c>
      <c r="F1302" s="194">
        <v>1.0582010582010581</v>
      </c>
      <c r="H1302" s="195">
        <f t="shared" si="121"/>
        <v>5</v>
      </c>
      <c r="I1302" s="196">
        <f t="shared" si="122"/>
        <v>5</v>
      </c>
      <c r="J1302" s="197">
        <f t="shared" si="123"/>
        <v>5</v>
      </c>
      <c r="K1302" s="186">
        <f t="shared" si="126"/>
        <v>15</v>
      </c>
      <c r="L1302" s="198">
        <f t="shared" si="124"/>
        <v>5</v>
      </c>
      <c r="M1302" s="199">
        <f t="shared" si="125"/>
        <v>5</v>
      </c>
    </row>
    <row r="1303" spans="1:13" x14ac:dyDescent="0.35">
      <c r="A1303" s="189" t="s">
        <v>1497</v>
      </c>
      <c r="B1303" s="190" t="s">
        <v>1515</v>
      </c>
      <c r="C1303" s="191">
        <v>547204</v>
      </c>
      <c r="D1303" s="192">
        <v>5.476</v>
      </c>
      <c r="E1303" s="193">
        <v>43.460217</v>
      </c>
      <c r="F1303" s="194">
        <v>1.0849909584086799</v>
      </c>
      <c r="H1303" s="195">
        <f t="shared" si="121"/>
        <v>5</v>
      </c>
      <c r="I1303" s="196">
        <f t="shared" si="122"/>
        <v>4.5</v>
      </c>
      <c r="J1303" s="197">
        <f t="shared" si="123"/>
        <v>5</v>
      </c>
      <c r="K1303" s="186">
        <f t="shared" si="126"/>
        <v>14.5</v>
      </c>
      <c r="L1303" s="198">
        <f t="shared" si="124"/>
        <v>4.833333333333333</v>
      </c>
      <c r="M1303" s="199">
        <f t="shared" si="125"/>
        <v>4.83</v>
      </c>
    </row>
    <row r="1304" spans="1:13" x14ac:dyDescent="0.35">
      <c r="A1304" s="189" t="s">
        <v>1497</v>
      </c>
      <c r="B1304" s="190" t="s">
        <v>1516</v>
      </c>
      <c r="C1304" s="191">
        <v>547263</v>
      </c>
      <c r="D1304" s="192">
        <v>3.8029999999999999</v>
      </c>
      <c r="E1304" s="193">
        <v>45.793877549999998</v>
      </c>
      <c r="F1304" s="194">
        <v>0.81632653061224492</v>
      </c>
      <c r="H1304" s="195">
        <f t="shared" si="121"/>
        <v>4</v>
      </c>
      <c r="I1304" s="196">
        <f t="shared" si="122"/>
        <v>5</v>
      </c>
      <c r="J1304" s="197">
        <f t="shared" si="123"/>
        <v>5</v>
      </c>
      <c r="K1304" s="186">
        <f t="shared" si="126"/>
        <v>14</v>
      </c>
      <c r="L1304" s="198">
        <f t="shared" si="124"/>
        <v>4.666666666666667</v>
      </c>
      <c r="M1304" s="199">
        <f t="shared" si="125"/>
        <v>4.66</v>
      </c>
    </row>
    <row r="1305" spans="1:13" x14ac:dyDescent="0.35">
      <c r="A1305" s="189" t="s">
        <v>1497</v>
      </c>
      <c r="B1305" s="190" t="s">
        <v>1517</v>
      </c>
      <c r="C1305" s="191">
        <v>562327</v>
      </c>
      <c r="D1305" s="192">
        <v>2.6040000000000001</v>
      </c>
      <c r="E1305" s="193">
        <v>38.66314199</v>
      </c>
      <c r="F1305" s="194">
        <v>3.0211480362537766</v>
      </c>
      <c r="H1305" s="195">
        <f t="shared" si="121"/>
        <v>1.5</v>
      </c>
      <c r="I1305" s="196">
        <f t="shared" si="122"/>
        <v>0.5</v>
      </c>
      <c r="J1305" s="197">
        <f t="shared" si="123"/>
        <v>3</v>
      </c>
      <c r="K1305" s="186">
        <f t="shared" si="126"/>
        <v>5</v>
      </c>
      <c r="L1305" s="198">
        <f t="shared" si="124"/>
        <v>1.6666666666666667</v>
      </c>
      <c r="M1305" s="199">
        <f t="shared" si="125"/>
        <v>1.66</v>
      </c>
    </row>
    <row r="1306" spans="1:13" x14ac:dyDescent="0.35">
      <c r="A1306" s="189" t="s">
        <v>1497</v>
      </c>
      <c r="B1306" s="190" t="s">
        <v>1518</v>
      </c>
      <c r="C1306" s="191">
        <v>547441</v>
      </c>
      <c r="D1306" s="192">
        <v>5.383</v>
      </c>
      <c r="E1306" s="193">
        <v>42.505494509999998</v>
      </c>
      <c r="F1306" s="194">
        <v>3.0219780219780219</v>
      </c>
      <c r="H1306" s="195">
        <f t="shared" si="121"/>
        <v>5</v>
      </c>
      <c r="I1306" s="196">
        <f t="shared" si="122"/>
        <v>3</v>
      </c>
      <c r="J1306" s="197">
        <f t="shared" si="123"/>
        <v>3</v>
      </c>
      <c r="K1306" s="186">
        <f t="shared" si="126"/>
        <v>11</v>
      </c>
      <c r="L1306" s="198">
        <f t="shared" si="124"/>
        <v>3.6666666666666665</v>
      </c>
      <c r="M1306" s="199">
        <f t="shared" si="125"/>
        <v>3.66</v>
      </c>
    </row>
    <row r="1307" spans="1:13" x14ac:dyDescent="0.35">
      <c r="A1307" s="189" t="s">
        <v>1497</v>
      </c>
      <c r="B1307" s="190" t="s">
        <v>595</v>
      </c>
      <c r="C1307" s="191">
        <v>562424</v>
      </c>
      <c r="D1307" s="192">
        <v>5.8819999999999997</v>
      </c>
      <c r="E1307" s="193">
        <v>38.020000000000003</v>
      </c>
      <c r="F1307" s="194">
        <v>0</v>
      </c>
      <c r="H1307" s="195">
        <f t="shared" si="121"/>
        <v>5</v>
      </c>
      <c r="I1307" s="196">
        <f t="shared" si="122"/>
        <v>0.5</v>
      </c>
      <c r="J1307" s="197">
        <f t="shared" si="123"/>
        <v>5</v>
      </c>
      <c r="K1307" s="186">
        <f t="shared" si="126"/>
        <v>10.5</v>
      </c>
      <c r="L1307" s="198">
        <f t="shared" si="124"/>
        <v>3.5</v>
      </c>
      <c r="M1307" s="199">
        <f t="shared" si="125"/>
        <v>3.5</v>
      </c>
    </row>
    <row r="1308" spans="1:13" x14ac:dyDescent="0.35">
      <c r="A1308" s="189" t="s">
        <v>1519</v>
      </c>
      <c r="B1308" s="190" t="s">
        <v>1520</v>
      </c>
      <c r="C1308" s="191">
        <v>562548</v>
      </c>
      <c r="D1308" s="192">
        <v>3.8460000000000001</v>
      </c>
      <c r="E1308" s="193">
        <v>41.5</v>
      </c>
      <c r="F1308" s="194">
        <v>1.639344262295082</v>
      </c>
      <c r="H1308" s="195">
        <f t="shared" si="121"/>
        <v>4.5</v>
      </c>
      <c r="I1308" s="196">
        <f t="shared" si="122"/>
        <v>1.5</v>
      </c>
      <c r="J1308" s="197">
        <f t="shared" si="123"/>
        <v>5</v>
      </c>
      <c r="K1308" s="186">
        <f t="shared" si="126"/>
        <v>11</v>
      </c>
      <c r="L1308" s="198">
        <f t="shared" si="124"/>
        <v>3.6666666666666665</v>
      </c>
      <c r="M1308" s="199">
        <f t="shared" si="125"/>
        <v>3.66</v>
      </c>
    </row>
    <row r="1309" spans="1:13" x14ac:dyDescent="0.35">
      <c r="A1309" s="189" t="s">
        <v>1519</v>
      </c>
      <c r="B1309" s="190" t="s">
        <v>1521</v>
      </c>
      <c r="C1309" s="191">
        <v>561053</v>
      </c>
      <c r="D1309" s="192">
        <v>0.92600000000000005</v>
      </c>
      <c r="E1309" s="193">
        <v>43.505434780000002</v>
      </c>
      <c r="F1309" s="194">
        <v>1.0869565217391304</v>
      </c>
      <c r="H1309" s="195">
        <f t="shared" si="121"/>
        <v>0.5</v>
      </c>
      <c r="I1309" s="196">
        <f t="shared" si="122"/>
        <v>4.5</v>
      </c>
      <c r="J1309" s="197">
        <f t="shared" si="123"/>
        <v>5</v>
      </c>
      <c r="K1309" s="186">
        <f t="shared" si="126"/>
        <v>10</v>
      </c>
      <c r="L1309" s="198">
        <f t="shared" si="124"/>
        <v>3.3333333333333335</v>
      </c>
      <c r="M1309" s="199">
        <f t="shared" si="125"/>
        <v>3.33</v>
      </c>
    </row>
    <row r="1310" spans="1:13" x14ac:dyDescent="0.35">
      <c r="A1310" s="189" t="s">
        <v>1519</v>
      </c>
      <c r="B1310" s="190" t="s">
        <v>1522</v>
      </c>
      <c r="C1310" s="191">
        <v>561711</v>
      </c>
      <c r="D1310" s="192">
        <v>2.141</v>
      </c>
      <c r="E1310" s="193">
        <v>42.49789474</v>
      </c>
      <c r="F1310" s="194">
        <v>3.3684210526315792</v>
      </c>
      <c r="H1310" s="195">
        <f t="shared" si="121"/>
        <v>0.5</v>
      </c>
      <c r="I1310" s="196">
        <f t="shared" si="122"/>
        <v>3</v>
      </c>
      <c r="J1310" s="197">
        <f t="shared" si="123"/>
        <v>2.5</v>
      </c>
      <c r="K1310" s="186">
        <f t="shared" si="126"/>
        <v>6</v>
      </c>
      <c r="L1310" s="198">
        <f t="shared" si="124"/>
        <v>2</v>
      </c>
      <c r="M1310" s="199">
        <f t="shared" si="125"/>
        <v>2</v>
      </c>
    </row>
    <row r="1311" spans="1:13" x14ac:dyDescent="0.35">
      <c r="A1311" s="189" t="s">
        <v>1519</v>
      </c>
      <c r="B1311" s="190" t="s">
        <v>1523</v>
      </c>
      <c r="C1311" s="191">
        <v>562742</v>
      </c>
      <c r="D1311" s="192">
        <v>4.4119999999999999</v>
      </c>
      <c r="E1311" s="193">
        <v>39.97</v>
      </c>
      <c r="F1311" s="194">
        <v>0</v>
      </c>
      <c r="H1311" s="195">
        <f t="shared" si="121"/>
        <v>5</v>
      </c>
      <c r="I1311" s="196">
        <f t="shared" si="122"/>
        <v>0.5</v>
      </c>
      <c r="J1311" s="197">
        <f t="shared" si="123"/>
        <v>5</v>
      </c>
      <c r="K1311" s="186">
        <f t="shared" si="126"/>
        <v>10.5</v>
      </c>
      <c r="L1311" s="198">
        <f t="shared" si="124"/>
        <v>3.5</v>
      </c>
      <c r="M1311" s="199">
        <f t="shared" si="125"/>
        <v>3.5</v>
      </c>
    </row>
    <row r="1312" spans="1:13" x14ac:dyDescent="0.35">
      <c r="A1312" s="189" t="s">
        <v>1519</v>
      </c>
      <c r="B1312" s="190" t="s">
        <v>959</v>
      </c>
      <c r="C1312" s="191">
        <v>507733</v>
      </c>
      <c r="D1312" s="192">
        <v>4.5449999999999999</v>
      </c>
      <c r="E1312" s="193">
        <v>48.052</v>
      </c>
      <c r="F1312" s="194">
        <v>0</v>
      </c>
      <c r="H1312" s="195">
        <f t="shared" si="121"/>
        <v>5</v>
      </c>
      <c r="I1312" s="196">
        <f t="shared" si="122"/>
        <v>5</v>
      </c>
      <c r="J1312" s="197">
        <f t="shared" si="123"/>
        <v>5</v>
      </c>
      <c r="K1312" s="186">
        <f t="shared" si="126"/>
        <v>15</v>
      </c>
      <c r="L1312" s="198">
        <f t="shared" si="124"/>
        <v>5</v>
      </c>
      <c r="M1312" s="199">
        <f t="shared" si="125"/>
        <v>5</v>
      </c>
    </row>
    <row r="1313" spans="1:13" x14ac:dyDescent="0.35">
      <c r="A1313" s="189" t="s">
        <v>1519</v>
      </c>
      <c r="B1313" s="190" t="s">
        <v>1524</v>
      </c>
      <c r="C1313" s="191">
        <v>546101</v>
      </c>
      <c r="D1313" s="192">
        <v>3.8460000000000001</v>
      </c>
      <c r="E1313" s="193">
        <v>44.677142859999996</v>
      </c>
      <c r="F1313" s="194">
        <v>3.4285714285714284</v>
      </c>
      <c r="H1313" s="195">
        <f t="shared" si="121"/>
        <v>4.5</v>
      </c>
      <c r="I1313" s="196">
        <f t="shared" si="122"/>
        <v>5</v>
      </c>
      <c r="J1313" s="197">
        <f t="shared" si="123"/>
        <v>2.5</v>
      </c>
      <c r="K1313" s="186">
        <f t="shared" si="126"/>
        <v>12</v>
      </c>
      <c r="L1313" s="198">
        <f t="shared" si="124"/>
        <v>4</v>
      </c>
      <c r="M1313" s="199">
        <f t="shared" si="125"/>
        <v>4</v>
      </c>
    </row>
    <row r="1314" spans="1:13" x14ac:dyDescent="0.35">
      <c r="A1314" s="189" t="s">
        <v>1519</v>
      </c>
      <c r="B1314" s="190" t="s">
        <v>1525</v>
      </c>
      <c r="C1314" s="191">
        <v>561703</v>
      </c>
      <c r="D1314" s="192">
        <v>2.8849999999999998</v>
      </c>
      <c r="E1314" s="193">
        <v>43.685185189999999</v>
      </c>
      <c r="F1314" s="194">
        <v>3.7037037037037037</v>
      </c>
      <c r="H1314" s="195">
        <f t="shared" si="121"/>
        <v>2</v>
      </c>
      <c r="I1314" s="196">
        <f t="shared" si="122"/>
        <v>5</v>
      </c>
      <c r="J1314" s="197">
        <f t="shared" si="123"/>
        <v>2</v>
      </c>
      <c r="K1314" s="186">
        <f t="shared" si="126"/>
        <v>9</v>
      </c>
      <c r="L1314" s="198">
        <f t="shared" si="124"/>
        <v>3</v>
      </c>
      <c r="M1314" s="199">
        <f t="shared" si="125"/>
        <v>3</v>
      </c>
    </row>
    <row r="1315" spans="1:13" x14ac:dyDescent="0.35">
      <c r="A1315" s="189" t="s">
        <v>1519</v>
      </c>
      <c r="B1315" s="190" t="s">
        <v>1526</v>
      </c>
      <c r="C1315" s="191">
        <v>546151</v>
      </c>
      <c r="D1315" s="192">
        <v>2.355</v>
      </c>
      <c r="E1315" s="193">
        <v>43.612637360000001</v>
      </c>
      <c r="F1315" s="194">
        <v>4.1208791208791213</v>
      </c>
      <c r="H1315" s="195">
        <f t="shared" si="121"/>
        <v>1</v>
      </c>
      <c r="I1315" s="196">
        <f t="shared" si="122"/>
        <v>4.5</v>
      </c>
      <c r="J1315" s="197">
        <f t="shared" si="123"/>
        <v>1.5</v>
      </c>
      <c r="K1315" s="186">
        <f t="shared" si="126"/>
        <v>7</v>
      </c>
      <c r="L1315" s="198">
        <f t="shared" si="124"/>
        <v>2.3333333333333335</v>
      </c>
      <c r="M1315" s="199">
        <f t="shared" si="125"/>
        <v>2.33</v>
      </c>
    </row>
    <row r="1316" spans="1:13" x14ac:dyDescent="0.35">
      <c r="A1316" s="189" t="s">
        <v>1519</v>
      </c>
      <c r="B1316" s="190" t="s">
        <v>1527</v>
      </c>
      <c r="C1316" s="191">
        <v>529753</v>
      </c>
      <c r="D1316" s="192">
        <v>2.0409999999999999</v>
      </c>
      <c r="E1316" s="193">
        <v>47.514084510000004</v>
      </c>
      <c r="F1316" s="194">
        <v>2.8169014084507045</v>
      </c>
      <c r="H1316" s="195">
        <f t="shared" si="121"/>
        <v>0.5</v>
      </c>
      <c r="I1316" s="196">
        <f t="shared" si="122"/>
        <v>5</v>
      </c>
      <c r="J1316" s="197">
        <f t="shared" si="123"/>
        <v>3.5</v>
      </c>
      <c r="K1316" s="186">
        <f t="shared" si="126"/>
        <v>9</v>
      </c>
      <c r="L1316" s="198">
        <f t="shared" si="124"/>
        <v>3</v>
      </c>
      <c r="M1316" s="199">
        <f t="shared" si="125"/>
        <v>3</v>
      </c>
    </row>
    <row r="1317" spans="1:13" x14ac:dyDescent="0.35">
      <c r="A1317" s="189" t="s">
        <v>1519</v>
      </c>
      <c r="B1317" s="190" t="s">
        <v>1528</v>
      </c>
      <c r="C1317" s="191">
        <v>562467</v>
      </c>
      <c r="D1317" s="192">
        <v>1.748</v>
      </c>
      <c r="E1317" s="193">
        <v>38.67577197</v>
      </c>
      <c r="F1317" s="194">
        <v>6.1757719714964372</v>
      </c>
      <c r="H1317" s="195">
        <f t="shared" si="121"/>
        <v>0.5</v>
      </c>
      <c r="I1317" s="196">
        <f t="shared" si="122"/>
        <v>0.5</v>
      </c>
      <c r="J1317" s="197">
        <f t="shared" si="123"/>
        <v>0.5</v>
      </c>
      <c r="K1317" s="186">
        <f t="shared" si="126"/>
        <v>1.5</v>
      </c>
      <c r="L1317" s="198">
        <f t="shared" si="124"/>
        <v>0.5</v>
      </c>
      <c r="M1317" s="199">
        <f t="shared" si="125"/>
        <v>0.5</v>
      </c>
    </row>
    <row r="1318" spans="1:13" x14ac:dyDescent="0.35">
      <c r="A1318" s="189" t="s">
        <v>1519</v>
      </c>
      <c r="B1318" s="190" t="s">
        <v>1529</v>
      </c>
      <c r="C1318" s="191">
        <v>562602</v>
      </c>
      <c r="D1318" s="192">
        <v>1.0640000000000001</v>
      </c>
      <c r="E1318" s="193">
        <v>40.041401270000001</v>
      </c>
      <c r="F1318" s="194">
        <v>2.547770700636943</v>
      </c>
      <c r="H1318" s="195">
        <f t="shared" si="121"/>
        <v>0.5</v>
      </c>
      <c r="I1318" s="196">
        <f t="shared" si="122"/>
        <v>0.5</v>
      </c>
      <c r="J1318" s="197">
        <f t="shared" si="123"/>
        <v>3.5</v>
      </c>
      <c r="K1318" s="186">
        <f t="shared" si="126"/>
        <v>4.5</v>
      </c>
      <c r="L1318" s="198">
        <f t="shared" si="124"/>
        <v>1.5</v>
      </c>
      <c r="M1318" s="199">
        <f t="shared" si="125"/>
        <v>1.5</v>
      </c>
    </row>
    <row r="1319" spans="1:13" x14ac:dyDescent="0.35">
      <c r="A1319" s="189" t="s">
        <v>1519</v>
      </c>
      <c r="B1319" s="190" t="s">
        <v>1530</v>
      </c>
      <c r="C1319" s="191">
        <v>507610</v>
      </c>
      <c r="D1319" s="192">
        <v>2.1280000000000001</v>
      </c>
      <c r="E1319" s="193">
        <v>43.084415579999998</v>
      </c>
      <c r="F1319" s="194">
        <v>2.5974025974025974</v>
      </c>
      <c r="H1319" s="195">
        <f t="shared" si="121"/>
        <v>0.5</v>
      </c>
      <c r="I1319" s="196">
        <f t="shared" si="122"/>
        <v>3.5</v>
      </c>
      <c r="J1319" s="197">
        <f t="shared" si="123"/>
        <v>3.5</v>
      </c>
      <c r="K1319" s="186">
        <f t="shared" si="126"/>
        <v>7.5</v>
      </c>
      <c r="L1319" s="198">
        <f t="shared" si="124"/>
        <v>2.5</v>
      </c>
      <c r="M1319" s="199">
        <f t="shared" si="125"/>
        <v>2.5</v>
      </c>
    </row>
    <row r="1320" spans="1:13" x14ac:dyDescent="0.35">
      <c r="A1320" s="189" t="s">
        <v>1519</v>
      </c>
      <c r="B1320" s="190" t="s">
        <v>1531</v>
      </c>
      <c r="C1320" s="191">
        <v>560987</v>
      </c>
      <c r="D1320" s="192">
        <v>0</v>
      </c>
      <c r="E1320" s="193">
        <v>44.203703699999998</v>
      </c>
      <c r="F1320" s="194">
        <v>7.4074074074074074</v>
      </c>
      <c r="H1320" s="195">
        <f t="shared" si="121"/>
        <v>0.5</v>
      </c>
      <c r="I1320" s="196">
        <f t="shared" si="122"/>
        <v>5</v>
      </c>
      <c r="J1320" s="197">
        <f t="shared" si="123"/>
        <v>0.5</v>
      </c>
      <c r="K1320" s="186">
        <f t="shared" si="126"/>
        <v>6</v>
      </c>
      <c r="L1320" s="198">
        <f t="shared" si="124"/>
        <v>2</v>
      </c>
      <c r="M1320" s="199">
        <f t="shared" si="125"/>
        <v>2</v>
      </c>
    </row>
    <row r="1321" spans="1:13" x14ac:dyDescent="0.35">
      <c r="A1321" s="189" t="s">
        <v>1519</v>
      </c>
      <c r="B1321" s="190" t="s">
        <v>1532</v>
      </c>
      <c r="C1321" s="191">
        <v>562696</v>
      </c>
      <c r="D1321" s="192">
        <v>0</v>
      </c>
      <c r="E1321" s="193">
        <v>41.59615385</v>
      </c>
      <c r="F1321" s="194">
        <v>0</v>
      </c>
      <c r="H1321" s="195">
        <f t="shared" si="121"/>
        <v>0.5</v>
      </c>
      <c r="I1321" s="196">
        <f t="shared" si="122"/>
        <v>1.5</v>
      </c>
      <c r="J1321" s="197">
        <f t="shared" si="123"/>
        <v>5</v>
      </c>
      <c r="K1321" s="186">
        <f t="shared" si="126"/>
        <v>7</v>
      </c>
      <c r="L1321" s="198">
        <f t="shared" si="124"/>
        <v>2.3333333333333335</v>
      </c>
      <c r="M1321" s="199">
        <f t="shared" si="125"/>
        <v>2.33</v>
      </c>
    </row>
    <row r="1322" spans="1:13" x14ac:dyDescent="0.35">
      <c r="A1322" s="189" t="s">
        <v>1519</v>
      </c>
      <c r="B1322" s="190" t="s">
        <v>1533</v>
      </c>
      <c r="C1322" s="191">
        <v>546291</v>
      </c>
      <c r="D1322" s="192">
        <v>2.1280000000000001</v>
      </c>
      <c r="E1322" s="193">
        <v>42.118677040000001</v>
      </c>
      <c r="F1322" s="194">
        <v>12.45136186770428</v>
      </c>
      <c r="H1322" s="195">
        <f t="shared" si="121"/>
        <v>0.5</v>
      </c>
      <c r="I1322" s="196">
        <f t="shared" si="122"/>
        <v>2.5</v>
      </c>
      <c r="J1322" s="197">
        <f t="shared" si="123"/>
        <v>0.5</v>
      </c>
      <c r="K1322" s="186">
        <f t="shared" si="126"/>
        <v>3.5</v>
      </c>
      <c r="L1322" s="198">
        <f t="shared" si="124"/>
        <v>1.1666666666666667</v>
      </c>
      <c r="M1322" s="199">
        <f t="shared" si="125"/>
        <v>1.1599999999999999</v>
      </c>
    </row>
    <row r="1323" spans="1:13" x14ac:dyDescent="0.35">
      <c r="A1323" s="189" t="s">
        <v>1519</v>
      </c>
      <c r="B1323" s="190" t="s">
        <v>1534</v>
      </c>
      <c r="C1323" s="191">
        <v>546364</v>
      </c>
      <c r="D1323" s="192">
        <v>2.6179999999999999</v>
      </c>
      <c r="E1323" s="193">
        <v>44.199490660000002</v>
      </c>
      <c r="F1323" s="194">
        <v>3.3955857385398982</v>
      </c>
      <c r="H1323" s="195">
        <f t="shared" si="121"/>
        <v>1.5</v>
      </c>
      <c r="I1323" s="196">
        <f t="shared" si="122"/>
        <v>5</v>
      </c>
      <c r="J1323" s="197">
        <f t="shared" si="123"/>
        <v>2.5</v>
      </c>
      <c r="K1323" s="186">
        <f t="shared" si="126"/>
        <v>9</v>
      </c>
      <c r="L1323" s="198">
        <f t="shared" si="124"/>
        <v>3</v>
      </c>
      <c r="M1323" s="199">
        <f t="shared" si="125"/>
        <v>3</v>
      </c>
    </row>
    <row r="1324" spans="1:13" x14ac:dyDescent="0.35">
      <c r="A1324" s="189" t="s">
        <v>1519</v>
      </c>
      <c r="B1324" s="190" t="s">
        <v>1535</v>
      </c>
      <c r="C1324" s="191">
        <v>546381</v>
      </c>
      <c r="D1324" s="192">
        <v>4.5750000000000002</v>
      </c>
      <c r="E1324" s="193">
        <v>46.751968499999997</v>
      </c>
      <c r="F1324" s="194">
        <v>7.0866141732283463</v>
      </c>
      <c r="H1324" s="195">
        <f t="shared" si="121"/>
        <v>5</v>
      </c>
      <c r="I1324" s="196">
        <f t="shared" si="122"/>
        <v>5</v>
      </c>
      <c r="J1324" s="197">
        <f t="shared" si="123"/>
        <v>0.5</v>
      </c>
      <c r="K1324" s="186">
        <f t="shared" si="126"/>
        <v>10.5</v>
      </c>
      <c r="L1324" s="198">
        <f t="shared" si="124"/>
        <v>3.5</v>
      </c>
      <c r="M1324" s="199">
        <f t="shared" si="125"/>
        <v>3.5</v>
      </c>
    </row>
    <row r="1325" spans="1:13" x14ac:dyDescent="0.35">
      <c r="A1325" s="189" t="s">
        <v>1519</v>
      </c>
      <c r="B1325" s="190" t="s">
        <v>1536</v>
      </c>
      <c r="C1325" s="191">
        <v>561061</v>
      </c>
      <c r="D1325" s="192">
        <v>3.1850000000000001</v>
      </c>
      <c r="E1325" s="193">
        <v>36.676229509999999</v>
      </c>
      <c r="F1325" s="194">
        <v>21.311475409836067</v>
      </c>
      <c r="H1325" s="195">
        <f t="shared" si="121"/>
        <v>3</v>
      </c>
      <c r="I1325" s="196">
        <f t="shared" si="122"/>
        <v>0.5</v>
      </c>
      <c r="J1325" s="197">
        <f t="shared" si="123"/>
        <v>0.5</v>
      </c>
      <c r="K1325" s="186">
        <f t="shared" si="126"/>
        <v>4</v>
      </c>
      <c r="L1325" s="198">
        <f t="shared" si="124"/>
        <v>1.3333333333333333</v>
      </c>
      <c r="M1325" s="199">
        <f t="shared" si="125"/>
        <v>1.33</v>
      </c>
    </row>
    <row r="1326" spans="1:13" x14ac:dyDescent="0.35">
      <c r="A1326" s="189" t="s">
        <v>1519</v>
      </c>
      <c r="B1326" s="190" t="s">
        <v>1537</v>
      </c>
      <c r="C1326" s="191">
        <v>546402</v>
      </c>
      <c r="D1326" s="192">
        <v>2.3330000000000002</v>
      </c>
      <c r="E1326" s="193">
        <v>41.371621619999999</v>
      </c>
      <c r="F1326" s="194">
        <v>2.2522522522522523</v>
      </c>
      <c r="H1326" s="195">
        <f t="shared" si="121"/>
        <v>1</v>
      </c>
      <c r="I1326" s="196">
        <f t="shared" si="122"/>
        <v>1</v>
      </c>
      <c r="J1326" s="197">
        <f t="shared" si="123"/>
        <v>4</v>
      </c>
      <c r="K1326" s="186">
        <f t="shared" si="126"/>
        <v>6</v>
      </c>
      <c r="L1326" s="198">
        <f t="shared" si="124"/>
        <v>2</v>
      </c>
      <c r="M1326" s="199">
        <f t="shared" si="125"/>
        <v>2</v>
      </c>
    </row>
    <row r="1327" spans="1:13" x14ac:dyDescent="0.35">
      <c r="A1327" s="189" t="s">
        <v>1519</v>
      </c>
      <c r="B1327" s="190" t="s">
        <v>1538</v>
      </c>
      <c r="C1327" s="191">
        <v>546500</v>
      </c>
      <c r="D1327" s="192">
        <v>2.0350000000000001</v>
      </c>
      <c r="E1327" s="193">
        <v>43.278393350000002</v>
      </c>
      <c r="F1327" s="194">
        <v>2.5854108956602029</v>
      </c>
      <c r="H1327" s="195">
        <f t="shared" si="121"/>
        <v>0.5</v>
      </c>
      <c r="I1327" s="196">
        <f t="shared" si="122"/>
        <v>4</v>
      </c>
      <c r="J1327" s="197">
        <f t="shared" si="123"/>
        <v>3.5</v>
      </c>
      <c r="K1327" s="186">
        <f t="shared" si="126"/>
        <v>8</v>
      </c>
      <c r="L1327" s="198">
        <f t="shared" si="124"/>
        <v>2.6666666666666665</v>
      </c>
      <c r="M1327" s="199">
        <f t="shared" si="125"/>
        <v>2.66</v>
      </c>
    </row>
    <row r="1328" spans="1:13" x14ac:dyDescent="0.35">
      <c r="A1328" s="189" t="s">
        <v>1519</v>
      </c>
      <c r="B1328" s="190" t="s">
        <v>1539</v>
      </c>
      <c r="C1328" s="191">
        <v>562769</v>
      </c>
      <c r="D1328" s="192">
        <v>0</v>
      </c>
      <c r="E1328" s="193">
        <v>39.693798450000003</v>
      </c>
      <c r="F1328" s="194">
        <v>4.6511627906976747</v>
      </c>
      <c r="H1328" s="195">
        <f t="shared" si="121"/>
        <v>0.5</v>
      </c>
      <c r="I1328" s="196">
        <f t="shared" si="122"/>
        <v>0.5</v>
      </c>
      <c r="J1328" s="197">
        <f t="shared" si="123"/>
        <v>0.5</v>
      </c>
      <c r="K1328" s="186">
        <f t="shared" si="126"/>
        <v>1.5</v>
      </c>
      <c r="L1328" s="198">
        <f t="shared" si="124"/>
        <v>0.5</v>
      </c>
      <c r="M1328" s="199">
        <f t="shared" si="125"/>
        <v>0.5</v>
      </c>
    </row>
    <row r="1329" spans="1:13" x14ac:dyDescent="0.35">
      <c r="A1329" s="189" t="s">
        <v>1519</v>
      </c>
      <c r="B1329" s="190" t="s">
        <v>1519</v>
      </c>
      <c r="C1329" s="191">
        <v>545881</v>
      </c>
      <c r="D1329" s="192">
        <v>2.5449999999999999</v>
      </c>
      <c r="E1329" s="193">
        <v>44.67896563</v>
      </c>
      <c r="F1329" s="194">
        <v>1.1085940135923265</v>
      </c>
      <c r="H1329" s="195">
        <f t="shared" si="121"/>
        <v>1.5</v>
      </c>
      <c r="I1329" s="196">
        <f t="shared" si="122"/>
        <v>5</v>
      </c>
      <c r="J1329" s="197">
        <f t="shared" si="123"/>
        <v>5</v>
      </c>
      <c r="K1329" s="186">
        <f t="shared" si="126"/>
        <v>11.5</v>
      </c>
      <c r="L1329" s="198">
        <f t="shared" si="124"/>
        <v>3.8333333333333335</v>
      </c>
      <c r="M1329" s="199">
        <f t="shared" si="125"/>
        <v>3.83</v>
      </c>
    </row>
    <row r="1330" spans="1:13" x14ac:dyDescent="0.35">
      <c r="A1330" s="189" t="s">
        <v>1519</v>
      </c>
      <c r="B1330" s="190" t="s">
        <v>1540</v>
      </c>
      <c r="C1330" s="191">
        <v>562491</v>
      </c>
      <c r="D1330" s="192">
        <v>4.1669999999999998</v>
      </c>
      <c r="E1330" s="193">
        <v>39.382352939999997</v>
      </c>
      <c r="F1330" s="194">
        <v>5.0420168067226889</v>
      </c>
      <c r="H1330" s="195">
        <f t="shared" si="121"/>
        <v>5</v>
      </c>
      <c r="I1330" s="196">
        <f t="shared" si="122"/>
        <v>0.5</v>
      </c>
      <c r="J1330" s="197">
        <f t="shared" si="123"/>
        <v>0.5</v>
      </c>
      <c r="K1330" s="186">
        <f t="shared" si="126"/>
        <v>6</v>
      </c>
      <c r="L1330" s="198">
        <f t="shared" si="124"/>
        <v>2</v>
      </c>
      <c r="M1330" s="199">
        <f t="shared" si="125"/>
        <v>2</v>
      </c>
    </row>
    <row r="1331" spans="1:13" x14ac:dyDescent="0.35">
      <c r="A1331" s="189" t="s">
        <v>1519</v>
      </c>
      <c r="B1331" s="190" t="s">
        <v>1541</v>
      </c>
      <c r="C1331" s="191">
        <v>598631</v>
      </c>
      <c r="D1331" s="192">
        <v>2.5</v>
      </c>
      <c r="E1331" s="193">
        <v>47.23972603</v>
      </c>
      <c r="F1331" s="194">
        <v>0</v>
      </c>
      <c r="H1331" s="195">
        <f t="shared" si="121"/>
        <v>1.5</v>
      </c>
      <c r="I1331" s="196">
        <f t="shared" si="122"/>
        <v>5</v>
      </c>
      <c r="J1331" s="197">
        <f t="shared" si="123"/>
        <v>5</v>
      </c>
      <c r="K1331" s="186">
        <f t="shared" si="126"/>
        <v>11.5</v>
      </c>
      <c r="L1331" s="198">
        <f t="shared" si="124"/>
        <v>3.8333333333333335</v>
      </c>
      <c r="M1331" s="199">
        <f t="shared" si="125"/>
        <v>3.83</v>
      </c>
    </row>
    <row r="1332" spans="1:13" x14ac:dyDescent="0.35">
      <c r="A1332" s="189" t="s">
        <v>1519</v>
      </c>
      <c r="B1332" s="190" t="s">
        <v>1542</v>
      </c>
      <c r="C1332" s="191">
        <v>546542</v>
      </c>
      <c r="D1332" s="192">
        <v>2.677</v>
      </c>
      <c r="E1332" s="193">
        <v>43.85905442</v>
      </c>
      <c r="F1332" s="194">
        <v>2.2301516503122212</v>
      </c>
      <c r="H1332" s="195">
        <f t="shared" si="121"/>
        <v>1.5</v>
      </c>
      <c r="I1332" s="196">
        <f t="shared" si="122"/>
        <v>5</v>
      </c>
      <c r="J1332" s="197">
        <f t="shared" si="123"/>
        <v>4</v>
      </c>
      <c r="K1332" s="186">
        <f t="shared" si="126"/>
        <v>10.5</v>
      </c>
      <c r="L1332" s="198">
        <f t="shared" si="124"/>
        <v>3.5</v>
      </c>
      <c r="M1332" s="199">
        <f t="shared" si="125"/>
        <v>3.5</v>
      </c>
    </row>
    <row r="1333" spans="1:13" x14ac:dyDescent="0.35">
      <c r="A1333" s="189" t="s">
        <v>1519</v>
      </c>
      <c r="B1333" s="190" t="s">
        <v>1543</v>
      </c>
      <c r="C1333" s="191">
        <v>509108</v>
      </c>
      <c r="D1333" s="192">
        <v>3.7229999999999999</v>
      </c>
      <c r="E1333" s="193">
        <v>42.253289469999999</v>
      </c>
      <c r="F1333" s="194">
        <v>4.6052631578947363</v>
      </c>
      <c r="H1333" s="195">
        <f t="shared" si="121"/>
        <v>4</v>
      </c>
      <c r="I1333" s="196">
        <f t="shared" si="122"/>
        <v>2.5</v>
      </c>
      <c r="J1333" s="197">
        <f t="shared" si="123"/>
        <v>0.5</v>
      </c>
      <c r="K1333" s="186">
        <f t="shared" si="126"/>
        <v>7</v>
      </c>
      <c r="L1333" s="198">
        <f t="shared" si="124"/>
        <v>2.3333333333333335</v>
      </c>
      <c r="M1333" s="199">
        <f t="shared" si="125"/>
        <v>2.33</v>
      </c>
    </row>
    <row r="1334" spans="1:13" x14ac:dyDescent="0.35">
      <c r="A1334" s="189" t="s">
        <v>1519</v>
      </c>
      <c r="B1334" s="190" t="s">
        <v>1544</v>
      </c>
      <c r="C1334" s="191">
        <v>546615</v>
      </c>
      <c r="D1334" s="192">
        <v>3.0950000000000002</v>
      </c>
      <c r="E1334" s="193">
        <v>44.288811189999997</v>
      </c>
      <c r="F1334" s="194">
        <v>2.2377622377622379</v>
      </c>
      <c r="H1334" s="195">
        <f t="shared" si="121"/>
        <v>2.5</v>
      </c>
      <c r="I1334" s="196">
        <f t="shared" si="122"/>
        <v>5</v>
      </c>
      <c r="J1334" s="197">
        <f t="shared" si="123"/>
        <v>4</v>
      </c>
      <c r="K1334" s="186">
        <f t="shared" si="126"/>
        <v>11.5</v>
      </c>
      <c r="L1334" s="198">
        <f t="shared" si="124"/>
        <v>3.8333333333333335</v>
      </c>
      <c r="M1334" s="199">
        <f t="shared" si="125"/>
        <v>3.83</v>
      </c>
    </row>
    <row r="1335" spans="1:13" x14ac:dyDescent="0.35">
      <c r="A1335" s="189" t="s">
        <v>1519</v>
      </c>
      <c r="B1335" s="190" t="s">
        <v>1545</v>
      </c>
      <c r="C1335" s="191">
        <v>546623</v>
      </c>
      <c r="D1335" s="192">
        <v>4.032</v>
      </c>
      <c r="E1335" s="193">
        <v>42.08549223</v>
      </c>
      <c r="F1335" s="194">
        <v>2.7633851468048363</v>
      </c>
      <c r="H1335" s="195">
        <f t="shared" si="121"/>
        <v>4.5</v>
      </c>
      <c r="I1335" s="196">
        <f t="shared" si="122"/>
        <v>2.5</v>
      </c>
      <c r="J1335" s="197">
        <f t="shared" si="123"/>
        <v>3.5</v>
      </c>
      <c r="K1335" s="186">
        <f t="shared" si="126"/>
        <v>10.5</v>
      </c>
      <c r="L1335" s="198">
        <f t="shared" si="124"/>
        <v>3.5</v>
      </c>
      <c r="M1335" s="199">
        <f t="shared" si="125"/>
        <v>3.5</v>
      </c>
    </row>
    <row r="1336" spans="1:13" x14ac:dyDescent="0.35">
      <c r="A1336" s="189" t="s">
        <v>1519</v>
      </c>
      <c r="B1336" s="190" t="s">
        <v>1546</v>
      </c>
      <c r="C1336" s="191">
        <v>546666</v>
      </c>
      <c r="D1336" s="192">
        <v>2.2370000000000001</v>
      </c>
      <c r="E1336" s="193">
        <v>42.242446039999997</v>
      </c>
      <c r="F1336" s="194">
        <v>7.4820143884892092</v>
      </c>
      <c r="H1336" s="195">
        <f t="shared" si="121"/>
        <v>1</v>
      </c>
      <c r="I1336" s="196">
        <f t="shared" si="122"/>
        <v>2.5</v>
      </c>
      <c r="J1336" s="197">
        <f t="shared" si="123"/>
        <v>0.5</v>
      </c>
      <c r="K1336" s="186">
        <f t="shared" si="126"/>
        <v>4</v>
      </c>
      <c r="L1336" s="198">
        <f t="shared" si="124"/>
        <v>1.3333333333333333</v>
      </c>
      <c r="M1336" s="199">
        <f t="shared" si="125"/>
        <v>1.33</v>
      </c>
    </row>
    <row r="1337" spans="1:13" x14ac:dyDescent="0.35">
      <c r="A1337" s="189" t="s">
        <v>1519</v>
      </c>
      <c r="B1337" s="190" t="s">
        <v>1547</v>
      </c>
      <c r="C1337" s="191">
        <v>546798</v>
      </c>
      <c r="D1337" s="192">
        <v>4.1749999999999998</v>
      </c>
      <c r="E1337" s="193">
        <v>44.073780679999999</v>
      </c>
      <c r="F1337" s="194">
        <v>1.9260639950295124</v>
      </c>
      <c r="H1337" s="195">
        <f t="shared" si="121"/>
        <v>5</v>
      </c>
      <c r="I1337" s="196">
        <f t="shared" si="122"/>
        <v>5</v>
      </c>
      <c r="J1337" s="197">
        <f t="shared" si="123"/>
        <v>4.5</v>
      </c>
      <c r="K1337" s="186">
        <f t="shared" si="126"/>
        <v>14.5</v>
      </c>
      <c r="L1337" s="198">
        <f t="shared" si="124"/>
        <v>4.833333333333333</v>
      </c>
      <c r="M1337" s="199">
        <f t="shared" si="125"/>
        <v>4.83</v>
      </c>
    </row>
    <row r="1338" spans="1:13" x14ac:dyDescent="0.35">
      <c r="A1338" s="189" t="s">
        <v>1519</v>
      </c>
      <c r="B1338" s="190" t="s">
        <v>1548</v>
      </c>
      <c r="C1338" s="191">
        <v>562734</v>
      </c>
      <c r="D1338" s="192">
        <v>5.0629999999999997</v>
      </c>
      <c r="E1338" s="193">
        <v>44.112903230000001</v>
      </c>
      <c r="F1338" s="194">
        <v>0</v>
      </c>
      <c r="H1338" s="195">
        <f t="shared" si="121"/>
        <v>5</v>
      </c>
      <c r="I1338" s="196">
        <f t="shared" si="122"/>
        <v>5</v>
      </c>
      <c r="J1338" s="197">
        <f t="shared" si="123"/>
        <v>5</v>
      </c>
      <c r="K1338" s="186">
        <f t="shared" si="126"/>
        <v>15</v>
      </c>
      <c r="L1338" s="198">
        <f t="shared" si="124"/>
        <v>5</v>
      </c>
      <c r="M1338" s="199">
        <f t="shared" si="125"/>
        <v>5</v>
      </c>
    </row>
    <row r="1339" spans="1:13" x14ac:dyDescent="0.35">
      <c r="A1339" s="189" t="s">
        <v>1519</v>
      </c>
      <c r="B1339" s="190" t="s">
        <v>1549</v>
      </c>
      <c r="C1339" s="191">
        <v>546801</v>
      </c>
      <c r="D1339" s="192">
        <v>3.7639999999999998</v>
      </c>
      <c r="E1339" s="193">
        <v>45.068293779999998</v>
      </c>
      <c r="F1339" s="194">
        <v>1.7017465293327361</v>
      </c>
      <c r="H1339" s="195">
        <f t="shared" si="121"/>
        <v>4</v>
      </c>
      <c r="I1339" s="196">
        <f t="shared" si="122"/>
        <v>5</v>
      </c>
      <c r="J1339" s="197">
        <f t="shared" si="123"/>
        <v>5</v>
      </c>
      <c r="K1339" s="186">
        <f t="shared" si="126"/>
        <v>14</v>
      </c>
      <c r="L1339" s="198">
        <f t="shared" si="124"/>
        <v>4.666666666666667</v>
      </c>
      <c r="M1339" s="199">
        <f t="shared" si="125"/>
        <v>4.66</v>
      </c>
    </row>
    <row r="1340" spans="1:13" x14ac:dyDescent="0.35">
      <c r="A1340" s="189" t="s">
        <v>1519</v>
      </c>
      <c r="B1340" s="190" t="s">
        <v>1550</v>
      </c>
      <c r="C1340" s="191">
        <v>562475</v>
      </c>
      <c r="D1340" s="192">
        <v>2.3079999999999998</v>
      </c>
      <c r="E1340" s="193">
        <v>46.160550460000003</v>
      </c>
      <c r="F1340" s="194">
        <v>7.3394495412844041</v>
      </c>
      <c r="H1340" s="195">
        <f t="shared" si="121"/>
        <v>1</v>
      </c>
      <c r="I1340" s="196">
        <f t="shared" si="122"/>
        <v>5</v>
      </c>
      <c r="J1340" s="197">
        <f t="shared" si="123"/>
        <v>0.5</v>
      </c>
      <c r="K1340" s="186">
        <f t="shared" si="126"/>
        <v>6.5</v>
      </c>
      <c r="L1340" s="198">
        <f t="shared" si="124"/>
        <v>2.1666666666666665</v>
      </c>
      <c r="M1340" s="199">
        <f t="shared" si="125"/>
        <v>2.16</v>
      </c>
    </row>
    <row r="1341" spans="1:13" x14ac:dyDescent="0.35">
      <c r="A1341" s="189" t="s">
        <v>1519</v>
      </c>
      <c r="B1341" s="190" t="s">
        <v>1551</v>
      </c>
      <c r="C1341" s="191">
        <v>561070</v>
      </c>
      <c r="D1341" s="192">
        <v>0.90100000000000002</v>
      </c>
      <c r="E1341" s="193">
        <v>44.665217390000002</v>
      </c>
      <c r="F1341" s="194">
        <v>5.2173913043478253</v>
      </c>
      <c r="H1341" s="195">
        <f t="shared" si="121"/>
        <v>0.5</v>
      </c>
      <c r="I1341" s="196">
        <f t="shared" si="122"/>
        <v>5</v>
      </c>
      <c r="J1341" s="197">
        <f t="shared" si="123"/>
        <v>0.5</v>
      </c>
      <c r="K1341" s="186">
        <f t="shared" si="126"/>
        <v>6</v>
      </c>
      <c r="L1341" s="198">
        <f t="shared" si="124"/>
        <v>2</v>
      </c>
      <c r="M1341" s="199">
        <f t="shared" si="125"/>
        <v>2</v>
      </c>
    </row>
    <row r="1342" spans="1:13" x14ac:dyDescent="0.35">
      <c r="A1342" s="189" t="s">
        <v>1519</v>
      </c>
      <c r="B1342" s="190" t="s">
        <v>1552</v>
      </c>
      <c r="C1342" s="191">
        <v>509078</v>
      </c>
      <c r="D1342" s="192">
        <v>2.8879999999999999</v>
      </c>
      <c r="E1342" s="193">
        <v>43.426315789999997</v>
      </c>
      <c r="F1342" s="194">
        <v>3.3684210526315792</v>
      </c>
      <c r="H1342" s="195">
        <f t="shared" si="121"/>
        <v>2</v>
      </c>
      <c r="I1342" s="196">
        <f t="shared" si="122"/>
        <v>4.5</v>
      </c>
      <c r="J1342" s="197">
        <f t="shared" si="123"/>
        <v>2.5</v>
      </c>
      <c r="K1342" s="186">
        <f t="shared" si="126"/>
        <v>9</v>
      </c>
      <c r="L1342" s="198">
        <f t="shared" si="124"/>
        <v>3</v>
      </c>
      <c r="M1342" s="199">
        <f t="shared" si="125"/>
        <v>3</v>
      </c>
    </row>
    <row r="1343" spans="1:13" x14ac:dyDescent="0.35">
      <c r="A1343" s="189" t="s">
        <v>1519</v>
      </c>
      <c r="B1343" s="190" t="s">
        <v>1553</v>
      </c>
      <c r="C1343" s="191">
        <v>507628</v>
      </c>
      <c r="D1343" s="192">
        <v>5.6070000000000002</v>
      </c>
      <c r="E1343" s="193">
        <v>46.064971749999998</v>
      </c>
      <c r="F1343" s="194">
        <v>0</v>
      </c>
      <c r="H1343" s="195">
        <f t="shared" si="121"/>
        <v>5</v>
      </c>
      <c r="I1343" s="196">
        <f t="shared" si="122"/>
        <v>5</v>
      </c>
      <c r="J1343" s="197">
        <f t="shared" si="123"/>
        <v>5</v>
      </c>
      <c r="K1343" s="186">
        <f t="shared" si="126"/>
        <v>15</v>
      </c>
      <c r="L1343" s="198">
        <f t="shared" si="124"/>
        <v>5</v>
      </c>
      <c r="M1343" s="199">
        <f t="shared" si="125"/>
        <v>5</v>
      </c>
    </row>
    <row r="1344" spans="1:13" x14ac:dyDescent="0.35">
      <c r="A1344" s="189" t="s">
        <v>1519</v>
      </c>
      <c r="B1344" s="190" t="s">
        <v>1554</v>
      </c>
      <c r="C1344" s="191">
        <v>546968</v>
      </c>
      <c r="D1344" s="192">
        <v>1.389</v>
      </c>
      <c r="E1344" s="193">
        <v>44.039232050000003</v>
      </c>
      <c r="F1344" s="194">
        <v>1.669449081803005</v>
      </c>
      <c r="H1344" s="195">
        <f t="shared" si="121"/>
        <v>0.5</v>
      </c>
      <c r="I1344" s="196">
        <f t="shared" si="122"/>
        <v>5</v>
      </c>
      <c r="J1344" s="197">
        <f t="shared" si="123"/>
        <v>5</v>
      </c>
      <c r="K1344" s="186">
        <f t="shared" si="126"/>
        <v>10.5</v>
      </c>
      <c r="L1344" s="198">
        <f t="shared" si="124"/>
        <v>3.5</v>
      </c>
      <c r="M1344" s="199">
        <f t="shared" si="125"/>
        <v>3.5</v>
      </c>
    </row>
    <row r="1345" spans="1:13" x14ac:dyDescent="0.35">
      <c r="A1345" s="189" t="s">
        <v>1519</v>
      </c>
      <c r="B1345" s="190" t="s">
        <v>1555</v>
      </c>
      <c r="C1345" s="191">
        <v>562459</v>
      </c>
      <c r="D1345" s="192">
        <v>3.9470000000000001</v>
      </c>
      <c r="E1345" s="193">
        <v>41.583333330000002</v>
      </c>
      <c r="F1345" s="194">
        <v>3.7037037037037037</v>
      </c>
      <c r="H1345" s="195">
        <f t="shared" si="121"/>
        <v>4.5</v>
      </c>
      <c r="I1345" s="196">
        <f t="shared" si="122"/>
        <v>1.5</v>
      </c>
      <c r="J1345" s="197">
        <f t="shared" si="123"/>
        <v>2</v>
      </c>
      <c r="K1345" s="186">
        <f t="shared" si="126"/>
        <v>8</v>
      </c>
      <c r="L1345" s="198">
        <f t="shared" si="124"/>
        <v>2.6666666666666665</v>
      </c>
      <c r="M1345" s="199">
        <f t="shared" si="125"/>
        <v>2.66</v>
      </c>
    </row>
    <row r="1346" spans="1:13" x14ac:dyDescent="0.35">
      <c r="A1346" s="189" t="s">
        <v>1519</v>
      </c>
      <c r="B1346" s="190" t="s">
        <v>1556</v>
      </c>
      <c r="C1346" s="191">
        <v>546992</v>
      </c>
      <c r="D1346" s="192">
        <v>0.99299999999999999</v>
      </c>
      <c r="E1346" s="193">
        <v>43.642557650000001</v>
      </c>
      <c r="F1346" s="194">
        <v>0.41928721174004197</v>
      </c>
      <c r="H1346" s="195">
        <f t="shared" si="121"/>
        <v>0.5</v>
      </c>
      <c r="I1346" s="196">
        <f t="shared" si="122"/>
        <v>5</v>
      </c>
      <c r="J1346" s="197">
        <f t="shared" si="123"/>
        <v>5</v>
      </c>
      <c r="K1346" s="186">
        <f t="shared" si="126"/>
        <v>10.5</v>
      </c>
      <c r="L1346" s="198">
        <f t="shared" si="124"/>
        <v>3.5</v>
      </c>
      <c r="M1346" s="199">
        <f t="shared" si="125"/>
        <v>3.5</v>
      </c>
    </row>
    <row r="1347" spans="1:13" x14ac:dyDescent="0.35">
      <c r="A1347" s="189" t="s">
        <v>1519</v>
      </c>
      <c r="B1347" s="190" t="s">
        <v>1557</v>
      </c>
      <c r="C1347" s="191">
        <v>561088</v>
      </c>
      <c r="D1347" s="192">
        <v>1.6759999999999999</v>
      </c>
      <c r="E1347" s="193">
        <v>44.229241879999996</v>
      </c>
      <c r="F1347" s="194">
        <v>6.4981949458483754</v>
      </c>
      <c r="H1347" s="195">
        <f t="shared" si="121"/>
        <v>0.5</v>
      </c>
      <c r="I1347" s="196">
        <f t="shared" si="122"/>
        <v>5</v>
      </c>
      <c r="J1347" s="197">
        <f t="shared" si="123"/>
        <v>0.5</v>
      </c>
      <c r="K1347" s="186">
        <f t="shared" si="126"/>
        <v>6</v>
      </c>
      <c r="L1347" s="198">
        <f t="shared" si="124"/>
        <v>2</v>
      </c>
      <c r="M1347" s="199">
        <f t="shared" si="125"/>
        <v>2</v>
      </c>
    </row>
    <row r="1348" spans="1:13" x14ac:dyDescent="0.35">
      <c r="A1348" s="189" t="s">
        <v>1519</v>
      </c>
      <c r="B1348" s="190" t="s">
        <v>1558</v>
      </c>
      <c r="C1348" s="191">
        <v>507784</v>
      </c>
      <c r="D1348" s="192">
        <v>2.4390000000000001</v>
      </c>
      <c r="E1348" s="193">
        <v>47.847826089999998</v>
      </c>
      <c r="F1348" s="194">
        <v>4.8309178743961354</v>
      </c>
      <c r="H1348" s="195">
        <f t="shared" ref="H1348:H1411" si="127">VALUE(_xlfn.IFS(D1348&gt;4.05,"5",D1348&gt;=3.83,"4,5",D1348&gt;=3.6,"4",D1348&gt;=3.37,"3,5",D1348&gt;=3.14,"3",D1348&gt;=2.91,"2,5",D1348&gt;=2.68,"2",D1348&gt;=2.45,"1,5",D1348&gt;=2.22,"1",D1348&lt;2.22,"0,5"))</f>
        <v>1</v>
      </c>
      <c r="I1348" s="196">
        <f t="shared" ref="I1348:I1411" si="128">VALUE(_xlfn.IFS(E1348&gt;43.62,"5",E1348&gt;=43.32,"4,5",E1348&gt;=43.1,"4",E1348&gt;=42.7,"3,5",E1348&gt;=42.39,"3",E1348&gt;=42.08,"2,5",E1348&gt;=41.77,"2",E1348&gt;=41.46,"1,5",E1348&gt;=41.15,"1",E1348&lt;41.15,"0,5"))</f>
        <v>5</v>
      </c>
      <c r="J1348" s="197">
        <f t="shared" ref="J1348:J1411" si="129">VALUE(_xlfn.IFS(F1348&gt;4.53,"0,5",F1348&gt;=4.2,"1",F1348&gt;=3.86,"1,5",F1348&gt;=3.52,"2",F1348&gt;=3.18,"2,5",F1348&gt;=2.84,"3",F1348&gt;=2.5,"3,5",F1348&gt;=2.16,"4",F1348&gt;=1.82,"4,5",F1348&lt;1.82,"5"))</f>
        <v>0.5</v>
      </c>
      <c r="K1348" s="186">
        <f t="shared" si="126"/>
        <v>6.5</v>
      </c>
      <c r="L1348" s="198">
        <f t="shared" ref="L1348:L1411" si="130">(H1348+I1348+J1348)/3</f>
        <v>2.1666666666666665</v>
      </c>
      <c r="M1348" s="199">
        <f t="shared" ref="M1348:M1411" si="131">ROUNDDOWN(L1348,2)</f>
        <v>2.16</v>
      </c>
    </row>
    <row r="1349" spans="1:13" x14ac:dyDescent="0.35">
      <c r="A1349" s="189" t="s">
        <v>1519</v>
      </c>
      <c r="B1349" s="190" t="s">
        <v>1559</v>
      </c>
      <c r="C1349" s="191">
        <v>547085</v>
      </c>
      <c r="D1349" s="192">
        <v>1.891</v>
      </c>
      <c r="E1349" s="193">
        <v>41.230586369999997</v>
      </c>
      <c r="F1349" s="194">
        <v>5.3882725832012683</v>
      </c>
      <c r="H1349" s="195">
        <f t="shared" si="127"/>
        <v>0.5</v>
      </c>
      <c r="I1349" s="196">
        <f t="shared" si="128"/>
        <v>1</v>
      </c>
      <c r="J1349" s="197">
        <f t="shared" si="129"/>
        <v>0.5</v>
      </c>
      <c r="K1349" s="186">
        <f t="shared" si="126"/>
        <v>2</v>
      </c>
      <c r="L1349" s="198">
        <f t="shared" si="130"/>
        <v>0.66666666666666663</v>
      </c>
      <c r="M1349" s="199">
        <f t="shared" si="131"/>
        <v>0.66</v>
      </c>
    </row>
    <row r="1350" spans="1:13" x14ac:dyDescent="0.35">
      <c r="A1350" s="189" t="s">
        <v>1519</v>
      </c>
      <c r="B1350" s="190" t="s">
        <v>1560</v>
      </c>
      <c r="C1350" s="191">
        <v>508004</v>
      </c>
      <c r="D1350" s="192">
        <v>0.71399999999999997</v>
      </c>
      <c r="E1350" s="193">
        <v>41.52727273</v>
      </c>
      <c r="F1350" s="194">
        <v>0.90909090909090906</v>
      </c>
      <c r="H1350" s="195">
        <f t="shared" si="127"/>
        <v>0.5</v>
      </c>
      <c r="I1350" s="196">
        <f t="shared" si="128"/>
        <v>1.5</v>
      </c>
      <c r="J1350" s="197">
        <f t="shared" si="129"/>
        <v>5</v>
      </c>
      <c r="K1350" s="186">
        <f t="shared" si="126"/>
        <v>7</v>
      </c>
      <c r="L1350" s="198">
        <f t="shared" si="130"/>
        <v>2.3333333333333335</v>
      </c>
      <c r="M1350" s="199">
        <f t="shared" si="131"/>
        <v>2.33</v>
      </c>
    </row>
    <row r="1351" spans="1:13" x14ac:dyDescent="0.35">
      <c r="A1351" s="189" t="s">
        <v>1519</v>
      </c>
      <c r="B1351" s="190" t="s">
        <v>1561</v>
      </c>
      <c r="C1351" s="191">
        <v>560995</v>
      </c>
      <c r="D1351" s="192">
        <v>5.8819999999999997</v>
      </c>
      <c r="E1351" s="193">
        <v>49.764705880000001</v>
      </c>
      <c r="F1351" s="194">
        <v>2.9411764705882351</v>
      </c>
      <c r="H1351" s="195">
        <f t="shared" si="127"/>
        <v>5</v>
      </c>
      <c r="I1351" s="196">
        <f t="shared" si="128"/>
        <v>5</v>
      </c>
      <c r="J1351" s="197">
        <f t="shared" si="129"/>
        <v>3</v>
      </c>
      <c r="K1351" s="186">
        <f t="shared" si="126"/>
        <v>13</v>
      </c>
      <c r="L1351" s="198">
        <f t="shared" si="130"/>
        <v>4.333333333333333</v>
      </c>
      <c r="M1351" s="199">
        <f t="shared" si="131"/>
        <v>4.33</v>
      </c>
    </row>
    <row r="1352" spans="1:13" x14ac:dyDescent="0.35">
      <c r="A1352" s="189" t="s">
        <v>1519</v>
      </c>
      <c r="B1352" s="190" t="s">
        <v>1562</v>
      </c>
      <c r="C1352" s="191">
        <v>547212</v>
      </c>
      <c r="D1352" s="192">
        <v>5.1779999999999999</v>
      </c>
      <c r="E1352" s="193">
        <v>44.182572610000001</v>
      </c>
      <c r="F1352" s="194">
        <v>1.6597510373443984</v>
      </c>
      <c r="H1352" s="195">
        <f t="shared" si="127"/>
        <v>5</v>
      </c>
      <c r="I1352" s="196">
        <f t="shared" si="128"/>
        <v>5</v>
      </c>
      <c r="J1352" s="197">
        <f t="shared" si="129"/>
        <v>5</v>
      </c>
      <c r="K1352" s="186">
        <f t="shared" si="126"/>
        <v>15</v>
      </c>
      <c r="L1352" s="198">
        <f t="shared" si="130"/>
        <v>5</v>
      </c>
      <c r="M1352" s="199">
        <f t="shared" si="131"/>
        <v>5</v>
      </c>
    </row>
    <row r="1353" spans="1:13" x14ac:dyDescent="0.35">
      <c r="A1353" s="189" t="s">
        <v>1519</v>
      </c>
      <c r="B1353" s="190" t="s">
        <v>1563</v>
      </c>
      <c r="C1353" s="191">
        <v>547221</v>
      </c>
      <c r="D1353" s="192">
        <v>3.585</v>
      </c>
      <c r="E1353" s="193">
        <v>44.175830470000001</v>
      </c>
      <c r="F1353" s="194">
        <v>2.5200458190148916</v>
      </c>
      <c r="H1353" s="195">
        <f t="shared" si="127"/>
        <v>3.5</v>
      </c>
      <c r="I1353" s="196">
        <f t="shared" si="128"/>
        <v>5</v>
      </c>
      <c r="J1353" s="197">
        <f t="shared" si="129"/>
        <v>3.5</v>
      </c>
      <c r="K1353" s="186">
        <f t="shared" si="126"/>
        <v>12</v>
      </c>
      <c r="L1353" s="198">
        <f t="shared" si="130"/>
        <v>4</v>
      </c>
      <c r="M1353" s="199">
        <f t="shared" si="131"/>
        <v>4</v>
      </c>
    </row>
    <row r="1354" spans="1:13" x14ac:dyDescent="0.35">
      <c r="A1354" s="189" t="s">
        <v>1519</v>
      </c>
      <c r="B1354" s="190" t="s">
        <v>1564</v>
      </c>
      <c r="C1354" s="191">
        <v>547239</v>
      </c>
      <c r="D1354" s="192">
        <v>2.0670000000000002</v>
      </c>
      <c r="E1354" s="193">
        <v>44.219273739999998</v>
      </c>
      <c r="F1354" s="194">
        <v>1.955307262569832</v>
      </c>
      <c r="H1354" s="195">
        <f t="shared" si="127"/>
        <v>0.5</v>
      </c>
      <c r="I1354" s="196">
        <f t="shared" si="128"/>
        <v>5</v>
      </c>
      <c r="J1354" s="197">
        <f t="shared" si="129"/>
        <v>4.5</v>
      </c>
      <c r="K1354" s="186">
        <f t="shared" si="126"/>
        <v>10</v>
      </c>
      <c r="L1354" s="198">
        <f t="shared" si="130"/>
        <v>3.3333333333333335</v>
      </c>
      <c r="M1354" s="199">
        <f t="shared" si="131"/>
        <v>3.33</v>
      </c>
    </row>
    <row r="1355" spans="1:13" x14ac:dyDescent="0.35">
      <c r="A1355" s="189" t="s">
        <v>1519</v>
      </c>
      <c r="B1355" s="190" t="s">
        <v>1565</v>
      </c>
      <c r="C1355" s="191">
        <v>508152</v>
      </c>
      <c r="D1355" s="192">
        <v>1.9019999999999999</v>
      </c>
      <c r="E1355" s="193">
        <v>44.459147420000001</v>
      </c>
      <c r="F1355" s="194">
        <v>1.0657193605683837</v>
      </c>
      <c r="H1355" s="195">
        <f t="shared" si="127"/>
        <v>0.5</v>
      </c>
      <c r="I1355" s="196">
        <f t="shared" si="128"/>
        <v>5</v>
      </c>
      <c r="J1355" s="197">
        <f t="shared" si="129"/>
        <v>5</v>
      </c>
      <c r="K1355" s="186">
        <f t="shared" si="126"/>
        <v>10.5</v>
      </c>
      <c r="L1355" s="198">
        <f t="shared" si="130"/>
        <v>3.5</v>
      </c>
      <c r="M1355" s="199">
        <f t="shared" si="131"/>
        <v>3.5</v>
      </c>
    </row>
    <row r="1356" spans="1:13" x14ac:dyDescent="0.35">
      <c r="A1356" s="189" t="s">
        <v>1519</v>
      </c>
      <c r="B1356" s="190" t="s">
        <v>1566</v>
      </c>
      <c r="C1356" s="191">
        <v>561029</v>
      </c>
      <c r="D1356" s="192">
        <v>2.3530000000000002</v>
      </c>
      <c r="E1356" s="193">
        <v>46.450354609999998</v>
      </c>
      <c r="F1356" s="194">
        <v>7.0921985815602833</v>
      </c>
      <c r="H1356" s="195">
        <f t="shared" si="127"/>
        <v>1</v>
      </c>
      <c r="I1356" s="196">
        <f t="shared" si="128"/>
        <v>5</v>
      </c>
      <c r="J1356" s="197">
        <f t="shared" si="129"/>
        <v>0.5</v>
      </c>
      <c r="K1356" s="186">
        <f t="shared" si="126"/>
        <v>6.5</v>
      </c>
      <c r="L1356" s="198">
        <f t="shared" si="130"/>
        <v>2.1666666666666665</v>
      </c>
      <c r="M1356" s="199">
        <f t="shared" si="131"/>
        <v>2.16</v>
      </c>
    </row>
    <row r="1357" spans="1:13" x14ac:dyDescent="0.35">
      <c r="A1357" s="189" t="s">
        <v>1519</v>
      </c>
      <c r="B1357" s="190" t="s">
        <v>758</v>
      </c>
      <c r="C1357" s="191">
        <v>507644</v>
      </c>
      <c r="D1357" s="192">
        <v>2.3809999999999998</v>
      </c>
      <c r="E1357" s="193">
        <v>48.485915489999996</v>
      </c>
      <c r="F1357" s="194">
        <v>0</v>
      </c>
      <c r="H1357" s="195">
        <f t="shared" si="127"/>
        <v>1</v>
      </c>
      <c r="I1357" s="196">
        <f t="shared" si="128"/>
        <v>5</v>
      </c>
      <c r="J1357" s="197">
        <f t="shared" si="129"/>
        <v>5</v>
      </c>
      <c r="K1357" s="186">
        <f t="shared" ref="K1357:K1420" si="132">SUM(H1357:J1357)</f>
        <v>11</v>
      </c>
      <c r="L1357" s="198">
        <f t="shared" si="130"/>
        <v>3.6666666666666665</v>
      </c>
      <c r="M1357" s="199">
        <f t="shared" si="131"/>
        <v>3.66</v>
      </c>
    </row>
    <row r="1358" spans="1:13" x14ac:dyDescent="0.35">
      <c r="A1358" s="189" t="s">
        <v>1519</v>
      </c>
      <c r="B1358" s="190" t="s">
        <v>1567</v>
      </c>
      <c r="C1358" s="191">
        <v>562599</v>
      </c>
      <c r="D1358" s="192">
        <v>1.29</v>
      </c>
      <c r="E1358" s="193">
        <v>43.665217390000002</v>
      </c>
      <c r="F1358" s="194">
        <v>2.6086956521739126</v>
      </c>
      <c r="H1358" s="195">
        <f t="shared" si="127"/>
        <v>0.5</v>
      </c>
      <c r="I1358" s="196">
        <f t="shared" si="128"/>
        <v>5</v>
      </c>
      <c r="J1358" s="197">
        <f t="shared" si="129"/>
        <v>3.5</v>
      </c>
      <c r="K1358" s="186">
        <f t="shared" si="132"/>
        <v>9</v>
      </c>
      <c r="L1358" s="198">
        <f t="shared" si="130"/>
        <v>3</v>
      </c>
      <c r="M1358" s="199">
        <f t="shared" si="131"/>
        <v>3</v>
      </c>
    </row>
    <row r="1359" spans="1:13" x14ac:dyDescent="0.35">
      <c r="A1359" s="189" t="s">
        <v>1519</v>
      </c>
      <c r="B1359" s="190" t="s">
        <v>1568</v>
      </c>
      <c r="C1359" s="191">
        <v>561037</v>
      </c>
      <c r="D1359" s="192">
        <v>2.0830000000000002</v>
      </c>
      <c r="E1359" s="193">
        <v>41.719178079999999</v>
      </c>
      <c r="F1359" s="194">
        <v>8.2191780821917799</v>
      </c>
      <c r="H1359" s="195">
        <f t="shared" si="127"/>
        <v>0.5</v>
      </c>
      <c r="I1359" s="196">
        <f t="shared" si="128"/>
        <v>1.5</v>
      </c>
      <c r="J1359" s="197">
        <f t="shared" si="129"/>
        <v>0.5</v>
      </c>
      <c r="K1359" s="186">
        <f t="shared" si="132"/>
        <v>2.5</v>
      </c>
      <c r="L1359" s="198">
        <f t="shared" si="130"/>
        <v>0.83333333333333337</v>
      </c>
      <c r="M1359" s="199">
        <f t="shared" si="131"/>
        <v>0.83</v>
      </c>
    </row>
    <row r="1360" spans="1:13" x14ac:dyDescent="0.35">
      <c r="A1360" s="189" t="s">
        <v>1519</v>
      </c>
      <c r="B1360" s="190" t="s">
        <v>1117</v>
      </c>
      <c r="C1360" s="191">
        <v>507652</v>
      </c>
      <c r="D1360" s="192">
        <v>0</v>
      </c>
      <c r="E1360" s="193">
        <v>40.714285709999999</v>
      </c>
      <c r="F1360" s="194">
        <v>4.0816326530612246</v>
      </c>
      <c r="H1360" s="195">
        <f t="shared" si="127"/>
        <v>0.5</v>
      </c>
      <c r="I1360" s="196">
        <f t="shared" si="128"/>
        <v>0.5</v>
      </c>
      <c r="J1360" s="197">
        <f t="shared" si="129"/>
        <v>1.5</v>
      </c>
      <c r="K1360" s="186">
        <f t="shared" si="132"/>
        <v>2.5</v>
      </c>
      <c r="L1360" s="198">
        <f t="shared" si="130"/>
        <v>0.83333333333333337</v>
      </c>
      <c r="M1360" s="199">
        <f t="shared" si="131"/>
        <v>0.83</v>
      </c>
    </row>
    <row r="1361" spans="1:13" x14ac:dyDescent="0.35">
      <c r="A1361" s="189" t="s">
        <v>1519</v>
      </c>
      <c r="B1361" s="190" t="s">
        <v>1569</v>
      </c>
      <c r="C1361" s="191">
        <v>598640</v>
      </c>
      <c r="D1361" s="192">
        <v>3.125</v>
      </c>
      <c r="E1361" s="193">
        <v>43.833333330000002</v>
      </c>
      <c r="F1361" s="194">
        <v>0</v>
      </c>
      <c r="H1361" s="195">
        <f t="shared" si="127"/>
        <v>2.5</v>
      </c>
      <c r="I1361" s="196">
        <f t="shared" si="128"/>
        <v>5</v>
      </c>
      <c r="J1361" s="197">
        <f t="shared" si="129"/>
        <v>5</v>
      </c>
      <c r="K1361" s="186">
        <f t="shared" si="132"/>
        <v>12.5</v>
      </c>
      <c r="L1361" s="198">
        <f t="shared" si="130"/>
        <v>4.166666666666667</v>
      </c>
      <c r="M1361" s="199">
        <f t="shared" si="131"/>
        <v>4.16</v>
      </c>
    </row>
    <row r="1362" spans="1:13" x14ac:dyDescent="0.35">
      <c r="A1362" s="189" t="s">
        <v>1519</v>
      </c>
      <c r="B1362" s="190" t="s">
        <v>1570</v>
      </c>
      <c r="C1362" s="191">
        <v>562629</v>
      </c>
      <c r="D1362" s="192">
        <v>1.389</v>
      </c>
      <c r="E1362" s="193">
        <v>51.144628099999998</v>
      </c>
      <c r="F1362" s="194">
        <v>3.3057851239669427</v>
      </c>
      <c r="H1362" s="195">
        <f t="shared" si="127"/>
        <v>0.5</v>
      </c>
      <c r="I1362" s="196">
        <f t="shared" si="128"/>
        <v>5</v>
      </c>
      <c r="J1362" s="197">
        <f t="shared" si="129"/>
        <v>2.5</v>
      </c>
      <c r="K1362" s="186">
        <f t="shared" si="132"/>
        <v>8</v>
      </c>
      <c r="L1362" s="198">
        <f t="shared" si="130"/>
        <v>2.6666666666666665</v>
      </c>
      <c r="M1362" s="199">
        <f t="shared" si="131"/>
        <v>2.66</v>
      </c>
    </row>
    <row r="1363" spans="1:13" x14ac:dyDescent="0.35">
      <c r="A1363" s="189" t="s">
        <v>1519</v>
      </c>
      <c r="B1363" s="190" t="s">
        <v>1571</v>
      </c>
      <c r="C1363" s="191">
        <v>507695</v>
      </c>
      <c r="D1363" s="192">
        <v>1.25</v>
      </c>
      <c r="E1363" s="193">
        <v>44.923423419999999</v>
      </c>
      <c r="F1363" s="194">
        <v>3.6036036036036037</v>
      </c>
      <c r="H1363" s="195">
        <f t="shared" si="127"/>
        <v>0.5</v>
      </c>
      <c r="I1363" s="196">
        <f t="shared" si="128"/>
        <v>5</v>
      </c>
      <c r="J1363" s="197">
        <f t="shared" si="129"/>
        <v>2</v>
      </c>
      <c r="K1363" s="186">
        <f t="shared" si="132"/>
        <v>7.5</v>
      </c>
      <c r="L1363" s="198">
        <f t="shared" si="130"/>
        <v>2.5</v>
      </c>
      <c r="M1363" s="199">
        <f t="shared" si="131"/>
        <v>2.5</v>
      </c>
    </row>
    <row r="1364" spans="1:13" x14ac:dyDescent="0.35">
      <c r="A1364" s="189" t="s">
        <v>1519</v>
      </c>
      <c r="B1364" s="190" t="s">
        <v>1572</v>
      </c>
      <c r="C1364" s="191">
        <v>547468</v>
      </c>
      <c r="D1364" s="192">
        <v>2.9630000000000001</v>
      </c>
      <c r="E1364" s="193">
        <v>43.329365080000002</v>
      </c>
      <c r="F1364" s="194">
        <v>0.79365079365079361</v>
      </c>
      <c r="H1364" s="195">
        <f t="shared" si="127"/>
        <v>2.5</v>
      </c>
      <c r="I1364" s="196">
        <f t="shared" si="128"/>
        <v>4.5</v>
      </c>
      <c r="J1364" s="197">
        <f t="shared" si="129"/>
        <v>5</v>
      </c>
      <c r="K1364" s="186">
        <f t="shared" si="132"/>
        <v>12</v>
      </c>
      <c r="L1364" s="198">
        <f t="shared" si="130"/>
        <v>4</v>
      </c>
      <c r="M1364" s="199">
        <f t="shared" si="131"/>
        <v>4</v>
      </c>
    </row>
    <row r="1365" spans="1:13" x14ac:dyDescent="0.35">
      <c r="A1365" s="189" t="s">
        <v>1519</v>
      </c>
      <c r="B1365" s="190" t="s">
        <v>975</v>
      </c>
      <c r="C1365" s="191">
        <v>529761</v>
      </c>
      <c r="D1365" s="192">
        <v>1.266</v>
      </c>
      <c r="E1365" s="193">
        <v>39.362595419999998</v>
      </c>
      <c r="F1365" s="194">
        <v>6.1068702290076331</v>
      </c>
      <c r="H1365" s="195">
        <f t="shared" si="127"/>
        <v>0.5</v>
      </c>
      <c r="I1365" s="196">
        <f t="shared" si="128"/>
        <v>0.5</v>
      </c>
      <c r="J1365" s="197">
        <f t="shared" si="129"/>
        <v>0.5</v>
      </c>
      <c r="K1365" s="186">
        <f t="shared" si="132"/>
        <v>1.5</v>
      </c>
      <c r="L1365" s="198">
        <f t="shared" si="130"/>
        <v>0.5</v>
      </c>
      <c r="M1365" s="199">
        <f t="shared" si="131"/>
        <v>0.5</v>
      </c>
    </row>
    <row r="1366" spans="1:13" x14ac:dyDescent="0.35">
      <c r="A1366" s="189" t="s">
        <v>1573</v>
      </c>
      <c r="B1366" s="190" t="s">
        <v>1574</v>
      </c>
      <c r="C1366" s="191">
        <v>545406</v>
      </c>
      <c r="D1366" s="192">
        <v>5.1369999999999996</v>
      </c>
      <c r="E1366" s="193">
        <v>43.626453490000003</v>
      </c>
      <c r="F1366" s="194">
        <v>1.4534883720930232</v>
      </c>
      <c r="H1366" s="195">
        <f t="shared" si="127"/>
        <v>5</v>
      </c>
      <c r="I1366" s="196">
        <f t="shared" si="128"/>
        <v>5</v>
      </c>
      <c r="J1366" s="197">
        <f t="shared" si="129"/>
        <v>5</v>
      </c>
      <c r="K1366" s="186">
        <f t="shared" si="132"/>
        <v>15</v>
      </c>
      <c r="L1366" s="198">
        <f t="shared" si="130"/>
        <v>5</v>
      </c>
      <c r="M1366" s="199">
        <f t="shared" si="131"/>
        <v>5</v>
      </c>
    </row>
    <row r="1367" spans="1:13" x14ac:dyDescent="0.35">
      <c r="A1367" s="189" t="s">
        <v>1573</v>
      </c>
      <c r="B1367" s="190" t="s">
        <v>1575</v>
      </c>
      <c r="C1367" s="191">
        <v>545414</v>
      </c>
      <c r="D1367" s="192">
        <v>2.024</v>
      </c>
      <c r="E1367" s="193">
        <v>43.163484490000002</v>
      </c>
      <c r="F1367" s="194">
        <v>2.1479713603818618</v>
      </c>
      <c r="H1367" s="195">
        <f t="shared" si="127"/>
        <v>0.5</v>
      </c>
      <c r="I1367" s="196">
        <f t="shared" si="128"/>
        <v>4</v>
      </c>
      <c r="J1367" s="197">
        <f t="shared" si="129"/>
        <v>4.5</v>
      </c>
      <c r="K1367" s="186">
        <f t="shared" si="132"/>
        <v>9</v>
      </c>
      <c r="L1367" s="198">
        <f t="shared" si="130"/>
        <v>3</v>
      </c>
      <c r="M1367" s="199">
        <f t="shared" si="131"/>
        <v>3</v>
      </c>
    </row>
    <row r="1368" spans="1:13" x14ac:dyDescent="0.35">
      <c r="A1368" s="189" t="s">
        <v>1573</v>
      </c>
      <c r="B1368" s="190" t="s">
        <v>1576</v>
      </c>
      <c r="C1368" s="191">
        <v>545449</v>
      </c>
      <c r="D1368" s="192">
        <v>3.21</v>
      </c>
      <c r="E1368" s="193">
        <v>37.833873580000002</v>
      </c>
      <c r="F1368" s="194">
        <v>6.4829821717990272</v>
      </c>
      <c r="H1368" s="195">
        <f t="shared" si="127"/>
        <v>3</v>
      </c>
      <c r="I1368" s="196">
        <f t="shared" si="128"/>
        <v>0.5</v>
      </c>
      <c r="J1368" s="197">
        <f t="shared" si="129"/>
        <v>0.5</v>
      </c>
      <c r="K1368" s="186">
        <f t="shared" si="132"/>
        <v>4</v>
      </c>
      <c r="L1368" s="198">
        <f t="shared" si="130"/>
        <v>1.3333333333333333</v>
      </c>
      <c r="M1368" s="199">
        <f t="shared" si="131"/>
        <v>1.33</v>
      </c>
    </row>
    <row r="1369" spans="1:13" x14ac:dyDescent="0.35">
      <c r="A1369" s="189" t="s">
        <v>1573</v>
      </c>
      <c r="B1369" s="190" t="s">
        <v>1577</v>
      </c>
      <c r="C1369" s="191">
        <v>545465</v>
      </c>
      <c r="D1369" s="192">
        <v>3.7149999999999999</v>
      </c>
      <c r="E1369" s="193">
        <v>39.765875790000003</v>
      </c>
      <c r="F1369" s="194">
        <v>2.9309141660851363</v>
      </c>
      <c r="H1369" s="195">
        <f t="shared" si="127"/>
        <v>4</v>
      </c>
      <c r="I1369" s="196">
        <f t="shared" si="128"/>
        <v>0.5</v>
      </c>
      <c r="J1369" s="197">
        <f t="shared" si="129"/>
        <v>3</v>
      </c>
      <c r="K1369" s="186">
        <f t="shared" si="132"/>
        <v>7.5</v>
      </c>
      <c r="L1369" s="198">
        <f t="shared" si="130"/>
        <v>2.5</v>
      </c>
      <c r="M1369" s="199">
        <f t="shared" si="131"/>
        <v>2.5</v>
      </c>
    </row>
    <row r="1370" spans="1:13" x14ac:dyDescent="0.35">
      <c r="A1370" s="189" t="s">
        <v>1573</v>
      </c>
      <c r="B1370" s="190" t="s">
        <v>1578</v>
      </c>
      <c r="C1370" s="191">
        <v>545503</v>
      </c>
      <c r="D1370" s="192">
        <v>4.9180000000000001</v>
      </c>
      <c r="E1370" s="193">
        <v>41.775488070000002</v>
      </c>
      <c r="F1370" s="194">
        <v>2.1691973969631237</v>
      </c>
      <c r="H1370" s="195">
        <f t="shared" si="127"/>
        <v>5</v>
      </c>
      <c r="I1370" s="196">
        <f t="shared" si="128"/>
        <v>2</v>
      </c>
      <c r="J1370" s="197">
        <f t="shared" si="129"/>
        <v>4</v>
      </c>
      <c r="K1370" s="186">
        <f t="shared" si="132"/>
        <v>11</v>
      </c>
      <c r="L1370" s="198">
        <f t="shared" si="130"/>
        <v>3.6666666666666665</v>
      </c>
      <c r="M1370" s="199">
        <f t="shared" si="131"/>
        <v>3.66</v>
      </c>
    </row>
    <row r="1371" spans="1:13" x14ac:dyDescent="0.35">
      <c r="A1371" s="189" t="s">
        <v>1573</v>
      </c>
      <c r="B1371" s="190" t="s">
        <v>1573</v>
      </c>
      <c r="C1371" s="191">
        <v>545562</v>
      </c>
      <c r="D1371" s="192">
        <v>3.6120000000000001</v>
      </c>
      <c r="E1371" s="193">
        <v>41.947765140000001</v>
      </c>
      <c r="F1371" s="194">
        <v>3.0415234065062156</v>
      </c>
      <c r="H1371" s="195">
        <f t="shared" si="127"/>
        <v>4</v>
      </c>
      <c r="I1371" s="196">
        <f t="shared" si="128"/>
        <v>2</v>
      </c>
      <c r="J1371" s="197">
        <f t="shared" si="129"/>
        <v>3</v>
      </c>
      <c r="K1371" s="186">
        <f t="shared" si="132"/>
        <v>9</v>
      </c>
      <c r="L1371" s="198">
        <f t="shared" si="130"/>
        <v>3</v>
      </c>
      <c r="M1371" s="199">
        <f t="shared" si="131"/>
        <v>3</v>
      </c>
    </row>
    <row r="1372" spans="1:13" x14ac:dyDescent="0.35">
      <c r="A1372" s="189" t="s">
        <v>1573</v>
      </c>
      <c r="B1372" s="190" t="s">
        <v>1579</v>
      </c>
      <c r="C1372" s="191">
        <v>545619</v>
      </c>
      <c r="D1372" s="192">
        <v>4.2110000000000003</v>
      </c>
      <c r="E1372" s="193">
        <v>39.37271449</v>
      </c>
      <c r="F1372" s="194">
        <v>5.0632911392405067</v>
      </c>
      <c r="H1372" s="195">
        <f t="shared" si="127"/>
        <v>5</v>
      </c>
      <c r="I1372" s="196">
        <f t="shared" si="128"/>
        <v>0.5</v>
      </c>
      <c r="J1372" s="197">
        <f t="shared" si="129"/>
        <v>0.5</v>
      </c>
      <c r="K1372" s="186">
        <f t="shared" si="132"/>
        <v>6</v>
      </c>
      <c r="L1372" s="198">
        <f t="shared" si="130"/>
        <v>2</v>
      </c>
      <c r="M1372" s="199">
        <f t="shared" si="131"/>
        <v>2</v>
      </c>
    </row>
    <row r="1373" spans="1:13" x14ac:dyDescent="0.35">
      <c r="A1373" s="189" t="s">
        <v>1573</v>
      </c>
      <c r="B1373" s="190" t="s">
        <v>1008</v>
      </c>
      <c r="C1373" s="191">
        <v>545643</v>
      </c>
      <c r="D1373" s="192">
        <v>3.6419999999999999</v>
      </c>
      <c r="E1373" s="193">
        <v>43.502159829999997</v>
      </c>
      <c r="F1373" s="194">
        <v>3.455723542116631</v>
      </c>
      <c r="H1373" s="195">
        <f t="shared" si="127"/>
        <v>4</v>
      </c>
      <c r="I1373" s="196">
        <f t="shared" si="128"/>
        <v>4.5</v>
      </c>
      <c r="J1373" s="197">
        <f t="shared" si="129"/>
        <v>2.5</v>
      </c>
      <c r="K1373" s="186">
        <f t="shared" si="132"/>
        <v>11</v>
      </c>
      <c r="L1373" s="198">
        <f t="shared" si="130"/>
        <v>3.6666666666666665</v>
      </c>
      <c r="M1373" s="199">
        <f t="shared" si="131"/>
        <v>3.66</v>
      </c>
    </row>
    <row r="1374" spans="1:13" x14ac:dyDescent="0.35">
      <c r="A1374" s="189" t="s">
        <v>1573</v>
      </c>
      <c r="B1374" s="190" t="s">
        <v>1580</v>
      </c>
      <c r="C1374" s="191">
        <v>545660</v>
      </c>
      <c r="D1374" s="192">
        <v>3.8740000000000001</v>
      </c>
      <c r="E1374" s="193">
        <v>40.2386172</v>
      </c>
      <c r="F1374" s="194">
        <v>3.7099494097807759</v>
      </c>
      <c r="H1374" s="195">
        <f t="shared" si="127"/>
        <v>4.5</v>
      </c>
      <c r="I1374" s="196">
        <f t="shared" si="128"/>
        <v>0.5</v>
      </c>
      <c r="J1374" s="197">
        <f t="shared" si="129"/>
        <v>2</v>
      </c>
      <c r="K1374" s="186">
        <f t="shared" si="132"/>
        <v>7</v>
      </c>
      <c r="L1374" s="198">
        <f t="shared" si="130"/>
        <v>2.3333333333333335</v>
      </c>
      <c r="M1374" s="199">
        <f t="shared" si="131"/>
        <v>2.33</v>
      </c>
    </row>
    <row r="1375" spans="1:13" x14ac:dyDescent="0.35">
      <c r="A1375" s="189" t="s">
        <v>1573</v>
      </c>
      <c r="B1375" s="190" t="s">
        <v>1581</v>
      </c>
      <c r="C1375" s="191">
        <v>545694</v>
      </c>
      <c r="D1375" s="192">
        <v>11.25</v>
      </c>
      <c r="E1375" s="193">
        <v>40.063265309999998</v>
      </c>
      <c r="F1375" s="194">
        <v>4.0816326530612246</v>
      </c>
      <c r="H1375" s="195">
        <f t="shared" si="127"/>
        <v>5</v>
      </c>
      <c r="I1375" s="196">
        <f t="shared" si="128"/>
        <v>0.5</v>
      </c>
      <c r="J1375" s="197">
        <f t="shared" si="129"/>
        <v>1.5</v>
      </c>
      <c r="K1375" s="186">
        <f t="shared" si="132"/>
        <v>7</v>
      </c>
      <c r="L1375" s="198">
        <f t="shared" si="130"/>
        <v>2.3333333333333335</v>
      </c>
      <c r="M1375" s="199">
        <f t="shared" si="131"/>
        <v>2.33</v>
      </c>
    </row>
    <row r="1376" spans="1:13" x14ac:dyDescent="0.35">
      <c r="A1376" s="189" t="s">
        <v>1573</v>
      </c>
      <c r="B1376" s="190" t="s">
        <v>1582</v>
      </c>
      <c r="C1376" s="191">
        <v>545775</v>
      </c>
      <c r="D1376" s="192">
        <v>2.456</v>
      </c>
      <c r="E1376" s="193">
        <v>41.155581949999998</v>
      </c>
      <c r="F1376" s="194">
        <v>1.4251781472684084</v>
      </c>
      <c r="H1376" s="195">
        <f t="shared" si="127"/>
        <v>1.5</v>
      </c>
      <c r="I1376" s="196">
        <f t="shared" si="128"/>
        <v>1</v>
      </c>
      <c r="J1376" s="197">
        <f t="shared" si="129"/>
        <v>5</v>
      </c>
      <c r="K1376" s="186">
        <f t="shared" si="132"/>
        <v>7.5</v>
      </c>
      <c r="L1376" s="198">
        <f t="shared" si="130"/>
        <v>2.5</v>
      </c>
      <c r="M1376" s="199">
        <f t="shared" si="131"/>
        <v>2.5</v>
      </c>
    </row>
    <row r="1377" spans="1:13" x14ac:dyDescent="0.35">
      <c r="A1377" s="189" t="s">
        <v>1573</v>
      </c>
      <c r="B1377" s="190" t="s">
        <v>1583</v>
      </c>
      <c r="C1377" s="191">
        <v>545805</v>
      </c>
      <c r="D1377" s="192">
        <v>2.5640000000000001</v>
      </c>
      <c r="E1377" s="193">
        <v>42.813351500000003</v>
      </c>
      <c r="F1377" s="194">
        <v>5.9945504087193466</v>
      </c>
      <c r="H1377" s="195">
        <f t="shared" si="127"/>
        <v>1.5</v>
      </c>
      <c r="I1377" s="196">
        <f t="shared" si="128"/>
        <v>3.5</v>
      </c>
      <c r="J1377" s="197">
        <f t="shared" si="129"/>
        <v>0.5</v>
      </c>
      <c r="K1377" s="186">
        <f t="shared" si="132"/>
        <v>5.5</v>
      </c>
      <c r="L1377" s="198">
        <f t="shared" si="130"/>
        <v>1.8333333333333333</v>
      </c>
      <c r="M1377" s="199">
        <f t="shared" si="131"/>
        <v>1.83</v>
      </c>
    </row>
    <row r="1378" spans="1:13" x14ac:dyDescent="0.35">
      <c r="A1378" s="189" t="s">
        <v>1573</v>
      </c>
      <c r="B1378" s="190" t="s">
        <v>1584</v>
      </c>
      <c r="C1378" s="191">
        <v>551538</v>
      </c>
      <c r="D1378" s="192">
        <v>3.468</v>
      </c>
      <c r="E1378" s="193">
        <v>44.397260269999997</v>
      </c>
      <c r="F1378" s="194">
        <v>0.91324200913242015</v>
      </c>
      <c r="H1378" s="195">
        <f t="shared" si="127"/>
        <v>3.5</v>
      </c>
      <c r="I1378" s="196">
        <f t="shared" si="128"/>
        <v>5</v>
      </c>
      <c r="J1378" s="197">
        <f t="shared" si="129"/>
        <v>5</v>
      </c>
      <c r="K1378" s="186">
        <f t="shared" si="132"/>
        <v>13.5</v>
      </c>
      <c r="L1378" s="198">
        <f t="shared" si="130"/>
        <v>4.5</v>
      </c>
      <c r="M1378" s="199">
        <f t="shared" si="131"/>
        <v>4.5</v>
      </c>
    </row>
    <row r="1379" spans="1:13" x14ac:dyDescent="0.35">
      <c r="A1379" s="189" t="s">
        <v>1573</v>
      </c>
      <c r="B1379" s="190" t="s">
        <v>1585</v>
      </c>
      <c r="C1379" s="191">
        <v>545821</v>
      </c>
      <c r="D1379" s="192">
        <v>3.754</v>
      </c>
      <c r="E1379" s="193">
        <v>43.54630109</v>
      </c>
      <c r="F1379" s="194">
        <v>1.2415933781686497</v>
      </c>
      <c r="H1379" s="195">
        <f t="shared" si="127"/>
        <v>4</v>
      </c>
      <c r="I1379" s="196">
        <f t="shared" si="128"/>
        <v>4.5</v>
      </c>
      <c r="J1379" s="197">
        <f t="shared" si="129"/>
        <v>5</v>
      </c>
      <c r="K1379" s="186">
        <f t="shared" si="132"/>
        <v>13.5</v>
      </c>
      <c r="L1379" s="198">
        <f t="shared" si="130"/>
        <v>4.5</v>
      </c>
      <c r="M1379" s="199">
        <f t="shared" si="131"/>
        <v>4.5</v>
      </c>
    </row>
    <row r="1380" spans="1:13" x14ac:dyDescent="0.35">
      <c r="A1380" s="189" t="s">
        <v>1573</v>
      </c>
      <c r="B1380" s="190" t="s">
        <v>1462</v>
      </c>
      <c r="C1380" s="191">
        <v>536237</v>
      </c>
      <c r="D1380" s="192">
        <v>1.6950000000000001</v>
      </c>
      <c r="E1380" s="193">
        <v>41.784210530000003</v>
      </c>
      <c r="F1380" s="194">
        <v>0</v>
      </c>
      <c r="H1380" s="195">
        <f t="shared" si="127"/>
        <v>0.5</v>
      </c>
      <c r="I1380" s="196">
        <f t="shared" si="128"/>
        <v>2</v>
      </c>
      <c r="J1380" s="197">
        <f t="shared" si="129"/>
        <v>5</v>
      </c>
      <c r="K1380" s="186">
        <f t="shared" si="132"/>
        <v>7.5</v>
      </c>
      <c r="L1380" s="198">
        <f t="shared" si="130"/>
        <v>2.5</v>
      </c>
      <c r="M1380" s="199">
        <f t="shared" si="131"/>
        <v>2.5</v>
      </c>
    </row>
    <row r="1381" spans="1:13" x14ac:dyDescent="0.35">
      <c r="A1381" s="189" t="s">
        <v>1586</v>
      </c>
      <c r="B1381" s="190" t="s">
        <v>1317</v>
      </c>
      <c r="C1381" s="191">
        <v>549266</v>
      </c>
      <c r="D1381" s="192">
        <v>2.5</v>
      </c>
      <c r="E1381" s="193">
        <v>46.400141640000001</v>
      </c>
      <c r="F1381" s="194">
        <v>10.056657223796034</v>
      </c>
      <c r="H1381" s="195">
        <f t="shared" si="127"/>
        <v>1.5</v>
      </c>
      <c r="I1381" s="196">
        <f t="shared" si="128"/>
        <v>5</v>
      </c>
      <c r="J1381" s="197">
        <f t="shared" si="129"/>
        <v>0.5</v>
      </c>
      <c r="K1381" s="186">
        <f t="shared" si="132"/>
        <v>7</v>
      </c>
      <c r="L1381" s="198">
        <f t="shared" si="130"/>
        <v>2.3333333333333335</v>
      </c>
      <c r="M1381" s="199">
        <f t="shared" si="131"/>
        <v>2.33</v>
      </c>
    </row>
    <row r="1382" spans="1:13" x14ac:dyDescent="0.35">
      <c r="A1382" s="189" t="s">
        <v>1586</v>
      </c>
      <c r="B1382" s="190" t="s">
        <v>1587</v>
      </c>
      <c r="C1382" s="191">
        <v>598780</v>
      </c>
      <c r="D1382" s="192">
        <v>1.5269999999999999</v>
      </c>
      <c r="E1382" s="193">
        <v>43.944444439999998</v>
      </c>
      <c r="F1382" s="194">
        <v>3.8647342995169085</v>
      </c>
      <c r="H1382" s="195">
        <f t="shared" si="127"/>
        <v>0.5</v>
      </c>
      <c r="I1382" s="196">
        <f t="shared" si="128"/>
        <v>5</v>
      </c>
      <c r="J1382" s="197">
        <f t="shared" si="129"/>
        <v>1.5</v>
      </c>
      <c r="K1382" s="186">
        <f t="shared" si="132"/>
        <v>7</v>
      </c>
      <c r="L1382" s="198">
        <f t="shared" si="130"/>
        <v>2.3333333333333335</v>
      </c>
      <c r="M1382" s="199">
        <f t="shared" si="131"/>
        <v>2.33</v>
      </c>
    </row>
    <row r="1383" spans="1:13" x14ac:dyDescent="0.35">
      <c r="A1383" s="189" t="s">
        <v>1586</v>
      </c>
      <c r="B1383" s="190" t="s">
        <v>1588</v>
      </c>
      <c r="C1383" s="191">
        <v>549291</v>
      </c>
      <c r="D1383" s="192">
        <v>1.333</v>
      </c>
      <c r="E1383" s="193">
        <v>45.081602369999999</v>
      </c>
      <c r="F1383" s="194">
        <v>2.9673590504451042</v>
      </c>
      <c r="H1383" s="195">
        <f t="shared" si="127"/>
        <v>0.5</v>
      </c>
      <c r="I1383" s="196">
        <f t="shared" si="128"/>
        <v>5</v>
      </c>
      <c r="J1383" s="197">
        <f t="shared" si="129"/>
        <v>3</v>
      </c>
      <c r="K1383" s="186">
        <f t="shared" si="132"/>
        <v>8.5</v>
      </c>
      <c r="L1383" s="198">
        <f t="shared" si="130"/>
        <v>2.8333333333333335</v>
      </c>
      <c r="M1383" s="199">
        <f t="shared" si="131"/>
        <v>2.83</v>
      </c>
    </row>
    <row r="1384" spans="1:13" x14ac:dyDescent="0.35">
      <c r="A1384" s="189" t="s">
        <v>1586</v>
      </c>
      <c r="B1384" s="190" t="s">
        <v>1589</v>
      </c>
      <c r="C1384" s="191">
        <v>549304</v>
      </c>
      <c r="D1384" s="192">
        <v>2.1509999999999998</v>
      </c>
      <c r="E1384" s="193">
        <v>43.268976899999998</v>
      </c>
      <c r="F1384" s="194">
        <v>2.6402640264026402</v>
      </c>
      <c r="H1384" s="195">
        <f t="shared" si="127"/>
        <v>0.5</v>
      </c>
      <c r="I1384" s="196">
        <f t="shared" si="128"/>
        <v>4</v>
      </c>
      <c r="J1384" s="197">
        <f t="shared" si="129"/>
        <v>3.5</v>
      </c>
      <c r="K1384" s="186">
        <f t="shared" si="132"/>
        <v>8</v>
      </c>
      <c r="L1384" s="198">
        <f t="shared" si="130"/>
        <v>2.6666666666666665</v>
      </c>
      <c r="M1384" s="199">
        <f t="shared" si="131"/>
        <v>2.66</v>
      </c>
    </row>
    <row r="1385" spans="1:13" x14ac:dyDescent="0.35">
      <c r="A1385" s="189" t="s">
        <v>1586</v>
      </c>
      <c r="B1385" s="190" t="s">
        <v>1590</v>
      </c>
      <c r="C1385" s="191">
        <v>549410</v>
      </c>
      <c r="D1385" s="192">
        <v>1.657</v>
      </c>
      <c r="E1385" s="193">
        <v>42.590909089999997</v>
      </c>
      <c r="F1385" s="194">
        <v>2.0979020979020979</v>
      </c>
      <c r="H1385" s="195">
        <f t="shared" si="127"/>
        <v>0.5</v>
      </c>
      <c r="I1385" s="196">
        <f t="shared" si="128"/>
        <v>3</v>
      </c>
      <c r="J1385" s="197">
        <f t="shared" si="129"/>
        <v>4.5</v>
      </c>
      <c r="K1385" s="186">
        <f t="shared" si="132"/>
        <v>8</v>
      </c>
      <c r="L1385" s="198">
        <f t="shared" si="130"/>
        <v>2.6666666666666665</v>
      </c>
      <c r="M1385" s="199">
        <f t="shared" si="131"/>
        <v>2.66</v>
      </c>
    </row>
    <row r="1386" spans="1:13" x14ac:dyDescent="0.35">
      <c r="A1386" s="189" t="s">
        <v>1586</v>
      </c>
      <c r="B1386" s="190" t="s">
        <v>1591</v>
      </c>
      <c r="C1386" s="191">
        <v>549428</v>
      </c>
      <c r="D1386" s="192">
        <v>1.5669999999999999</v>
      </c>
      <c r="E1386" s="193">
        <v>44.245631070000002</v>
      </c>
      <c r="F1386" s="194">
        <v>1.5533980582524274</v>
      </c>
      <c r="H1386" s="195">
        <f t="shared" si="127"/>
        <v>0.5</v>
      </c>
      <c r="I1386" s="196">
        <f t="shared" si="128"/>
        <v>5</v>
      </c>
      <c r="J1386" s="197">
        <f t="shared" si="129"/>
        <v>5</v>
      </c>
      <c r="K1386" s="186">
        <f t="shared" si="132"/>
        <v>10.5</v>
      </c>
      <c r="L1386" s="198">
        <f t="shared" si="130"/>
        <v>3.5</v>
      </c>
      <c r="M1386" s="199">
        <f t="shared" si="131"/>
        <v>3.5</v>
      </c>
    </row>
    <row r="1387" spans="1:13" x14ac:dyDescent="0.35">
      <c r="A1387" s="189" t="s">
        <v>1586</v>
      </c>
      <c r="B1387" s="190" t="s">
        <v>1592</v>
      </c>
      <c r="C1387" s="191">
        <v>549452</v>
      </c>
      <c r="D1387" s="192">
        <v>3.7429999999999999</v>
      </c>
      <c r="E1387" s="193">
        <v>42.690340910000003</v>
      </c>
      <c r="F1387" s="194">
        <v>1.5151515151515151</v>
      </c>
      <c r="H1387" s="195">
        <f t="shared" si="127"/>
        <v>4</v>
      </c>
      <c r="I1387" s="196">
        <f t="shared" si="128"/>
        <v>3</v>
      </c>
      <c r="J1387" s="197">
        <f t="shared" si="129"/>
        <v>5</v>
      </c>
      <c r="K1387" s="186">
        <f t="shared" si="132"/>
        <v>12</v>
      </c>
      <c r="L1387" s="198">
        <f t="shared" si="130"/>
        <v>4</v>
      </c>
      <c r="M1387" s="199">
        <f t="shared" si="131"/>
        <v>4</v>
      </c>
    </row>
    <row r="1388" spans="1:13" x14ac:dyDescent="0.35">
      <c r="A1388" s="189" t="s">
        <v>1586</v>
      </c>
      <c r="B1388" s="190" t="s">
        <v>1593</v>
      </c>
      <c r="C1388" s="191">
        <v>549479</v>
      </c>
      <c r="D1388" s="192">
        <v>6.1029999999999998</v>
      </c>
      <c r="E1388" s="193">
        <v>42.360058309999999</v>
      </c>
      <c r="F1388" s="194">
        <v>4.6647230320699711</v>
      </c>
      <c r="H1388" s="195">
        <f t="shared" si="127"/>
        <v>5</v>
      </c>
      <c r="I1388" s="196">
        <f t="shared" si="128"/>
        <v>2.5</v>
      </c>
      <c r="J1388" s="197">
        <f t="shared" si="129"/>
        <v>0.5</v>
      </c>
      <c r="K1388" s="186">
        <f t="shared" si="132"/>
        <v>8</v>
      </c>
      <c r="L1388" s="198">
        <f t="shared" si="130"/>
        <v>2.6666666666666665</v>
      </c>
      <c r="M1388" s="199">
        <f t="shared" si="131"/>
        <v>2.66</v>
      </c>
    </row>
    <row r="1389" spans="1:13" x14ac:dyDescent="0.35">
      <c r="A1389" s="189" t="s">
        <v>1586</v>
      </c>
      <c r="B1389" s="190" t="s">
        <v>1594</v>
      </c>
      <c r="C1389" s="191">
        <v>562084</v>
      </c>
      <c r="D1389" s="192">
        <v>3.4089999999999998</v>
      </c>
      <c r="E1389" s="193">
        <v>41.927536230000001</v>
      </c>
      <c r="F1389" s="194">
        <v>4.3478260869565215</v>
      </c>
      <c r="H1389" s="195">
        <f t="shared" si="127"/>
        <v>3.5</v>
      </c>
      <c r="I1389" s="196">
        <f t="shared" si="128"/>
        <v>2</v>
      </c>
      <c r="J1389" s="197">
        <f t="shared" si="129"/>
        <v>1</v>
      </c>
      <c r="K1389" s="186">
        <f t="shared" si="132"/>
        <v>6.5</v>
      </c>
      <c r="L1389" s="198">
        <f t="shared" si="130"/>
        <v>2.1666666666666665</v>
      </c>
      <c r="M1389" s="199">
        <f t="shared" si="131"/>
        <v>2.16</v>
      </c>
    </row>
    <row r="1390" spans="1:13" x14ac:dyDescent="0.35">
      <c r="A1390" s="189" t="s">
        <v>1586</v>
      </c>
      <c r="B1390" s="190" t="s">
        <v>1595</v>
      </c>
      <c r="C1390" s="191">
        <v>549509</v>
      </c>
      <c r="D1390" s="192">
        <v>3.629</v>
      </c>
      <c r="E1390" s="193">
        <v>45.753768839999999</v>
      </c>
      <c r="F1390" s="194">
        <v>2.512562814070352</v>
      </c>
      <c r="H1390" s="195">
        <f t="shared" si="127"/>
        <v>4</v>
      </c>
      <c r="I1390" s="196">
        <f t="shared" si="128"/>
        <v>5</v>
      </c>
      <c r="J1390" s="197">
        <f t="shared" si="129"/>
        <v>3.5</v>
      </c>
      <c r="K1390" s="186">
        <f t="shared" si="132"/>
        <v>12.5</v>
      </c>
      <c r="L1390" s="198">
        <f t="shared" si="130"/>
        <v>4.166666666666667</v>
      </c>
      <c r="M1390" s="199">
        <f t="shared" si="131"/>
        <v>4.16</v>
      </c>
    </row>
    <row r="1391" spans="1:13" x14ac:dyDescent="0.35">
      <c r="A1391" s="189" t="s">
        <v>1586</v>
      </c>
      <c r="B1391" s="190" t="s">
        <v>1596</v>
      </c>
      <c r="C1391" s="191">
        <v>549517</v>
      </c>
      <c r="D1391" s="192">
        <v>1.9890000000000001</v>
      </c>
      <c r="E1391" s="193">
        <v>46.726839239999997</v>
      </c>
      <c r="F1391" s="194">
        <v>4.7683923705722071</v>
      </c>
      <c r="H1391" s="195">
        <f t="shared" si="127"/>
        <v>0.5</v>
      </c>
      <c r="I1391" s="196">
        <f t="shared" si="128"/>
        <v>5</v>
      </c>
      <c r="J1391" s="197">
        <f t="shared" si="129"/>
        <v>0.5</v>
      </c>
      <c r="K1391" s="186">
        <f t="shared" si="132"/>
        <v>6</v>
      </c>
      <c r="L1391" s="198">
        <f t="shared" si="130"/>
        <v>2</v>
      </c>
      <c r="M1391" s="199">
        <f t="shared" si="131"/>
        <v>2</v>
      </c>
    </row>
    <row r="1392" spans="1:13" x14ac:dyDescent="0.35">
      <c r="A1392" s="189" t="s">
        <v>1586</v>
      </c>
      <c r="B1392" s="190" t="s">
        <v>1597</v>
      </c>
      <c r="C1392" s="191">
        <v>509752</v>
      </c>
      <c r="D1392" s="192">
        <v>1.667</v>
      </c>
      <c r="E1392" s="193">
        <v>43.173684209999998</v>
      </c>
      <c r="F1392" s="194">
        <v>0</v>
      </c>
      <c r="H1392" s="195">
        <f t="shared" si="127"/>
        <v>0.5</v>
      </c>
      <c r="I1392" s="196">
        <f t="shared" si="128"/>
        <v>4</v>
      </c>
      <c r="J1392" s="197">
        <f t="shared" si="129"/>
        <v>5</v>
      </c>
      <c r="K1392" s="186">
        <f t="shared" si="132"/>
        <v>9.5</v>
      </c>
      <c r="L1392" s="198">
        <f t="shared" si="130"/>
        <v>3.1666666666666665</v>
      </c>
      <c r="M1392" s="199">
        <f t="shared" si="131"/>
        <v>3.16</v>
      </c>
    </row>
    <row r="1393" spans="1:13" x14ac:dyDescent="0.35">
      <c r="A1393" s="189" t="s">
        <v>1586</v>
      </c>
      <c r="B1393" s="190" t="s">
        <v>1598</v>
      </c>
      <c r="C1393" s="191">
        <v>549541</v>
      </c>
      <c r="D1393" s="192">
        <v>2.83</v>
      </c>
      <c r="E1393" s="193">
        <v>44.521621619999998</v>
      </c>
      <c r="F1393" s="194">
        <v>8.6486486486486491</v>
      </c>
      <c r="H1393" s="195">
        <f t="shared" si="127"/>
        <v>2</v>
      </c>
      <c r="I1393" s="196">
        <f t="shared" si="128"/>
        <v>5</v>
      </c>
      <c r="J1393" s="197">
        <f t="shared" si="129"/>
        <v>0.5</v>
      </c>
      <c r="K1393" s="186">
        <f t="shared" si="132"/>
        <v>7.5</v>
      </c>
      <c r="L1393" s="198">
        <f t="shared" si="130"/>
        <v>2.5</v>
      </c>
      <c r="M1393" s="199">
        <f t="shared" si="131"/>
        <v>2.5</v>
      </c>
    </row>
    <row r="1394" spans="1:13" x14ac:dyDescent="0.35">
      <c r="A1394" s="189" t="s">
        <v>1586</v>
      </c>
      <c r="B1394" s="190" t="s">
        <v>1599</v>
      </c>
      <c r="C1394" s="191">
        <v>598801</v>
      </c>
      <c r="D1394" s="192">
        <v>6.0609999999999999</v>
      </c>
      <c r="E1394" s="193">
        <v>41.927480920000001</v>
      </c>
      <c r="F1394" s="194">
        <v>1.5267175572519083</v>
      </c>
      <c r="H1394" s="195">
        <f t="shared" si="127"/>
        <v>5</v>
      </c>
      <c r="I1394" s="196">
        <f t="shared" si="128"/>
        <v>2</v>
      </c>
      <c r="J1394" s="197">
        <f t="shared" si="129"/>
        <v>5</v>
      </c>
      <c r="K1394" s="186">
        <f t="shared" si="132"/>
        <v>12</v>
      </c>
      <c r="L1394" s="198">
        <f t="shared" si="130"/>
        <v>4</v>
      </c>
      <c r="M1394" s="199">
        <f t="shared" si="131"/>
        <v>4</v>
      </c>
    </row>
    <row r="1395" spans="1:13" x14ac:dyDescent="0.35">
      <c r="A1395" s="189" t="s">
        <v>1586</v>
      </c>
      <c r="B1395" s="190" t="s">
        <v>1586</v>
      </c>
      <c r="C1395" s="191">
        <v>549576</v>
      </c>
      <c r="D1395" s="192">
        <v>2.8530000000000002</v>
      </c>
      <c r="E1395" s="193">
        <v>47.20497512</v>
      </c>
      <c r="F1395" s="194">
        <v>3.1343283582089549</v>
      </c>
      <c r="H1395" s="195">
        <f t="shared" si="127"/>
        <v>2</v>
      </c>
      <c r="I1395" s="196">
        <f t="shared" si="128"/>
        <v>5</v>
      </c>
      <c r="J1395" s="197">
        <f t="shared" si="129"/>
        <v>3</v>
      </c>
      <c r="K1395" s="186">
        <f t="shared" si="132"/>
        <v>10</v>
      </c>
      <c r="L1395" s="198">
        <f t="shared" si="130"/>
        <v>3.3333333333333335</v>
      </c>
      <c r="M1395" s="199">
        <f t="shared" si="131"/>
        <v>3.33</v>
      </c>
    </row>
    <row r="1396" spans="1:13" x14ac:dyDescent="0.35">
      <c r="A1396" s="189" t="s">
        <v>1586</v>
      </c>
      <c r="B1396" s="190" t="s">
        <v>1600</v>
      </c>
      <c r="C1396" s="191">
        <v>529877</v>
      </c>
      <c r="D1396" s="192">
        <v>6.6669999999999998</v>
      </c>
      <c r="E1396" s="193">
        <v>45.559701490000002</v>
      </c>
      <c r="F1396" s="194">
        <v>0</v>
      </c>
      <c r="H1396" s="195">
        <f t="shared" si="127"/>
        <v>5</v>
      </c>
      <c r="I1396" s="196">
        <f t="shared" si="128"/>
        <v>5</v>
      </c>
      <c r="J1396" s="197">
        <f t="shared" si="129"/>
        <v>5</v>
      </c>
      <c r="K1396" s="186">
        <f t="shared" si="132"/>
        <v>15</v>
      </c>
      <c r="L1396" s="198">
        <f t="shared" si="130"/>
        <v>5</v>
      </c>
      <c r="M1396" s="199">
        <f t="shared" si="131"/>
        <v>5</v>
      </c>
    </row>
    <row r="1397" spans="1:13" x14ac:dyDescent="0.35">
      <c r="A1397" s="189" t="s">
        <v>1586</v>
      </c>
      <c r="B1397" s="190" t="s">
        <v>618</v>
      </c>
      <c r="C1397" s="191">
        <v>598828</v>
      </c>
      <c r="D1397" s="192">
        <v>5.7469999999999999</v>
      </c>
      <c r="E1397" s="193">
        <v>43.726277369999998</v>
      </c>
      <c r="F1397" s="194">
        <v>1.4598540145985404</v>
      </c>
      <c r="H1397" s="195">
        <f t="shared" si="127"/>
        <v>5</v>
      </c>
      <c r="I1397" s="196">
        <f t="shared" si="128"/>
        <v>5</v>
      </c>
      <c r="J1397" s="197">
        <f t="shared" si="129"/>
        <v>5</v>
      </c>
      <c r="K1397" s="186">
        <f t="shared" si="132"/>
        <v>15</v>
      </c>
      <c r="L1397" s="198">
        <f t="shared" si="130"/>
        <v>5</v>
      </c>
      <c r="M1397" s="199">
        <f t="shared" si="131"/>
        <v>5</v>
      </c>
    </row>
    <row r="1398" spans="1:13" x14ac:dyDescent="0.35">
      <c r="A1398" s="189" t="s">
        <v>1586</v>
      </c>
      <c r="B1398" s="190" t="s">
        <v>1601</v>
      </c>
      <c r="C1398" s="191">
        <v>561517</v>
      </c>
      <c r="D1398" s="192">
        <v>3.2610000000000001</v>
      </c>
      <c r="E1398" s="193">
        <v>42.96451613</v>
      </c>
      <c r="F1398" s="194">
        <v>3.870967741935484</v>
      </c>
      <c r="H1398" s="195">
        <f t="shared" si="127"/>
        <v>3</v>
      </c>
      <c r="I1398" s="196">
        <f t="shared" si="128"/>
        <v>3.5</v>
      </c>
      <c r="J1398" s="197">
        <f t="shared" si="129"/>
        <v>1.5</v>
      </c>
      <c r="K1398" s="186">
        <f t="shared" si="132"/>
        <v>8</v>
      </c>
      <c r="L1398" s="198">
        <f t="shared" si="130"/>
        <v>2.6666666666666665</v>
      </c>
      <c r="M1398" s="199">
        <f t="shared" si="131"/>
        <v>2.66</v>
      </c>
    </row>
    <row r="1399" spans="1:13" x14ac:dyDescent="0.35">
      <c r="A1399" s="189" t="s">
        <v>1586</v>
      </c>
      <c r="B1399" s="190" t="s">
        <v>1602</v>
      </c>
      <c r="C1399" s="191">
        <v>549797</v>
      </c>
      <c r="D1399" s="192">
        <v>1.117</v>
      </c>
      <c r="E1399" s="193">
        <v>45.354545450000003</v>
      </c>
      <c r="F1399" s="194">
        <v>2.9090909090909092</v>
      </c>
      <c r="H1399" s="195">
        <f t="shared" si="127"/>
        <v>0.5</v>
      </c>
      <c r="I1399" s="196">
        <f t="shared" si="128"/>
        <v>5</v>
      </c>
      <c r="J1399" s="197">
        <f t="shared" si="129"/>
        <v>3</v>
      </c>
      <c r="K1399" s="186">
        <f t="shared" si="132"/>
        <v>8.5</v>
      </c>
      <c r="L1399" s="198">
        <f t="shared" si="130"/>
        <v>2.8333333333333335</v>
      </c>
      <c r="M1399" s="199">
        <f t="shared" si="131"/>
        <v>2.83</v>
      </c>
    </row>
    <row r="1400" spans="1:13" x14ac:dyDescent="0.35">
      <c r="A1400" s="189" t="s">
        <v>1586</v>
      </c>
      <c r="B1400" s="190" t="s">
        <v>1603</v>
      </c>
      <c r="C1400" s="191">
        <v>549843</v>
      </c>
      <c r="D1400" s="192">
        <v>2.722</v>
      </c>
      <c r="E1400" s="193">
        <v>44.259071120000002</v>
      </c>
      <c r="F1400" s="194">
        <v>2.7576197387518144</v>
      </c>
      <c r="H1400" s="195">
        <f t="shared" si="127"/>
        <v>2</v>
      </c>
      <c r="I1400" s="196">
        <f t="shared" si="128"/>
        <v>5</v>
      </c>
      <c r="J1400" s="197">
        <f t="shared" si="129"/>
        <v>3.5</v>
      </c>
      <c r="K1400" s="186">
        <f t="shared" si="132"/>
        <v>10.5</v>
      </c>
      <c r="L1400" s="198">
        <f t="shared" si="130"/>
        <v>3.5</v>
      </c>
      <c r="M1400" s="199">
        <f t="shared" si="131"/>
        <v>3.5</v>
      </c>
    </row>
    <row r="1401" spans="1:13" x14ac:dyDescent="0.35">
      <c r="A1401" s="189" t="s">
        <v>1586</v>
      </c>
      <c r="B1401" s="190" t="s">
        <v>1604</v>
      </c>
      <c r="C1401" s="191">
        <v>529885</v>
      </c>
      <c r="D1401" s="192">
        <v>6.1219999999999999</v>
      </c>
      <c r="E1401" s="193">
        <v>46.454545449999998</v>
      </c>
      <c r="F1401" s="194">
        <v>0</v>
      </c>
      <c r="H1401" s="195">
        <f t="shared" si="127"/>
        <v>5</v>
      </c>
      <c r="I1401" s="196">
        <f t="shared" si="128"/>
        <v>5</v>
      </c>
      <c r="J1401" s="197">
        <f t="shared" si="129"/>
        <v>5</v>
      </c>
      <c r="K1401" s="186">
        <f t="shared" si="132"/>
        <v>15</v>
      </c>
      <c r="L1401" s="198">
        <f t="shared" si="130"/>
        <v>5</v>
      </c>
      <c r="M1401" s="199">
        <f t="shared" si="131"/>
        <v>5</v>
      </c>
    </row>
    <row r="1402" spans="1:13" x14ac:dyDescent="0.35">
      <c r="A1402" s="189" t="s">
        <v>1586</v>
      </c>
      <c r="B1402" s="190" t="s">
        <v>1605</v>
      </c>
      <c r="C1402" s="191">
        <v>549975</v>
      </c>
      <c r="D1402" s="192">
        <v>4.0540000000000003</v>
      </c>
      <c r="E1402" s="193">
        <v>43.281115880000002</v>
      </c>
      <c r="F1402" s="194">
        <v>0</v>
      </c>
      <c r="H1402" s="195">
        <f t="shared" si="127"/>
        <v>5</v>
      </c>
      <c r="I1402" s="196">
        <f t="shared" si="128"/>
        <v>4</v>
      </c>
      <c r="J1402" s="197">
        <f t="shared" si="129"/>
        <v>5</v>
      </c>
      <c r="K1402" s="186">
        <f t="shared" si="132"/>
        <v>14</v>
      </c>
      <c r="L1402" s="198">
        <f t="shared" si="130"/>
        <v>4.666666666666667</v>
      </c>
      <c r="M1402" s="199">
        <f t="shared" si="131"/>
        <v>4.66</v>
      </c>
    </row>
    <row r="1403" spans="1:13" x14ac:dyDescent="0.35">
      <c r="A1403" s="189" t="s">
        <v>1586</v>
      </c>
      <c r="B1403" s="190" t="s">
        <v>1606</v>
      </c>
      <c r="C1403" s="191">
        <v>598852</v>
      </c>
      <c r="D1403" s="192">
        <v>1.351</v>
      </c>
      <c r="E1403" s="193">
        <v>45.513513510000003</v>
      </c>
      <c r="F1403" s="194">
        <v>1.3513513513513513</v>
      </c>
      <c r="H1403" s="195">
        <f t="shared" si="127"/>
        <v>0.5</v>
      </c>
      <c r="I1403" s="196">
        <f t="shared" si="128"/>
        <v>5</v>
      </c>
      <c r="J1403" s="197">
        <f t="shared" si="129"/>
        <v>5</v>
      </c>
      <c r="K1403" s="186">
        <f t="shared" si="132"/>
        <v>10.5</v>
      </c>
      <c r="L1403" s="198">
        <f t="shared" si="130"/>
        <v>3.5</v>
      </c>
      <c r="M1403" s="199">
        <f t="shared" si="131"/>
        <v>3.5</v>
      </c>
    </row>
    <row r="1404" spans="1:13" x14ac:dyDescent="0.35">
      <c r="A1404" s="189" t="s">
        <v>1586</v>
      </c>
      <c r="B1404" s="190" t="s">
        <v>1607</v>
      </c>
      <c r="C1404" s="191">
        <v>550035</v>
      </c>
      <c r="D1404" s="192">
        <v>3</v>
      </c>
      <c r="E1404" s="193">
        <v>46.926380369999997</v>
      </c>
      <c r="F1404" s="194">
        <v>1.8404907975460123</v>
      </c>
      <c r="H1404" s="195">
        <f t="shared" si="127"/>
        <v>2.5</v>
      </c>
      <c r="I1404" s="196">
        <f t="shared" si="128"/>
        <v>5</v>
      </c>
      <c r="J1404" s="197">
        <f t="shared" si="129"/>
        <v>4.5</v>
      </c>
      <c r="K1404" s="186">
        <f t="shared" si="132"/>
        <v>12</v>
      </c>
      <c r="L1404" s="198">
        <f t="shared" si="130"/>
        <v>4</v>
      </c>
      <c r="M1404" s="199">
        <f t="shared" si="131"/>
        <v>4</v>
      </c>
    </row>
    <row r="1405" spans="1:13" x14ac:dyDescent="0.35">
      <c r="A1405" s="189" t="s">
        <v>1586</v>
      </c>
      <c r="B1405" s="190" t="s">
        <v>1608</v>
      </c>
      <c r="C1405" s="191">
        <v>550043</v>
      </c>
      <c r="D1405" s="192">
        <v>1.6259999999999999</v>
      </c>
      <c r="E1405" s="193">
        <v>42.512269940000003</v>
      </c>
      <c r="F1405" s="194">
        <v>1.2269938650306749</v>
      </c>
      <c r="H1405" s="195">
        <f t="shared" si="127"/>
        <v>0.5</v>
      </c>
      <c r="I1405" s="196">
        <f t="shared" si="128"/>
        <v>3</v>
      </c>
      <c r="J1405" s="197">
        <f t="shared" si="129"/>
        <v>5</v>
      </c>
      <c r="K1405" s="186">
        <f t="shared" si="132"/>
        <v>8.5</v>
      </c>
      <c r="L1405" s="198">
        <f t="shared" si="130"/>
        <v>2.8333333333333335</v>
      </c>
      <c r="M1405" s="199">
        <f t="shared" si="131"/>
        <v>2.83</v>
      </c>
    </row>
    <row r="1406" spans="1:13" x14ac:dyDescent="0.35">
      <c r="A1406" s="189" t="s">
        <v>1586</v>
      </c>
      <c r="B1406" s="190" t="s">
        <v>1609</v>
      </c>
      <c r="C1406" s="191">
        <v>550060</v>
      </c>
      <c r="D1406" s="192">
        <v>3.7629999999999999</v>
      </c>
      <c r="E1406" s="193">
        <v>42.268749999999997</v>
      </c>
      <c r="F1406" s="194">
        <v>3.75</v>
      </c>
      <c r="H1406" s="195">
        <f t="shared" si="127"/>
        <v>4</v>
      </c>
      <c r="I1406" s="196">
        <f t="shared" si="128"/>
        <v>2.5</v>
      </c>
      <c r="J1406" s="197">
        <f t="shared" si="129"/>
        <v>2</v>
      </c>
      <c r="K1406" s="186">
        <f t="shared" si="132"/>
        <v>8.5</v>
      </c>
      <c r="L1406" s="198">
        <f t="shared" si="130"/>
        <v>2.8333333333333335</v>
      </c>
      <c r="M1406" s="199">
        <f t="shared" si="131"/>
        <v>2.83</v>
      </c>
    </row>
    <row r="1407" spans="1:13" x14ac:dyDescent="0.35">
      <c r="A1407" s="189" t="s">
        <v>1610</v>
      </c>
      <c r="B1407" s="190" t="s">
        <v>1611</v>
      </c>
      <c r="C1407" s="191">
        <v>549258</v>
      </c>
      <c r="D1407" s="192">
        <v>1.631</v>
      </c>
      <c r="E1407" s="193">
        <v>42.821463899999998</v>
      </c>
      <c r="F1407" s="194">
        <v>3.9564787339268048</v>
      </c>
      <c r="H1407" s="195">
        <f t="shared" si="127"/>
        <v>0.5</v>
      </c>
      <c r="I1407" s="196">
        <f t="shared" si="128"/>
        <v>3.5</v>
      </c>
      <c r="J1407" s="197">
        <f t="shared" si="129"/>
        <v>1.5</v>
      </c>
      <c r="K1407" s="186">
        <f t="shared" si="132"/>
        <v>5.5</v>
      </c>
      <c r="L1407" s="198">
        <f t="shared" si="130"/>
        <v>1.8333333333333333</v>
      </c>
      <c r="M1407" s="199">
        <f t="shared" si="131"/>
        <v>1.83</v>
      </c>
    </row>
    <row r="1408" spans="1:13" x14ac:dyDescent="0.35">
      <c r="A1408" s="189" t="s">
        <v>1610</v>
      </c>
      <c r="B1408" s="190" t="s">
        <v>1612</v>
      </c>
      <c r="C1408" s="191">
        <v>562122</v>
      </c>
      <c r="D1408" s="192">
        <v>4.9589999999999996</v>
      </c>
      <c r="E1408" s="193">
        <v>43.12801932</v>
      </c>
      <c r="F1408" s="194">
        <v>3.8647342995169085</v>
      </c>
      <c r="H1408" s="195">
        <f t="shared" si="127"/>
        <v>5</v>
      </c>
      <c r="I1408" s="196">
        <f t="shared" si="128"/>
        <v>4</v>
      </c>
      <c r="J1408" s="197">
        <f t="shared" si="129"/>
        <v>1.5</v>
      </c>
      <c r="K1408" s="186">
        <f t="shared" si="132"/>
        <v>10.5</v>
      </c>
      <c r="L1408" s="198">
        <f t="shared" si="130"/>
        <v>3.5</v>
      </c>
      <c r="M1408" s="199">
        <f t="shared" si="131"/>
        <v>3.5</v>
      </c>
    </row>
    <row r="1409" spans="1:13" x14ac:dyDescent="0.35">
      <c r="A1409" s="189" t="s">
        <v>1610</v>
      </c>
      <c r="B1409" s="190" t="s">
        <v>1613</v>
      </c>
      <c r="C1409" s="191">
        <v>549321</v>
      </c>
      <c r="D1409" s="192">
        <v>1.2350000000000001</v>
      </c>
      <c r="E1409" s="193">
        <v>49.02173913</v>
      </c>
      <c r="F1409" s="194">
        <v>5.7971014492753623</v>
      </c>
      <c r="H1409" s="195">
        <f t="shared" si="127"/>
        <v>0.5</v>
      </c>
      <c r="I1409" s="196">
        <f t="shared" si="128"/>
        <v>5</v>
      </c>
      <c r="J1409" s="197">
        <f t="shared" si="129"/>
        <v>0.5</v>
      </c>
      <c r="K1409" s="186">
        <f t="shared" si="132"/>
        <v>6</v>
      </c>
      <c r="L1409" s="198">
        <f t="shared" si="130"/>
        <v>2</v>
      </c>
      <c r="M1409" s="199">
        <f t="shared" si="131"/>
        <v>2</v>
      </c>
    </row>
    <row r="1410" spans="1:13" x14ac:dyDescent="0.35">
      <c r="A1410" s="189" t="s">
        <v>1610</v>
      </c>
      <c r="B1410" s="190" t="s">
        <v>1614</v>
      </c>
      <c r="C1410" s="191">
        <v>549339</v>
      </c>
      <c r="D1410" s="192">
        <v>4.5309999999999997</v>
      </c>
      <c r="E1410" s="193">
        <v>44.862119730000003</v>
      </c>
      <c r="F1410" s="194">
        <v>5.1030421982335623</v>
      </c>
      <c r="H1410" s="195">
        <f t="shared" si="127"/>
        <v>5</v>
      </c>
      <c r="I1410" s="196">
        <f t="shared" si="128"/>
        <v>5</v>
      </c>
      <c r="J1410" s="197">
        <f t="shared" si="129"/>
        <v>0.5</v>
      </c>
      <c r="K1410" s="186">
        <f t="shared" si="132"/>
        <v>10.5</v>
      </c>
      <c r="L1410" s="198">
        <f t="shared" si="130"/>
        <v>3.5</v>
      </c>
      <c r="M1410" s="199">
        <f t="shared" si="131"/>
        <v>3.5</v>
      </c>
    </row>
    <row r="1411" spans="1:13" x14ac:dyDescent="0.35">
      <c r="A1411" s="189" t="s">
        <v>1610</v>
      </c>
      <c r="B1411" s="190" t="s">
        <v>1615</v>
      </c>
      <c r="C1411" s="191">
        <v>549347</v>
      </c>
      <c r="D1411" s="192">
        <v>1.609</v>
      </c>
      <c r="E1411" s="193">
        <v>41.658636029999997</v>
      </c>
      <c r="F1411" s="194">
        <v>0.88954781319495912</v>
      </c>
      <c r="H1411" s="195">
        <f t="shared" si="127"/>
        <v>0.5</v>
      </c>
      <c r="I1411" s="196">
        <f t="shared" si="128"/>
        <v>1.5</v>
      </c>
      <c r="J1411" s="197">
        <f t="shared" si="129"/>
        <v>5</v>
      </c>
      <c r="K1411" s="186">
        <f t="shared" si="132"/>
        <v>7</v>
      </c>
      <c r="L1411" s="198">
        <f t="shared" si="130"/>
        <v>2.3333333333333335</v>
      </c>
      <c r="M1411" s="199">
        <f t="shared" si="131"/>
        <v>2.33</v>
      </c>
    </row>
    <row r="1412" spans="1:13" x14ac:dyDescent="0.35">
      <c r="A1412" s="189" t="s">
        <v>1610</v>
      </c>
      <c r="B1412" s="190" t="s">
        <v>1616</v>
      </c>
      <c r="C1412" s="191">
        <v>549363</v>
      </c>
      <c r="D1412" s="192">
        <v>1.9830000000000001</v>
      </c>
      <c r="E1412" s="193">
        <v>40.490045250000001</v>
      </c>
      <c r="F1412" s="194">
        <v>2.3529411764705883</v>
      </c>
      <c r="H1412" s="195">
        <f t="shared" ref="H1412:H1475" si="133">VALUE(_xlfn.IFS(D1412&gt;4.05,"5",D1412&gt;=3.83,"4,5",D1412&gt;=3.6,"4",D1412&gt;=3.37,"3,5",D1412&gt;=3.14,"3",D1412&gt;=2.91,"2,5",D1412&gt;=2.68,"2",D1412&gt;=2.45,"1,5",D1412&gt;=2.22,"1",D1412&lt;2.22,"0,5"))</f>
        <v>0.5</v>
      </c>
      <c r="I1412" s="196">
        <f t="shared" ref="I1412:I1475" si="134">VALUE(_xlfn.IFS(E1412&gt;43.62,"5",E1412&gt;=43.32,"4,5",E1412&gt;=43.1,"4",E1412&gt;=42.7,"3,5",E1412&gt;=42.39,"3",E1412&gt;=42.08,"2,5",E1412&gt;=41.77,"2",E1412&gt;=41.46,"1,5",E1412&gt;=41.15,"1",E1412&lt;41.15,"0,5"))</f>
        <v>0.5</v>
      </c>
      <c r="J1412" s="197">
        <f t="shared" ref="J1412:J1475" si="135">VALUE(_xlfn.IFS(F1412&gt;4.53,"0,5",F1412&gt;=4.2,"1",F1412&gt;=3.86,"1,5",F1412&gt;=3.52,"2",F1412&gt;=3.18,"2,5",F1412&gt;=2.84,"3",F1412&gt;=2.5,"3,5",F1412&gt;=2.16,"4",F1412&gt;=1.82,"4,5",F1412&lt;1.82,"5"))</f>
        <v>4</v>
      </c>
      <c r="K1412" s="186">
        <f t="shared" si="132"/>
        <v>5</v>
      </c>
      <c r="L1412" s="198">
        <f t="shared" ref="L1412:L1475" si="136">(H1412+I1412+J1412)/3</f>
        <v>1.6666666666666667</v>
      </c>
      <c r="M1412" s="199">
        <f t="shared" ref="M1412:M1475" si="137">ROUNDDOWN(L1412,2)</f>
        <v>1.66</v>
      </c>
    </row>
    <row r="1413" spans="1:13" x14ac:dyDescent="0.35">
      <c r="A1413" s="189" t="s">
        <v>1610</v>
      </c>
      <c r="B1413" s="190" t="s">
        <v>1617</v>
      </c>
      <c r="C1413" s="191">
        <v>562301</v>
      </c>
      <c r="D1413" s="192">
        <v>2.5</v>
      </c>
      <c r="E1413" s="193">
        <v>39.953846149999997</v>
      </c>
      <c r="F1413" s="194">
        <v>3.0769230769230771</v>
      </c>
      <c r="H1413" s="195">
        <f t="shared" si="133"/>
        <v>1.5</v>
      </c>
      <c r="I1413" s="196">
        <f t="shared" si="134"/>
        <v>0.5</v>
      </c>
      <c r="J1413" s="197">
        <f t="shared" si="135"/>
        <v>3</v>
      </c>
      <c r="K1413" s="186">
        <f t="shared" si="132"/>
        <v>5</v>
      </c>
      <c r="L1413" s="198">
        <f t="shared" si="136"/>
        <v>1.6666666666666667</v>
      </c>
      <c r="M1413" s="199">
        <f t="shared" si="137"/>
        <v>1.66</v>
      </c>
    </row>
    <row r="1414" spans="1:13" x14ac:dyDescent="0.35">
      <c r="A1414" s="189" t="s">
        <v>1610</v>
      </c>
      <c r="B1414" s="190" t="s">
        <v>1618</v>
      </c>
      <c r="C1414" s="191">
        <v>549380</v>
      </c>
      <c r="D1414" s="192">
        <v>1.6759999999999999</v>
      </c>
      <c r="E1414" s="193">
        <v>45.906832299999998</v>
      </c>
      <c r="F1414" s="194">
        <v>1.8633540372670807</v>
      </c>
      <c r="H1414" s="195">
        <f t="shared" si="133"/>
        <v>0.5</v>
      </c>
      <c r="I1414" s="196">
        <f t="shared" si="134"/>
        <v>5</v>
      </c>
      <c r="J1414" s="197">
        <f t="shared" si="135"/>
        <v>4.5</v>
      </c>
      <c r="K1414" s="186">
        <f t="shared" si="132"/>
        <v>10</v>
      </c>
      <c r="L1414" s="198">
        <f t="shared" si="136"/>
        <v>3.3333333333333335</v>
      </c>
      <c r="M1414" s="199">
        <f t="shared" si="137"/>
        <v>3.33</v>
      </c>
    </row>
    <row r="1415" spans="1:13" x14ac:dyDescent="0.35">
      <c r="A1415" s="189" t="s">
        <v>1610</v>
      </c>
      <c r="B1415" s="190" t="s">
        <v>1412</v>
      </c>
      <c r="C1415" s="191">
        <v>549398</v>
      </c>
      <c r="D1415" s="192">
        <v>3.5179999999999998</v>
      </c>
      <c r="E1415" s="193">
        <v>40.626213589999999</v>
      </c>
      <c r="F1415" s="194">
        <v>5.1779935275080904</v>
      </c>
      <c r="H1415" s="195">
        <f t="shared" si="133"/>
        <v>3.5</v>
      </c>
      <c r="I1415" s="196">
        <f t="shared" si="134"/>
        <v>0.5</v>
      </c>
      <c r="J1415" s="197">
        <f t="shared" si="135"/>
        <v>0.5</v>
      </c>
      <c r="K1415" s="186">
        <f t="shared" si="132"/>
        <v>4.5</v>
      </c>
      <c r="L1415" s="198">
        <f t="shared" si="136"/>
        <v>1.5</v>
      </c>
      <c r="M1415" s="199">
        <f t="shared" si="137"/>
        <v>1.5</v>
      </c>
    </row>
    <row r="1416" spans="1:13" x14ac:dyDescent="0.35">
      <c r="A1416" s="189" t="s">
        <v>1610</v>
      </c>
      <c r="B1416" s="190" t="s">
        <v>1619</v>
      </c>
      <c r="C1416" s="191">
        <v>561525</v>
      </c>
      <c r="D1416" s="192">
        <v>3.1579999999999999</v>
      </c>
      <c r="E1416" s="193">
        <v>39.937908499999999</v>
      </c>
      <c r="F1416" s="194">
        <v>3.9215686274509802</v>
      </c>
      <c r="H1416" s="195">
        <f t="shared" si="133"/>
        <v>3</v>
      </c>
      <c r="I1416" s="196">
        <f t="shared" si="134"/>
        <v>0.5</v>
      </c>
      <c r="J1416" s="197">
        <f t="shared" si="135"/>
        <v>1.5</v>
      </c>
      <c r="K1416" s="186">
        <f t="shared" si="132"/>
        <v>5</v>
      </c>
      <c r="L1416" s="198">
        <f t="shared" si="136"/>
        <v>1.6666666666666667</v>
      </c>
      <c r="M1416" s="199">
        <f t="shared" si="137"/>
        <v>1.66</v>
      </c>
    </row>
    <row r="1417" spans="1:13" x14ac:dyDescent="0.35">
      <c r="A1417" s="189" t="s">
        <v>1610</v>
      </c>
      <c r="B1417" s="190" t="s">
        <v>1620</v>
      </c>
      <c r="C1417" s="191">
        <v>549487</v>
      </c>
      <c r="D1417" s="192">
        <v>1.9650000000000001</v>
      </c>
      <c r="E1417" s="193">
        <v>40.732558140000002</v>
      </c>
      <c r="F1417" s="194">
        <v>0</v>
      </c>
      <c r="H1417" s="195">
        <f t="shared" si="133"/>
        <v>0.5</v>
      </c>
      <c r="I1417" s="196">
        <f t="shared" si="134"/>
        <v>0.5</v>
      </c>
      <c r="J1417" s="197">
        <f t="shared" si="135"/>
        <v>5</v>
      </c>
      <c r="K1417" s="186">
        <f t="shared" si="132"/>
        <v>6</v>
      </c>
      <c r="L1417" s="198">
        <f t="shared" si="136"/>
        <v>2</v>
      </c>
      <c r="M1417" s="199">
        <f t="shared" si="137"/>
        <v>2</v>
      </c>
    </row>
    <row r="1418" spans="1:13" x14ac:dyDescent="0.35">
      <c r="A1418" s="189" t="s">
        <v>1610</v>
      </c>
      <c r="B1418" s="190" t="s">
        <v>452</v>
      </c>
      <c r="C1418" s="191">
        <v>549495</v>
      </c>
      <c r="D1418" s="192">
        <v>1.98</v>
      </c>
      <c r="E1418" s="193">
        <v>42.241407529999996</v>
      </c>
      <c r="F1418" s="194">
        <v>3.2733224222585928</v>
      </c>
      <c r="H1418" s="195">
        <f t="shared" si="133"/>
        <v>0.5</v>
      </c>
      <c r="I1418" s="196">
        <f t="shared" si="134"/>
        <v>2.5</v>
      </c>
      <c r="J1418" s="197">
        <f t="shared" si="135"/>
        <v>2.5</v>
      </c>
      <c r="K1418" s="186">
        <f t="shared" si="132"/>
        <v>5.5</v>
      </c>
      <c r="L1418" s="198">
        <f t="shared" si="136"/>
        <v>1.8333333333333333</v>
      </c>
      <c r="M1418" s="199">
        <f t="shared" si="137"/>
        <v>1.83</v>
      </c>
    </row>
    <row r="1419" spans="1:13" x14ac:dyDescent="0.35">
      <c r="A1419" s="189" t="s">
        <v>1610</v>
      </c>
      <c r="B1419" s="190" t="s">
        <v>1621</v>
      </c>
      <c r="C1419" s="191">
        <v>561550</v>
      </c>
      <c r="D1419" s="192">
        <v>7.5</v>
      </c>
      <c r="E1419" s="193">
        <v>48.424528299999999</v>
      </c>
      <c r="F1419" s="194">
        <v>7.5471698113207548</v>
      </c>
      <c r="H1419" s="195">
        <f t="shared" si="133"/>
        <v>5</v>
      </c>
      <c r="I1419" s="196">
        <f t="shared" si="134"/>
        <v>5</v>
      </c>
      <c r="J1419" s="197">
        <f t="shared" si="135"/>
        <v>0.5</v>
      </c>
      <c r="K1419" s="186">
        <f t="shared" si="132"/>
        <v>10.5</v>
      </c>
      <c r="L1419" s="198">
        <f t="shared" si="136"/>
        <v>3.5</v>
      </c>
      <c r="M1419" s="199">
        <f t="shared" si="137"/>
        <v>3.5</v>
      </c>
    </row>
    <row r="1420" spans="1:13" x14ac:dyDescent="0.35">
      <c r="A1420" s="189" t="s">
        <v>1610</v>
      </c>
      <c r="B1420" s="190" t="s">
        <v>1622</v>
      </c>
      <c r="C1420" s="191">
        <v>549525</v>
      </c>
      <c r="D1420" s="192">
        <v>1.5149999999999999</v>
      </c>
      <c r="E1420" s="193">
        <v>42.848484849999998</v>
      </c>
      <c r="F1420" s="194">
        <v>5.0505050505050511</v>
      </c>
      <c r="H1420" s="195">
        <f t="shared" si="133"/>
        <v>0.5</v>
      </c>
      <c r="I1420" s="196">
        <f t="shared" si="134"/>
        <v>3.5</v>
      </c>
      <c r="J1420" s="197">
        <f t="shared" si="135"/>
        <v>0.5</v>
      </c>
      <c r="K1420" s="186">
        <f t="shared" si="132"/>
        <v>4.5</v>
      </c>
      <c r="L1420" s="198">
        <f t="shared" si="136"/>
        <v>1.5</v>
      </c>
      <c r="M1420" s="199">
        <f t="shared" si="137"/>
        <v>1.5</v>
      </c>
    </row>
    <row r="1421" spans="1:13" x14ac:dyDescent="0.35">
      <c r="A1421" s="189" t="s">
        <v>1610</v>
      </c>
      <c r="B1421" s="190" t="s">
        <v>1623</v>
      </c>
      <c r="C1421" s="191">
        <v>562181</v>
      </c>
      <c r="D1421" s="192">
        <v>1.6259999999999999</v>
      </c>
      <c r="E1421" s="193">
        <v>42.397849460000003</v>
      </c>
      <c r="F1421" s="194">
        <v>5.3763440860215059</v>
      </c>
      <c r="H1421" s="195">
        <f t="shared" si="133"/>
        <v>0.5</v>
      </c>
      <c r="I1421" s="196">
        <f t="shared" si="134"/>
        <v>3</v>
      </c>
      <c r="J1421" s="197">
        <f t="shared" si="135"/>
        <v>0.5</v>
      </c>
      <c r="K1421" s="186">
        <f t="shared" ref="K1421:K1484" si="138">SUM(H1421:J1421)</f>
        <v>4</v>
      </c>
      <c r="L1421" s="198">
        <f t="shared" si="136"/>
        <v>1.3333333333333333</v>
      </c>
      <c r="M1421" s="199">
        <f t="shared" si="137"/>
        <v>1.33</v>
      </c>
    </row>
    <row r="1422" spans="1:13" x14ac:dyDescent="0.35">
      <c r="A1422" s="189" t="s">
        <v>1610</v>
      </c>
      <c r="B1422" s="190" t="s">
        <v>508</v>
      </c>
      <c r="C1422" s="191">
        <v>549568</v>
      </c>
      <c r="D1422" s="192">
        <v>2.8410000000000002</v>
      </c>
      <c r="E1422" s="193">
        <v>42.381944439999998</v>
      </c>
      <c r="F1422" s="194">
        <v>1.3888888888888888</v>
      </c>
      <c r="H1422" s="195">
        <f t="shared" si="133"/>
        <v>2</v>
      </c>
      <c r="I1422" s="196">
        <f t="shared" si="134"/>
        <v>2.5</v>
      </c>
      <c r="J1422" s="197">
        <f t="shared" si="135"/>
        <v>5</v>
      </c>
      <c r="K1422" s="186">
        <f t="shared" si="138"/>
        <v>9.5</v>
      </c>
      <c r="L1422" s="198">
        <f t="shared" si="136"/>
        <v>3.1666666666666665</v>
      </c>
      <c r="M1422" s="199">
        <f t="shared" si="137"/>
        <v>3.16</v>
      </c>
    </row>
    <row r="1423" spans="1:13" x14ac:dyDescent="0.35">
      <c r="A1423" s="189" t="s">
        <v>1610</v>
      </c>
      <c r="B1423" s="190" t="s">
        <v>1624</v>
      </c>
      <c r="C1423" s="191">
        <v>562149</v>
      </c>
      <c r="D1423" s="192">
        <v>6.25</v>
      </c>
      <c r="E1423" s="193">
        <v>58.25</v>
      </c>
      <c r="F1423" s="194">
        <v>0</v>
      </c>
      <c r="H1423" s="195">
        <f t="shared" si="133"/>
        <v>5</v>
      </c>
      <c r="I1423" s="196">
        <f t="shared" si="134"/>
        <v>5</v>
      </c>
      <c r="J1423" s="197">
        <f t="shared" si="135"/>
        <v>5</v>
      </c>
      <c r="K1423" s="186">
        <f t="shared" si="138"/>
        <v>15</v>
      </c>
      <c r="L1423" s="198">
        <f t="shared" si="136"/>
        <v>5</v>
      </c>
      <c r="M1423" s="199">
        <f t="shared" si="137"/>
        <v>5</v>
      </c>
    </row>
    <row r="1424" spans="1:13" x14ac:dyDescent="0.35">
      <c r="A1424" s="189" t="s">
        <v>1610</v>
      </c>
      <c r="B1424" s="190" t="s">
        <v>1625</v>
      </c>
      <c r="C1424" s="191">
        <v>549584</v>
      </c>
      <c r="D1424" s="192">
        <v>2.8650000000000002</v>
      </c>
      <c r="E1424" s="193">
        <v>42.243980739999998</v>
      </c>
      <c r="F1424" s="194">
        <v>2.7287319422150884</v>
      </c>
      <c r="H1424" s="195">
        <f t="shared" si="133"/>
        <v>2</v>
      </c>
      <c r="I1424" s="196">
        <f t="shared" si="134"/>
        <v>2.5</v>
      </c>
      <c r="J1424" s="197">
        <f t="shared" si="135"/>
        <v>3.5</v>
      </c>
      <c r="K1424" s="186">
        <f t="shared" si="138"/>
        <v>8</v>
      </c>
      <c r="L1424" s="198">
        <f t="shared" si="136"/>
        <v>2.6666666666666665</v>
      </c>
      <c r="M1424" s="199">
        <f t="shared" si="137"/>
        <v>2.66</v>
      </c>
    </row>
    <row r="1425" spans="1:13" x14ac:dyDescent="0.35">
      <c r="A1425" s="189" t="s">
        <v>1610</v>
      </c>
      <c r="B1425" s="190" t="s">
        <v>1626</v>
      </c>
      <c r="C1425" s="191">
        <v>549592</v>
      </c>
      <c r="D1425" s="192">
        <v>3.887</v>
      </c>
      <c r="E1425" s="193">
        <v>44.444343619999998</v>
      </c>
      <c r="F1425" s="194">
        <v>0.84694494857834235</v>
      </c>
      <c r="H1425" s="195">
        <f t="shared" si="133"/>
        <v>4.5</v>
      </c>
      <c r="I1425" s="196">
        <f t="shared" si="134"/>
        <v>5</v>
      </c>
      <c r="J1425" s="197">
        <f t="shared" si="135"/>
        <v>5</v>
      </c>
      <c r="K1425" s="186">
        <f t="shared" si="138"/>
        <v>14.5</v>
      </c>
      <c r="L1425" s="198">
        <f t="shared" si="136"/>
        <v>4.833333333333333</v>
      </c>
      <c r="M1425" s="199">
        <f t="shared" si="137"/>
        <v>4.83</v>
      </c>
    </row>
    <row r="1426" spans="1:13" x14ac:dyDescent="0.35">
      <c r="A1426" s="189" t="s">
        <v>1610</v>
      </c>
      <c r="B1426" s="190" t="s">
        <v>1627</v>
      </c>
      <c r="C1426" s="191">
        <v>549606</v>
      </c>
      <c r="D1426" s="192">
        <v>3.593</v>
      </c>
      <c r="E1426" s="193">
        <v>40.894833949999999</v>
      </c>
      <c r="F1426" s="194">
        <v>1.4760147601476017</v>
      </c>
      <c r="H1426" s="195">
        <f t="shared" si="133"/>
        <v>3.5</v>
      </c>
      <c r="I1426" s="196">
        <f t="shared" si="134"/>
        <v>0.5</v>
      </c>
      <c r="J1426" s="197">
        <f t="shared" si="135"/>
        <v>5</v>
      </c>
      <c r="K1426" s="186">
        <f t="shared" si="138"/>
        <v>9</v>
      </c>
      <c r="L1426" s="198">
        <f t="shared" si="136"/>
        <v>3</v>
      </c>
      <c r="M1426" s="199">
        <f t="shared" si="137"/>
        <v>3</v>
      </c>
    </row>
    <row r="1427" spans="1:13" x14ac:dyDescent="0.35">
      <c r="A1427" s="189" t="s">
        <v>1610</v>
      </c>
      <c r="B1427" s="190" t="s">
        <v>1628</v>
      </c>
      <c r="C1427" s="191">
        <v>549614</v>
      </c>
      <c r="D1427" s="192">
        <v>3.3330000000000002</v>
      </c>
      <c r="E1427" s="193">
        <v>43.882978719999997</v>
      </c>
      <c r="F1427" s="194">
        <v>2.1276595744680851</v>
      </c>
      <c r="H1427" s="195">
        <f t="shared" si="133"/>
        <v>3</v>
      </c>
      <c r="I1427" s="196">
        <f t="shared" si="134"/>
        <v>5</v>
      </c>
      <c r="J1427" s="197">
        <f t="shared" si="135"/>
        <v>4.5</v>
      </c>
      <c r="K1427" s="186">
        <f t="shared" si="138"/>
        <v>12.5</v>
      </c>
      <c r="L1427" s="198">
        <f t="shared" si="136"/>
        <v>4.166666666666667</v>
      </c>
      <c r="M1427" s="199">
        <f t="shared" si="137"/>
        <v>4.16</v>
      </c>
    </row>
    <row r="1428" spans="1:13" x14ac:dyDescent="0.35">
      <c r="A1428" s="189" t="s">
        <v>1610</v>
      </c>
      <c r="B1428" s="190" t="s">
        <v>1629</v>
      </c>
      <c r="C1428" s="191">
        <v>562157</v>
      </c>
      <c r="D1428" s="192">
        <v>4.8390000000000004</v>
      </c>
      <c r="E1428" s="193">
        <v>47.219626169999998</v>
      </c>
      <c r="F1428" s="194">
        <v>1.8691588785046729</v>
      </c>
      <c r="H1428" s="195">
        <f t="shared" si="133"/>
        <v>5</v>
      </c>
      <c r="I1428" s="196">
        <f t="shared" si="134"/>
        <v>5</v>
      </c>
      <c r="J1428" s="197">
        <f t="shared" si="135"/>
        <v>4.5</v>
      </c>
      <c r="K1428" s="186">
        <f t="shared" si="138"/>
        <v>14.5</v>
      </c>
      <c r="L1428" s="198">
        <f t="shared" si="136"/>
        <v>4.833333333333333</v>
      </c>
      <c r="M1428" s="199">
        <f t="shared" si="137"/>
        <v>4.83</v>
      </c>
    </row>
    <row r="1429" spans="1:13" x14ac:dyDescent="0.35">
      <c r="A1429" s="189" t="s">
        <v>1610</v>
      </c>
      <c r="B1429" s="190" t="s">
        <v>1630</v>
      </c>
      <c r="C1429" s="191">
        <v>549657</v>
      </c>
      <c r="D1429" s="192">
        <v>4.9379999999999997</v>
      </c>
      <c r="E1429" s="193">
        <v>51.117647060000003</v>
      </c>
      <c r="F1429" s="194">
        <v>0</v>
      </c>
      <c r="H1429" s="195">
        <f t="shared" si="133"/>
        <v>5</v>
      </c>
      <c r="I1429" s="196">
        <f t="shared" si="134"/>
        <v>5</v>
      </c>
      <c r="J1429" s="197">
        <f t="shared" si="135"/>
        <v>5</v>
      </c>
      <c r="K1429" s="186">
        <f t="shared" si="138"/>
        <v>15</v>
      </c>
      <c r="L1429" s="198">
        <f t="shared" si="136"/>
        <v>5</v>
      </c>
      <c r="M1429" s="199">
        <f t="shared" si="137"/>
        <v>5</v>
      </c>
    </row>
    <row r="1430" spans="1:13" x14ac:dyDescent="0.35">
      <c r="A1430" s="189" t="s">
        <v>1610</v>
      </c>
      <c r="B1430" s="190" t="s">
        <v>617</v>
      </c>
      <c r="C1430" s="191">
        <v>562190</v>
      </c>
      <c r="D1430" s="192">
        <v>0</v>
      </c>
      <c r="E1430" s="193">
        <v>45.850746270000002</v>
      </c>
      <c r="F1430" s="194">
        <v>2.9850746268656718</v>
      </c>
      <c r="H1430" s="195">
        <f t="shared" si="133"/>
        <v>0.5</v>
      </c>
      <c r="I1430" s="196">
        <f t="shared" si="134"/>
        <v>5</v>
      </c>
      <c r="J1430" s="197">
        <f t="shared" si="135"/>
        <v>3</v>
      </c>
      <c r="K1430" s="186">
        <f t="shared" si="138"/>
        <v>8.5</v>
      </c>
      <c r="L1430" s="198">
        <f t="shared" si="136"/>
        <v>2.8333333333333335</v>
      </c>
      <c r="M1430" s="199">
        <f t="shared" si="137"/>
        <v>2.83</v>
      </c>
    </row>
    <row r="1431" spans="1:13" x14ac:dyDescent="0.35">
      <c r="A1431" s="189" t="s">
        <v>1610</v>
      </c>
      <c r="B1431" s="190" t="s">
        <v>1631</v>
      </c>
      <c r="C1431" s="191">
        <v>549681</v>
      </c>
      <c r="D1431" s="192">
        <v>3.3149999999999999</v>
      </c>
      <c r="E1431" s="193">
        <v>47.262068970000001</v>
      </c>
      <c r="F1431" s="194">
        <v>3.4482758620689653</v>
      </c>
      <c r="H1431" s="195">
        <f t="shared" si="133"/>
        <v>3</v>
      </c>
      <c r="I1431" s="196">
        <f t="shared" si="134"/>
        <v>5</v>
      </c>
      <c r="J1431" s="197">
        <f t="shared" si="135"/>
        <v>2.5</v>
      </c>
      <c r="K1431" s="186">
        <f t="shared" si="138"/>
        <v>10.5</v>
      </c>
      <c r="L1431" s="198">
        <f t="shared" si="136"/>
        <v>3.5</v>
      </c>
      <c r="M1431" s="199">
        <f t="shared" si="137"/>
        <v>3.5</v>
      </c>
    </row>
    <row r="1432" spans="1:13" x14ac:dyDescent="0.35">
      <c r="A1432" s="189" t="s">
        <v>1610</v>
      </c>
      <c r="B1432" s="190" t="s">
        <v>1632</v>
      </c>
      <c r="C1432" s="191">
        <v>549703</v>
      </c>
      <c r="D1432" s="192">
        <v>1.8260000000000001</v>
      </c>
      <c r="E1432" s="193">
        <v>43.183908049999999</v>
      </c>
      <c r="F1432" s="194">
        <v>2.2988505747126435</v>
      </c>
      <c r="H1432" s="195">
        <f t="shared" si="133"/>
        <v>0.5</v>
      </c>
      <c r="I1432" s="196">
        <f t="shared" si="134"/>
        <v>4</v>
      </c>
      <c r="J1432" s="197">
        <f t="shared" si="135"/>
        <v>4</v>
      </c>
      <c r="K1432" s="186">
        <f t="shared" si="138"/>
        <v>8.5</v>
      </c>
      <c r="L1432" s="198">
        <f t="shared" si="136"/>
        <v>2.8333333333333335</v>
      </c>
      <c r="M1432" s="199">
        <f t="shared" si="137"/>
        <v>2.83</v>
      </c>
    </row>
    <row r="1433" spans="1:13" x14ac:dyDescent="0.35">
      <c r="A1433" s="189" t="s">
        <v>1610</v>
      </c>
      <c r="B1433" s="190" t="s">
        <v>1633</v>
      </c>
      <c r="C1433" s="191">
        <v>549711</v>
      </c>
      <c r="D1433" s="192">
        <v>3.9129999999999998</v>
      </c>
      <c r="E1433" s="193">
        <v>45.970914129999997</v>
      </c>
      <c r="F1433" s="194">
        <v>0</v>
      </c>
      <c r="H1433" s="195">
        <f t="shared" si="133"/>
        <v>4.5</v>
      </c>
      <c r="I1433" s="196">
        <f t="shared" si="134"/>
        <v>5</v>
      </c>
      <c r="J1433" s="197">
        <f t="shared" si="135"/>
        <v>5</v>
      </c>
      <c r="K1433" s="186">
        <f t="shared" si="138"/>
        <v>14.5</v>
      </c>
      <c r="L1433" s="198">
        <f t="shared" si="136"/>
        <v>4.833333333333333</v>
      </c>
      <c r="M1433" s="199">
        <f t="shared" si="137"/>
        <v>4.83</v>
      </c>
    </row>
    <row r="1434" spans="1:13" x14ac:dyDescent="0.35">
      <c r="A1434" s="189" t="s">
        <v>1610</v>
      </c>
      <c r="B1434" s="190" t="s">
        <v>1634</v>
      </c>
      <c r="C1434" s="191">
        <v>562254</v>
      </c>
      <c r="D1434" s="192">
        <v>4.0979999999999999</v>
      </c>
      <c r="E1434" s="193">
        <v>41.726804119999997</v>
      </c>
      <c r="F1434" s="194">
        <v>0</v>
      </c>
      <c r="H1434" s="195">
        <f t="shared" si="133"/>
        <v>5</v>
      </c>
      <c r="I1434" s="196">
        <f t="shared" si="134"/>
        <v>1.5</v>
      </c>
      <c r="J1434" s="197">
        <f t="shared" si="135"/>
        <v>5</v>
      </c>
      <c r="K1434" s="186">
        <f t="shared" si="138"/>
        <v>11.5</v>
      </c>
      <c r="L1434" s="198">
        <f t="shared" si="136"/>
        <v>3.8333333333333335</v>
      </c>
      <c r="M1434" s="199">
        <f t="shared" si="137"/>
        <v>3.83</v>
      </c>
    </row>
    <row r="1435" spans="1:13" x14ac:dyDescent="0.35">
      <c r="A1435" s="189" t="s">
        <v>1610</v>
      </c>
      <c r="B1435" s="190" t="s">
        <v>1610</v>
      </c>
      <c r="C1435" s="191">
        <v>549240</v>
      </c>
      <c r="D1435" s="192">
        <v>2.992</v>
      </c>
      <c r="E1435" s="193">
        <v>43.200284000000003</v>
      </c>
      <c r="F1435" s="194">
        <v>0.19363583553863037</v>
      </c>
      <c r="H1435" s="195">
        <f t="shared" si="133"/>
        <v>2.5</v>
      </c>
      <c r="I1435" s="196">
        <f t="shared" si="134"/>
        <v>4</v>
      </c>
      <c r="J1435" s="197">
        <f t="shared" si="135"/>
        <v>5</v>
      </c>
      <c r="K1435" s="186">
        <f t="shared" si="138"/>
        <v>11.5</v>
      </c>
      <c r="L1435" s="198">
        <f t="shared" si="136"/>
        <v>3.8333333333333335</v>
      </c>
      <c r="M1435" s="199">
        <f t="shared" si="137"/>
        <v>3.83</v>
      </c>
    </row>
    <row r="1436" spans="1:13" x14ac:dyDescent="0.35">
      <c r="A1436" s="189" t="s">
        <v>1610</v>
      </c>
      <c r="B1436" s="190" t="s">
        <v>1635</v>
      </c>
      <c r="C1436" s="191">
        <v>549754</v>
      </c>
      <c r="D1436" s="192">
        <v>4.867</v>
      </c>
      <c r="E1436" s="193">
        <v>46.112813369999998</v>
      </c>
      <c r="F1436" s="194">
        <v>3.3426183844011139</v>
      </c>
      <c r="H1436" s="195">
        <f t="shared" si="133"/>
        <v>5</v>
      </c>
      <c r="I1436" s="196">
        <f t="shared" si="134"/>
        <v>5</v>
      </c>
      <c r="J1436" s="197">
        <f t="shared" si="135"/>
        <v>2.5</v>
      </c>
      <c r="K1436" s="186">
        <f t="shared" si="138"/>
        <v>12.5</v>
      </c>
      <c r="L1436" s="198">
        <f t="shared" si="136"/>
        <v>4.166666666666667</v>
      </c>
      <c r="M1436" s="199">
        <f t="shared" si="137"/>
        <v>4.16</v>
      </c>
    </row>
    <row r="1437" spans="1:13" x14ac:dyDescent="0.35">
      <c r="A1437" s="189" t="s">
        <v>1610</v>
      </c>
      <c r="B1437" s="190" t="s">
        <v>1636</v>
      </c>
      <c r="C1437" s="191">
        <v>561509</v>
      </c>
      <c r="D1437" s="192">
        <v>4.0819999999999999</v>
      </c>
      <c r="E1437" s="193">
        <v>52.443661970000001</v>
      </c>
      <c r="F1437" s="194">
        <v>0</v>
      </c>
      <c r="H1437" s="195">
        <f t="shared" si="133"/>
        <v>5</v>
      </c>
      <c r="I1437" s="196">
        <f t="shared" si="134"/>
        <v>5</v>
      </c>
      <c r="J1437" s="197">
        <f t="shared" si="135"/>
        <v>5</v>
      </c>
      <c r="K1437" s="186">
        <f t="shared" si="138"/>
        <v>15</v>
      </c>
      <c r="L1437" s="198">
        <f t="shared" si="136"/>
        <v>5</v>
      </c>
      <c r="M1437" s="199">
        <f t="shared" si="137"/>
        <v>5</v>
      </c>
    </row>
    <row r="1438" spans="1:13" x14ac:dyDescent="0.35">
      <c r="A1438" s="189" t="s">
        <v>1610</v>
      </c>
      <c r="B1438" s="190" t="s">
        <v>1637</v>
      </c>
      <c r="C1438" s="191">
        <v>549771</v>
      </c>
      <c r="D1438" s="192">
        <v>1.6339999999999999</v>
      </c>
      <c r="E1438" s="193">
        <v>44.494998959999997</v>
      </c>
      <c r="F1438" s="194">
        <v>0.91685767868305901</v>
      </c>
      <c r="H1438" s="195">
        <f t="shared" si="133"/>
        <v>0.5</v>
      </c>
      <c r="I1438" s="196">
        <f t="shared" si="134"/>
        <v>5</v>
      </c>
      <c r="J1438" s="197">
        <f t="shared" si="135"/>
        <v>5</v>
      </c>
      <c r="K1438" s="186">
        <f t="shared" si="138"/>
        <v>10.5</v>
      </c>
      <c r="L1438" s="198">
        <f t="shared" si="136"/>
        <v>3.5</v>
      </c>
      <c r="M1438" s="199">
        <f t="shared" si="137"/>
        <v>3.5</v>
      </c>
    </row>
    <row r="1439" spans="1:13" x14ac:dyDescent="0.35">
      <c r="A1439" s="189" t="s">
        <v>1610</v>
      </c>
      <c r="B1439" s="190" t="s">
        <v>1638</v>
      </c>
      <c r="C1439" s="191">
        <v>509621</v>
      </c>
      <c r="D1439" s="192">
        <v>2.7320000000000002</v>
      </c>
      <c r="E1439" s="193">
        <v>43.172325979999997</v>
      </c>
      <c r="F1439" s="194">
        <v>0.33955857385398985</v>
      </c>
      <c r="H1439" s="195">
        <f t="shared" si="133"/>
        <v>2</v>
      </c>
      <c r="I1439" s="196">
        <f t="shared" si="134"/>
        <v>4</v>
      </c>
      <c r="J1439" s="197">
        <f t="shared" si="135"/>
        <v>5</v>
      </c>
      <c r="K1439" s="186">
        <f t="shared" si="138"/>
        <v>11</v>
      </c>
      <c r="L1439" s="198">
        <f t="shared" si="136"/>
        <v>3.6666666666666665</v>
      </c>
      <c r="M1439" s="199">
        <f t="shared" si="137"/>
        <v>3.66</v>
      </c>
    </row>
    <row r="1440" spans="1:13" x14ac:dyDescent="0.35">
      <c r="A1440" s="189" t="s">
        <v>1610</v>
      </c>
      <c r="B1440" s="190" t="s">
        <v>1639</v>
      </c>
      <c r="C1440" s="191">
        <v>549801</v>
      </c>
      <c r="D1440" s="192">
        <v>2.2789999999999999</v>
      </c>
      <c r="E1440" s="193">
        <v>43.683123879999997</v>
      </c>
      <c r="F1440" s="194">
        <v>0.35906642728904847</v>
      </c>
      <c r="H1440" s="195">
        <f t="shared" si="133"/>
        <v>1</v>
      </c>
      <c r="I1440" s="196">
        <f t="shared" si="134"/>
        <v>5</v>
      </c>
      <c r="J1440" s="197">
        <f t="shared" si="135"/>
        <v>5</v>
      </c>
      <c r="K1440" s="186">
        <f t="shared" si="138"/>
        <v>11</v>
      </c>
      <c r="L1440" s="198">
        <f t="shared" si="136"/>
        <v>3.6666666666666665</v>
      </c>
      <c r="M1440" s="199">
        <f t="shared" si="137"/>
        <v>3.66</v>
      </c>
    </row>
    <row r="1441" spans="1:13" x14ac:dyDescent="0.35">
      <c r="A1441" s="189" t="s">
        <v>1610</v>
      </c>
      <c r="B1441" s="190" t="s">
        <v>1640</v>
      </c>
      <c r="C1441" s="191">
        <v>562068</v>
      </c>
      <c r="D1441" s="192">
        <v>2.29</v>
      </c>
      <c r="E1441" s="193">
        <v>43.197368419999997</v>
      </c>
      <c r="F1441" s="194">
        <v>2.6315789473684208</v>
      </c>
      <c r="H1441" s="195">
        <f t="shared" si="133"/>
        <v>1</v>
      </c>
      <c r="I1441" s="196">
        <f t="shared" si="134"/>
        <v>4</v>
      </c>
      <c r="J1441" s="197">
        <f t="shared" si="135"/>
        <v>3.5</v>
      </c>
      <c r="K1441" s="186">
        <f t="shared" si="138"/>
        <v>8.5</v>
      </c>
      <c r="L1441" s="198">
        <f t="shared" si="136"/>
        <v>2.8333333333333335</v>
      </c>
      <c r="M1441" s="199">
        <f t="shared" si="137"/>
        <v>2.83</v>
      </c>
    </row>
    <row r="1442" spans="1:13" x14ac:dyDescent="0.35">
      <c r="A1442" s="189" t="s">
        <v>1610</v>
      </c>
      <c r="B1442" s="190" t="s">
        <v>1641</v>
      </c>
      <c r="C1442" s="191">
        <v>549827</v>
      </c>
      <c r="D1442" s="192">
        <v>2.6619999999999999</v>
      </c>
      <c r="E1442" s="193">
        <v>45.930317850000002</v>
      </c>
      <c r="F1442" s="194">
        <v>2.4449877750611249</v>
      </c>
      <c r="H1442" s="195">
        <f t="shared" si="133"/>
        <v>1.5</v>
      </c>
      <c r="I1442" s="196">
        <f t="shared" si="134"/>
        <v>5</v>
      </c>
      <c r="J1442" s="197">
        <f t="shared" si="135"/>
        <v>4</v>
      </c>
      <c r="K1442" s="186">
        <f t="shared" si="138"/>
        <v>10.5</v>
      </c>
      <c r="L1442" s="198">
        <f t="shared" si="136"/>
        <v>3.5</v>
      </c>
      <c r="M1442" s="199">
        <f t="shared" si="137"/>
        <v>3.5</v>
      </c>
    </row>
    <row r="1443" spans="1:13" x14ac:dyDescent="0.35">
      <c r="A1443" s="189" t="s">
        <v>1610</v>
      </c>
      <c r="B1443" s="190" t="s">
        <v>1642</v>
      </c>
      <c r="C1443" s="191">
        <v>549851</v>
      </c>
      <c r="D1443" s="192">
        <v>2.7469999999999999</v>
      </c>
      <c r="E1443" s="193">
        <v>42.394904459999999</v>
      </c>
      <c r="F1443" s="194">
        <v>1.910828025477707</v>
      </c>
      <c r="H1443" s="195">
        <f t="shared" si="133"/>
        <v>2</v>
      </c>
      <c r="I1443" s="196">
        <f t="shared" si="134"/>
        <v>3</v>
      </c>
      <c r="J1443" s="197">
        <f t="shared" si="135"/>
        <v>4.5</v>
      </c>
      <c r="K1443" s="186">
        <f t="shared" si="138"/>
        <v>9.5</v>
      </c>
      <c r="L1443" s="198">
        <f t="shared" si="136"/>
        <v>3.1666666666666665</v>
      </c>
      <c r="M1443" s="199">
        <f t="shared" si="137"/>
        <v>3.16</v>
      </c>
    </row>
    <row r="1444" spans="1:13" x14ac:dyDescent="0.35">
      <c r="A1444" s="189" t="s">
        <v>1610</v>
      </c>
      <c r="B1444" s="190" t="s">
        <v>1643</v>
      </c>
      <c r="C1444" s="191">
        <v>549860</v>
      </c>
      <c r="D1444" s="192">
        <v>1.724</v>
      </c>
      <c r="E1444" s="193">
        <v>43.853099729999997</v>
      </c>
      <c r="F1444" s="194">
        <v>3.773584905660377</v>
      </c>
      <c r="H1444" s="195">
        <f t="shared" si="133"/>
        <v>0.5</v>
      </c>
      <c r="I1444" s="196">
        <f t="shared" si="134"/>
        <v>5</v>
      </c>
      <c r="J1444" s="197">
        <f t="shared" si="135"/>
        <v>2</v>
      </c>
      <c r="K1444" s="186">
        <f t="shared" si="138"/>
        <v>7.5</v>
      </c>
      <c r="L1444" s="198">
        <f t="shared" si="136"/>
        <v>2.5</v>
      </c>
      <c r="M1444" s="199">
        <f t="shared" si="137"/>
        <v>2.5</v>
      </c>
    </row>
    <row r="1445" spans="1:13" x14ac:dyDescent="0.35">
      <c r="A1445" s="189" t="s">
        <v>1610</v>
      </c>
      <c r="B1445" s="190" t="s">
        <v>1644</v>
      </c>
      <c r="C1445" s="191">
        <v>549878</v>
      </c>
      <c r="D1445" s="192">
        <v>8.5709999999999997</v>
      </c>
      <c r="E1445" s="193">
        <v>46.47407407</v>
      </c>
      <c r="F1445" s="194">
        <v>2.2222222222222223</v>
      </c>
      <c r="H1445" s="195">
        <f t="shared" si="133"/>
        <v>5</v>
      </c>
      <c r="I1445" s="196">
        <f t="shared" si="134"/>
        <v>5</v>
      </c>
      <c r="J1445" s="197">
        <f t="shared" si="135"/>
        <v>4</v>
      </c>
      <c r="K1445" s="186">
        <f t="shared" si="138"/>
        <v>14</v>
      </c>
      <c r="L1445" s="198">
        <f t="shared" si="136"/>
        <v>4.666666666666667</v>
      </c>
      <c r="M1445" s="199">
        <f t="shared" si="137"/>
        <v>4.66</v>
      </c>
    </row>
    <row r="1446" spans="1:13" x14ac:dyDescent="0.35">
      <c r="A1446" s="189" t="s">
        <v>1610</v>
      </c>
      <c r="B1446" s="190" t="s">
        <v>1645</v>
      </c>
      <c r="C1446" s="191">
        <v>549932</v>
      </c>
      <c r="D1446" s="192">
        <v>6.306</v>
      </c>
      <c r="E1446" s="193">
        <v>45.030487800000003</v>
      </c>
      <c r="F1446" s="194">
        <v>4.8780487804878048</v>
      </c>
      <c r="H1446" s="195">
        <f t="shared" si="133"/>
        <v>5</v>
      </c>
      <c r="I1446" s="196">
        <f t="shared" si="134"/>
        <v>5</v>
      </c>
      <c r="J1446" s="197">
        <f t="shared" si="135"/>
        <v>0.5</v>
      </c>
      <c r="K1446" s="186">
        <f t="shared" si="138"/>
        <v>10.5</v>
      </c>
      <c r="L1446" s="198">
        <f t="shared" si="136"/>
        <v>3.5</v>
      </c>
      <c r="M1446" s="199">
        <f t="shared" si="137"/>
        <v>3.5</v>
      </c>
    </row>
    <row r="1447" spans="1:13" x14ac:dyDescent="0.35">
      <c r="A1447" s="189" t="s">
        <v>1610</v>
      </c>
      <c r="B1447" s="190" t="s">
        <v>1646</v>
      </c>
      <c r="C1447" s="191">
        <v>562271</v>
      </c>
      <c r="D1447" s="192">
        <v>4.444</v>
      </c>
      <c r="E1447" s="193">
        <v>44.655038759999997</v>
      </c>
      <c r="F1447" s="194">
        <v>6.2015503875968996</v>
      </c>
      <c r="H1447" s="195">
        <f t="shared" si="133"/>
        <v>5</v>
      </c>
      <c r="I1447" s="196">
        <f t="shared" si="134"/>
        <v>5</v>
      </c>
      <c r="J1447" s="197">
        <f t="shared" si="135"/>
        <v>0.5</v>
      </c>
      <c r="K1447" s="186">
        <f t="shared" si="138"/>
        <v>10.5</v>
      </c>
      <c r="L1447" s="198">
        <f t="shared" si="136"/>
        <v>3.5</v>
      </c>
      <c r="M1447" s="199">
        <f t="shared" si="137"/>
        <v>3.5</v>
      </c>
    </row>
    <row r="1448" spans="1:13" x14ac:dyDescent="0.35">
      <c r="A1448" s="189" t="s">
        <v>1610</v>
      </c>
      <c r="B1448" s="190" t="s">
        <v>1647</v>
      </c>
      <c r="C1448" s="191">
        <v>562211</v>
      </c>
      <c r="D1448" s="192">
        <v>2.8849999999999998</v>
      </c>
      <c r="E1448" s="193">
        <v>54.273480659999997</v>
      </c>
      <c r="F1448" s="194">
        <v>3.3149171270718232</v>
      </c>
      <c r="H1448" s="195">
        <f t="shared" si="133"/>
        <v>2</v>
      </c>
      <c r="I1448" s="196">
        <f t="shared" si="134"/>
        <v>5</v>
      </c>
      <c r="J1448" s="197">
        <f t="shared" si="135"/>
        <v>2.5</v>
      </c>
      <c r="K1448" s="186">
        <f t="shared" si="138"/>
        <v>9.5</v>
      </c>
      <c r="L1448" s="198">
        <f t="shared" si="136"/>
        <v>3.1666666666666665</v>
      </c>
      <c r="M1448" s="199">
        <f t="shared" si="137"/>
        <v>3.16</v>
      </c>
    </row>
    <row r="1449" spans="1:13" x14ac:dyDescent="0.35">
      <c r="A1449" s="189" t="s">
        <v>1610</v>
      </c>
      <c r="B1449" s="190" t="s">
        <v>1648</v>
      </c>
      <c r="C1449" s="191">
        <v>598844</v>
      </c>
      <c r="D1449" s="192">
        <v>2.069</v>
      </c>
      <c r="E1449" s="193">
        <v>40.521929819999997</v>
      </c>
      <c r="F1449" s="194">
        <v>3.5087719298245617</v>
      </c>
      <c r="H1449" s="195">
        <f t="shared" si="133"/>
        <v>0.5</v>
      </c>
      <c r="I1449" s="196">
        <f t="shared" si="134"/>
        <v>0.5</v>
      </c>
      <c r="J1449" s="197">
        <f t="shared" si="135"/>
        <v>2.5</v>
      </c>
      <c r="K1449" s="186">
        <f t="shared" si="138"/>
        <v>3.5</v>
      </c>
      <c r="L1449" s="198">
        <f t="shared" si="136"/>
        <v>1.1666666666666667</v>
      </c>
      <c r="M1449" s="199">
        <f t="shared" si="137"/>
        <v>1.1599999999999999</v>
      </c>
    </row>
    <row r="1450" spans="1:13" x14ac:dyDescent="0.35">
      <c r="A1450" s="189" t="s">
        <v>1610</v>
      </c>
      <c r="B1450" s="190" t="s">
        <v>1649</v>
      </c>
      <c r="C1450" s="191">
        <v>562289</v>
      </c>
      <c r="D1450" s="192">
        <v>10</v>
      </c>
      <c r="E1450" s="193">
        <v>51.821839079999997</v>
      </c>
      <c r="F1450" s="194">
        <v>0</v>
      </c>
      <c r="H1450" s="195">
        <f t="shared" si="133"/>
        <v>5</v>
      </c>
      <c r="I1450" s="196">
        <f t="shared" si="134"/>
        <v>5</v>
      </c>
      <c r="J1450" s="197">
        <f t="shared" si="135"/>
        <v>5</v>
      </c>
      <c r="K1450" s="186">
        <f t="shared" si="138"/>
        <v>15</v>
      </c>
      <c r="L1450" s="198">
        <f t="shared" si="136"/>
        <v>5</v>
      </c>
      <c r="M1450" s="199">
        <f t="shared" si="137"/>
        <v>5</v>
      </c>
    </row>
    <row r="1451" spans="1:13" x14ac:dyDescent="0.35">
      <c r="A1451" s="189" t="s">
        <v>1610</v>
      </c>
      <c r="B1451" s="190" t="s">
        <v>374</v>
      </c>
      <c r="C1451" s="191">
        <v>549991</v>
      </c>
      <c r="D1451" s="192">
        <v>1.869</v>
      </c>
      <c r="E1451" s="193">
        <v>46.585106379999999</v>
      </c>
      <c r="F1451" s="194">
        <v>0</v>
      </c>
      <c r="H1451" s="195">
        <f t="shared" si="133"/>
        <v>0.5</v>
      </c>
      <c r="I1451" s="196">
        <f t="shared" si="134"/>
        <v>5</v>
      </c>
      <c r="J1451" s="197">
        <f t="shared" si="135"/>
        <v>5</v>
      </c>
      <c r="K1451" s="186">
        <f t="shared" si="138"/>
        <v>10.5</v>
      </c>
      <c r="L1451" s="198">
        <f t="shared" si="136"/>
        <v>3.5</v>
      </c>
      <c r="M1451" s="199">
        <f t="shared" si="137"/>
        <v>3.5</v>
      </c>
    </row>
    <row r="1452" spans="1:13" x14ac:dyDescent="0.35">
      <c r="A1452" s="189" t="s">
        <v>1610</v>
      </c>
      <c r="B1452" s="190" t="s">
        <v>1650</v>
      </c>
      <c r="C1452" s="191">
        <v>550001</v>
      </c>
      <c r="D1452" s="192">
        <v>2.4390000000000001</v>
      </c>
      <c r="E1452" s="193">
        <v>43.40860215</v>
      </c>
      <c r="F1452" s="194">
        <v>1.075268817204301</v>
      </c>
      <c r="H1452" s="195">
        <f t="shared" si="133"/>
        <v>1</v>
      </c>
      <c r="I1452" s="196">
        <f t="shared" si="134"/>
        <v>4.5</v>
      </c>
      <c r="J1452" s="197">
        <f t="shared" si="135"/>
        <v>5</v>
      </c>
      <c r="K1452" s="186">
        <f t="shared" si="138"/>
        <v>10.5</v>
      </c>
      <c r="L1452" s="198">
        <f t="shared" si="136"/>
        <v>3.5</v>
      </c>
      <c r="M1452" s="199">
        <f t="shared" si="137"/>
        <v>3.5</v>
      </c>
    </row>
    <row r="1453" spans="1:13" x14ac:dyDescent="0.35">
      <c r="A1453" s="189" t="s">
        <v>1610</v>
      </c>
      <c r="B1453" s="190" t="s">
        <v>1571</v>
      </c>
      <c r="C1453" s="191">
        <v>550027</v>
      </c>
      <c r="D1453" s="192">
        <v>3.0059999999999998</v>
      </c>
      <c r="E1453" s="193">
        <v>45.147420150000002</v>
      </c>
      <c r="F1453" s="194">
        <v>1.2285012285012284</v>
      </c>
      <c r="H1453" s="195">
        <f t="shared" si="133"/>
        <v>2.5</v>
      </c>
      <c r="I1453" s="196">
        <f t="shared" si="134"/>
        <v>5</v>
      </c>
      <c r="J1453" s="197">
        <f t="shared" si="135"/>
        <v>5</v>
      </c>
      <c r="K1453" s="186">
        <f t="shared" si="138"/>
        <v>12.5</v>
      </c>
      <c r="L1453" s="198">
        <f t="shared" si="136"/>
        <v>4.166666666666667</v>
      </c>
      <c r="M1453" s="199">
        <f t="shared" si="137"/>
        <v>4.16</v>
      </c>
    </row>
    <row r="1454" spans="1:13" x14ac:dyDescent="0.35">
      <c r="A1454" s="189" t="s">
        <v>1610</v>
      </c>
      <c r="B1454" s="190" t="s">
        <v>1651</v>
      </c>
      <c r="C1454" s="191">
        <v>562165</v>
      </c>
      <c r="D1454" s="192">
        <v>1.504</v>
      </c>
      <c r="E1454" s="193">
        <v>47.047738690000003</v>
      </c>
      <c r="F1454" s="194">
        <v>2.0100502512562817</v>
      </c>
      <c r="H1454" s="195">
        <f t="shared" si="133"/>
        <v>0.5</v>
      </c>
      <c r="I1454" s="196">
        <f t="shared" si="134"/>
        <v>5</v>
      </c>
      <c r="J1454" s="197">
        <f t="shared" si="135"/>
        <v>4.5</v>
      </c>
      <c r="K1454" s="186">
        <f t="shared" si="138"/>
        <v>10</v>
      </c>
      <c r="L1454" s="198">
        <f t="shared" si="136"/>
        <v>3.3333333333333335</v>
      </c>
      <c r="M1454" s="199">
        <f t="shared" si="137"/>
        <v>3.33</v>
      </c>
    </row>
    <row r="1455" spans="1:13" x14ac:dyDescent="0.35">
      <c r="A1455" s="189" t="s">
        <v>1610</v>
      </c>
      <c r="B1455" s="190" t="s">
        <v>975</v>
      </c>
      <c r="C1455" s="191">
        <v>598861</v>
      </c>
      <c r="D1455" s="192">
        <v>2.7589999999999999</v>
      </c>
      <c r="E1455" s="193">
        <v>46.108695650000001</v>
      </c>
      <c r="F1455" s="194">
        <v>1.5810276679841897</v>
      </c>
      <c r="H1455" s="195">
        <f t="shared" si="133"/>
        <v>2</v>
      </c>
      <c r="I1455" s="196">
        <f t="shared" si="134"/>
        <v>5</v>
      </c>
      <c r="J1455" s="197">
        <f t="shared" si="135"/>
        <v>5</v>
      </c>
      <c r="K1455" s="186">
        <f t="shared" si="138"/>
        <v>12</v>
      </c>
      <c r="L1455" s="198">
        <f t="shared" si="136"/>
        <v>4</v>
      </c>
      <c r="M1455" s="199">
        <f t="shared" si="137"/>
        <v>4</v>
      </c>
    </row>
    <row r="1456" spans="1:13" x14ac:dyDescent="0.35">
      <c r="A1456" s="189" t="s">
        <v>1652</v>
      </c>
      <c r="B1456" s="190" t="s">
        <v>1199</v>
      </c>
      <c r="C1456" s="191">
        <v>537241</v>
      </c>
      <c r="D1456" s="192">
        <v>1.0640000000000001</v>
      </c>
      <c r="E1456" s="193">
        <v>35.394409940000003</v>
      </c>
      <c r="F1456" s="194">
        <v>8.695652173913043</v>
      </c>
      <c r="H1456" s="195">
        <f t="shared" si="133"/>
        <v>0.5</v>
      </c>
      <c r="I1456" s="196">
        <f t="shared" si="134"/>
        <v>0.5</v>
      </c>
      <c r="J1456" s="197">
        <f t="shared" si="135"/>
        <v>0.5</v>
      </c>
      <c r="K1456" s="186">
        <f t="shared" si="138"/>
        <v>1.5</v>
      </c>
      <c r="L1456" s="198">
        <f t="shared" si="136"/>
        <v>0.5</v>
      </c>
      <c r="M1456" s="199">
        <f t="shared" si="137"/>
        <v>0.5</v>
      </c>
    </row>
    <row r="1457" spans="1:13" x14ac:dyDescent="0.35">
      <c r="A1457" s="189" t="s">
        <v>1652</v>
      </c>
      <c r="B1457" s="190" t="s">
        <v>1653</v>
      </c>
      <c r="C1457" s="191">
        <v>537527</v>
      </c>
      <c r="D1457" s="192">
        <v>4.3479999999999999</v>
      </c>
      <c r="E1457" s="193">
        <v>49.755813949999997</v>
      </c>
      <c r="F1457" s="194">
        <v>0</v>
      </c>
      <c r="H1457" s="195">
        <f t="shared" si="133"/>
        <v>5</v>
      </c>
      <c r="I1457" s="196">
        <f t="shared" si="134"/>
        <v>5</v>
      </c>
      <c r="J1457" s="197">
        <f t="shared" si="135"/>
        <v>5</v>
      </c>
      <c r="K1457" s="186">
        <f t="shared" si="138"/>
        <v>15</v>
      </c>
      <c r="L1457" s="198">
        <f t="shared" si="136"/>
        <v>5</v>
      </c>
      <c r="M1457" s="199">
        <f t="shared" si="137"/>
        <v>5</v>
      </c>
    </row>
    <row r="1458" spans="1:13" x14ac:dyDescent="0.35">
      <c r="A1458" s="189" t="s">
        <v>1652</v>
      </c>
      <c r="B1458" s="190" t="s">
        <v>1654</v>
      </c>
      <c r="C1458" s="191">
        <v>561576</v>
      </c>
      <c r="D1458" s="192">
        <v>3.8460000000000001</v>
      </c>
      <c r="E1458" s="193">
        <v>47.333333330000002</v>
      </c>
      <c r="F1458" s="194">
        <v>2.0833333333333335</v>
      </c>
      <c r="H1458" s="195">
        <f t="shared" si="133"/>
        <v>4.5</v>
      </c>
      <c r="I1458" s="196">
        <f t="shared" si="134"/>
        <v>5</v>
      </c>
      <c r="J1458" s="197">
        <f t="shared" si="135"/>
        <v>4.5</v>
      </c>
      <c r="K1458" s="186">
        <f t="shared" si="138"/>
        <v>14</v>
      </c>
      <c r="L1458" s="198">
        <f t="shared" si="136"/>
        <v>4.666666666666667</v>
      </c>
      <c r="M1458" s="199">
        <f t="shared" si="137"/>
        <v>4.66</v>
      </c>
    </row>
    <row r="1459" spans="1:13" x14ac:dyDescent="0.35">
      <c r="A1459" s="189" t="s">
        <v>1652</v>
      </c>
      <c r="B1459" s="190" t="s">
        <v>1655</v>
      </c>
      <c r="C1459" s="191">
        <v>550159</v>
      </c>
      <c r="D1459" s="192">
        <v>1.29</v>
      </c>
      <c r="E1459" s="193">
        <v>46.080524339999997</v>
      </c>
      <c r="F1459" s="194">
        <v>2.2471910112359548</v>
      </c>
      <c r="H1459" s="195">
        <f t="shared" si="133"/>
        <v>0.5</v>
      </c>
      <c r="I1459" s="196">
        <f t="shared" si="134"/>
        <v>5</v>
      </c>
      <c r="J1459" s="197">
        <f t="shared" si="135"/>
        <v>4</v>
      </c>
      <c r="K1459" s="186">
        <f t="shared" si="138"/>
        <v>9.5</v>
      </c>
      <c r="L1459" s="198">
        <f t="shared" si="136"/>
        <v>3.1666666666666665</v>
      </c>
      <c r="M1459" s="199">
        <f t="shared" si="137"/>
        <v>3.16</v>
      </c>
    </row>
    <row r="1460" spans="1:13" x14ac:dyDescent="0.35">
      <c r="A1460" s="189" t="s">
        <v>1652</v>
      </c>
      <c r="B1460" s="190" t="s">
        <v>1656</v>
      </c>
      <c r="C1460" s="191">
        <v>537187</v>
      </c>
      <c r="D1460" s="192">
        <v>6.3490000000000002</v>
      </c>
      <c r="E1460" s="193">
        <v>46.768041240000002</v>
      </c>
      <c r="F1460" s="194">
        <v>6.1855670103092777</v>
      </c>
      <c r="H1460" s="195">
        <f t="shared" si="133"/>
        <v>5</v>
      </c>
      <c r="I1460" s="196">
        <f t="shared" si="134"/>
        <v>5</v>
      </c>
      <c r="J1460" s="197">
        <f t="shared" si="135"/>
        <v>0.5</v>
      </c>
      <c r="K1460" s="186">
        <f t="shared" si="138"/>
        <v>10.5</v>
      </c>
      <c r="L1460" s="198">
        <f t="shared" si="136"/>
        <v>3.5</v>
      </c>
      <c r="M1460" s="199">
        <f t="shared" si="137"/>
        <v>3.5</v>
      </c>
    </row>
    <row r="1461" spans="1:13" x14ac:dyDescent="0.35">
      <c r="A1461" s="189" t="s">
        <v>1652</v>
      </c>
      <c r="B1461" s="190" t="s">
        <v>1657</v>
      </c>
      <c r="C1461" s="191">
        <v>550183</v>
      </c>
      <c r="D1461" s="192">
        <v>2.8879999999999999</v>
      </c>
      <c r="E1461" s="193">
        <v>36.940366969999999</v>
      </c>
      <c r="F1461" s="194">
        <v>0.91743119266055051</v>
      </c>
      <c r="H1461" s="195">
        <f t="shared" si="133"/>
        <v>2</v>
      </c>
      <c r="I1461" s="196">
        <f t="shared" si="134"/>
        <v>0.5</v>
      </c>
      <c r="J1461" s="197">
        <f t="shared" si="135"/>
        <v>5</v>
      </c>
      <c r="K1461" s="186">
        <f t="shared" si="138"/>
        <v>7.5</v>
      </c>
      <c r="L1461" s="198">
        <f t="shared" si="136"/>
        <v>2.5</v>
      </c>
      <c r="M1461" s="199">
        <f t="shared" si="137"/>
        <v>2.5</v>
      </c>
    </row>
    <row r="1462" spans="1:13" x14ac:dyDescent="0.35">
      <c r="A1462" s="189" t="s">
        <v>1652</v>
      </c>
      <c r="B1462" s="190" t="s">
        <v>991</v>
      </c>
      <c r="C1462" s="191">
        <v>537144</v>
      </c>
      <c r="D1462" s="192">
        <v>7.3529999999999998</v>
      </c>
      <c r="E1462" s="193">
        <v>41.111650490000002</v>
      </c>
      <c r="F1462" s="194">
        <v>1.941747572815534</v>
      </c>
      <c r="H1462" s="195">
        <f t="shared" si="133"/>
        <v>5</v>
      </c>
      <c r="I1462" s="196">
        <f t="shared" si="134"/>
        <v>0.5</v>
      </c>
      <c r="J1462" s="197">
        <f t="shared" si="135"/>
        <v>4.5</v>
      </c>
      <c r="K1462" s="186">
        <f t="shared" si="138"/>
        <v>10</v>
      </c>
      <c r="L1462" s="198">
        <f t="shared" si="136"/>
        <v>3.3333333333333335</v>
      </c>
      <c r="M1462" s="199">
        <f t="shared" si="137"/>
        <v>3.33</v>
      </c>
    </row>
    <row r="1463" spans="1:13" x14ac:dyDescent="0.35">
      <c r="A1463" s="189" t="s">
        <v>1652</v>
      </c>
      <c r="B1463" s="190" t="s">
        <v>1134</v>
      </c>
      <c r="C1463" s="191">
        <v>550221</v>
      </c>
      <c r="D1463" s="192">
        <v>2.367</v>
      </c>
      <c r="E1463" s="193">
        <v>43.083838380000003</v>
      </c>
      <c r="F1463" s="194">
        <v>1.2121212121212122</v>
      </c>
      <c r="H1463" s="195">
        <f t="shared" si="133"/>
        <v>1</v>
      </c>
      <c r="I1463" s="196">
        <f t="shared" si="134"/>
        <v>3.5</v>
      </c>
      <c r="J1463" s="197">
        <f t="shared" si="135"/>
        <v>5</v>
      </c>
      <c r="K1463" s="186">
        <f t="shared" si="138"/>
        <v>9.5</v>
      </c>
      <c r="L1463" s="198">
        <f t="shared" si="136"/>
        <v>3.1666666666666665</v>
      </c>
      <c r="M1463" s="199">
        <f t="shared" si="137"/>
        <v>3.16</v>
      </c>
    </row>
    <row r="1464" spans="1:13" x14ac:dyDescent="0.35">
      <c r="A1464" s="189" t="s">
        <v>1652</v>
      </c>
      <c r="B1464" s="190" t="s">
        <v>392</v>
      </c>
      <c r="C1464" s="191">
        <v>550230</v>
      </c>
      <c r="D1464" s="192">
        <v>2.6150000000000002</v>
      </c>
      <c r="E1464" s="193">
        <v>41.935643560000003</v>
      </c>
      <c r="F1464" s="194">
        <v>0.56577086280056588</v>
      </c>
      <c r="H1464" s="195">
        <f t="shared" si="133"/>
        <v>1.5</v>
      </c>
      <c r="I1464" s="196">
        <f t="shared" si="134"/>
        <v>2</v>
      </c>
      <c r="J1464" s="197">
        <f t="shared" si="135"/>
        <v>5</v>
      </c>
      <c r="K1464" s="186">
        <f t="shared" si="138"/>
        <v>8.5</v>
      </c>
      <c r="L1464" s="198">
        <f t="shared" si="136"/>
        <v>2.8333333333333335</v>
      </c>
      <c r="M1464" s="199">
        <f t="shared" si="137"/>
        <v>2.83</v>
      </c>
    </row>
    <row r="1465" spans="1:13" x14ac:dyDescent="0.35">
      <c r="A1465" s="189" t="s">
        <v>1652</v>
      </c>
      <c r="B1465" s="190" t="s">
        <v>1658</v>
      </c>
      <c r="C1465" s="191">
        <v>550248</v>
      </c>
      <c r="D1465" s="192">
        <v>2.9049999999999998</v>
      </c>
      <c r="E1465" s="193">
        <v>40.777777780000001</v>
      </c>
      <c r="F1465" s="194">
        <v>3.7037037037037033</v>
      </c>
      <c r="H1465" s="195">
        <f t="shared" si="133"/>
        <v>2</v>
      </c>
      <c r="I1465" s="196">
        <f t="shared" si="134"/>
        <v>0.5</v>
      </c>
      <c r="J1465" s="197">
        <f t="shared" si="135"/>
        <v>2</v>
      </c>
      <c r="K1465" s="186">
        <f t="shared" si="138"/>
        <v>4.5</v>
      </c>
      <c r="L1465" s="198">
        <f t="shared" si="136"/>
        <v>1.5</v>
      </c>
      <c r="M1465" s="199">
        <f t="shared" si="137"/>
        <v>1.5</v>
      </c>
    </row>
    <row r="1466" spans="1:13" x14ac:dyDescent="0.35">
      <c r="A1466" s="189" t="s">
        <v>1652</v>
      </c>
      <c r="B1466" s="190" t="s">
        <v>1659</v>
      </c>
      <c r="C1466" s="191">
        <v>550264</v>
      </c>
      <c r="D1466" s="192">
        <v>4.7119999999999997</v>
      </c>
      <c r="E1466" s="193">
        <v>40.714405360000001</v>
      </c>
      <c r="F1466" s="194">
        <v>3.6850921273031827</v>
      </c>
      <c r="H1466" s="195">
        <f t="shared" si="133"/>
        <v>5</v>
      </c>
      <c r="I1466" s="196">
        <f t="shared" si="134"/>
        <v>0.5</v>
      </c>
      <c r="J1466" s="197">
        <f t="shared" si="135"/>
        <v>2</v>
      </c>
      <c r="K1466" s="186">
        <f t="shared" si="138"/>
        <v>7.5</v>
      </c>
      <c r="L1466" s="198">
        <f t="shared" si="136"/>
        <v>2.5</v>
      </c>
      <c r="M1466" s="199">
        <f t="shared" si="137"/>
        <v>2.5</v>
      </c>
    </row>
    <row r="1467" spans="1:13" x14ac:dyDescent="0.35">
      <c r="A1467" s="189" t="s">
        <v>1652</v>
      </c>
      <c r="B1467" s="190" t="s">
        <v>1660</v>
      </c>
      <c r="C1467" s="191">
        <v>537420</v>
      </c>
      <c r="D1467" s="192">
        <v>1.02</v>
      </c>
      <c r="E1467" s="193">
        <v>46.316993459999999</v>
      </c>
      <c r="F1467" s="194">
        <v>1.3071895424836601</v>
      </c>
      <c r="H1467" s="195">
        <f t="shared" si="133"/>
        <v>0.5</v>
      </c>
      <c r="I1467" s="196">
        <f t="shared" si="134"/>
        <v>5</v>
      </c>
      <c r="J1467" s="197">
        <f t="shared" si="135"/>
        <v>5</v>
      </c>
      <c r="K1467" s="186">
        <f t="shared" si="138"/>
        <v>10.5</v>
      </c>
      <c r="L1467" s="198">
        <f t="shared" si="136"/>
        <v>3.5</v>
      </c>
      <c r="M1467" s="199">
        <f t="shared" si="137"/>
        <v>3.5</v>
      </c>
    </row>
    <row r="1468" spans="1:13" x14ac:dyDescent="0.35">
      <c r="A1468" s="189" t="s">
        <v>1652</v>
      </c>
      <c r="B1468" s="190" t="s">
        <v>1661</v>
      </c>
      <c r="C1468" s="191">
        <v>537136</v>
      </c>
      <c r="D1468" s="192">
        <v>3.7040000000000002</v>
      </c>
      <c r="E1468" s="193">
        <v>56.744444440000002</v>
      </c>
      <c r="F1468" s="194">
        <v>8.8888888888888893</v>
      </c>
      <c r="H1468" s="195">
        <f t="shared" si="133"/>
        <v>4</v>
      </c>
      <c r="I1468" s="196">
        <f t="shared" si="134"/>
        <v>5</v>
      </c>
      <c r="J1468" s="197">
        <f t="shared" si="135"/>
        <v>0.5</v>
      </c>
      <c r="K1468" s="186">
        <f t="shared" si="138"/>
        <v>9.5</v>
      </c>
      <c r="L1468" s="198">
        <f t="shared" si="136"/>
        <v>3.1666666666666665</v>
      </c>
      <c r="M1468" s="199">
        <f t="shared" si="137"/>
        <v>3.16</v>
      </c>
    </row>
    <row r="1469" spans="1:13" x14ac:dyDescent="0.35">
      <c r="A1469" s="189" t="s">
        <v>1652</v>
      </c>
      <c r="B1469" s="190" t="s">
        <v>1662</v>
      </c>
      <c r="C1469" s="191">
        <v>561673</v>
      </c>
      <c r="D1469" s="192">
        <v>0</v>
      </c>
      <c r="E1469" s="193">
        <v>44.40625</v>
      </c>
      <c r="F1469" s="194">
        <v>2.0833333333333335</v>
      </c>
      <c r="H1469" s="195">
        <f t="shared" si="133"/>
        <v>0.5</v>
      </c>
      <c r="I1469" s="196">
        <f t="shared" si="134"/>
        <v>5</v>
      </c>
      <c r="J1469" s="197">
        <f t="shared" si="135"/>
        <v>4.5</v>
      </c>
      <c r="K1469" s="186">
        <f t="shared" si="138"/>
        <v>10</v>
      </c>
      <c r="L1469" s="198">
        <f t="shared" si="136"/>
        <v>3.3333333333333335</v>
      </c>
      <c r="M1469" s="199">
        <f t="shared" si="137"/>
        <v>3.33</v>
      </c>
    </row>
    <row r="1470" spans="1:13" x14ac:dyDescent="0.35">
      <c r="A1470" s="189" t="s">
        <v>1652</v>
      </c>
      <c r="B1470" s="190" t="s">
        <v>1663</v>
      </c>
      <c r="C1470" s="191">
        <v>550329</v>
      </c>
      <c r="D1470" s="192">
        <v>5.2290000000000001</v>
      </c>
      <c r="E1470" s="193">
        <v>40.536170210000002</v>
      </c>
      <c r="F1470" s="194">
        <v>2.5531914893617018</v>
      </c>
      <c r="H1470" s="195">
        <f t="shared" si="133"/>
        <v>5</v>
      </c>
      <c r="I1470" s="196">
        <f t="shared" si="134"/>
        <v>0.5</v>
      </c>
      <c r="J1470" s="197">
        <f t="shared" si="135"/>
        <v>3.5</v>
      </c>
      <c r="K1470" s="186">
        <f t="shared" si="138"/>
        <v>9</v>
      </c>
      <c r="L1470" s="198">
        <f t="shared" si="136"/>
        <v>3</v>
      </c>
      <c r="M1470" s="199">
        <f t="shared" si="137"/>
        <v>3</v>
      </c>
    </row>
    <row r="1471" spans="1:13" x14ac:dyDescent="0.35">
      <c r="A1471" s="189" t="s">
        <v>1652</v>
      </c>
      <c r="B1471" s="190" t="s">
        <v>1664</v>
      </c>
      <c r="C1471" s="191">
        <v>550345</v>
      </c>
      <c r="D1471" s="192">
        <v>4.9749999999999996</v>
      </c>
      <c r="E1471" s="193">
        <v>41.201257859999998</v>
      </c>
      <c r="F1471" s="194">
        <v>1.257861635220126</v>
      </c>
      <c r="H1471" s="195">
        <f t="shared" si="133"/>
        <v>5</v>
      </c>
      <c r="I1471" s="196">
        <f t="shared" si="134"/>
        <v>1</v>
      </c>
      <c r="J1471" s="197">
        <f t="shared" si="135"/>
        <v>5</v>
      </c>
      <c r="K1471" s="186">
        <f t="shared" si="138"/>
        <v>11</v>
      </c>
      <c r="L1471" s="198">
        <f t="shared" si="136"/>
        <v>3.6666666666666665</v>
      </c>
      <c r="M1471" s="199">
        <f t="shared" si="137"/>
        <v>3.66</v>
      </c>
    </row>
    <row r="1472" spans="1:13" x14ac:dyDescent="0.35">
      <c r="A1472" s="189" t="s">
        <v>1652</v>
      </c>
      <c r="B1472" s="190" t="s">
        <v>1665</v>
      </c>
      <c r="C1472" s="191">
        <v>550353</v>
      </c>
      <c r="D1472" s="192">
        <v>4.6360000000000001</v>
      </c>
      <c r="E1472" s="193">
        <v>42.398638429999998</v>
      </c>
      <c r="F1472" s="194">
        <v>1.2102874432677762</v>
      </c>
      <c r="H1472" s="195">
        <f t="shared" si="133"/>
        <v>5</v>
      </c>
      <c r="I1472" s="196">
        <f t="shared" si="134"/>
        <v>3</v>
      </c>
      <c r="J1472" s="197">
        <f t="shared" si="135"/>
        <v>5</v>
      </c>
      <c r="K1472" s="186">
        <f t="shared" si="138"/>
        <v>13</v>
      </c>
      <c r="L1472" s="198">
        <f t="shared" si="136"/>
        <v>4.333333333333333</v>
      </c>
      <c r="M1472" s="199">
        <f t="shared" si="137"/>
        <v>4.33</v>
      </c>
    </row>
    <row r="1473" spans="1:13" x14ac:dyDescent="0.35">
      <c r="A1473" s="189" t="s">
        <v>1652</v>
      </c>
      <c r="B1473" s="190" t="s">
        <v>1666</v>
      </c>
      <c r="C1473" s="191">
        <v>550361</v>
      </c>
      <c r="D1473" s="192">
        <v>1.7509999999999999</v>
      </c>
      <c r="E1473" s="193">
        <v>43.792555710000002</v>
      </c>
      <c r="F1473" s="194">
        <v>1.8018018018018016</v>
      </c>
      <c r="H1473" s="195">
        <f t="shared" si="133"/>
        <v>0.5</v>
      </c>
      <c r="I1473" s="196">
        <f t="shared" si="134"/>
        <v>5</v>
      </c>
      <c r="J1473" s="197">
        <f t="shared" si="135"/>
        <v>5</v>
      </c>
      <c r="K1473" s="186">
        <f t="shared" si="138"/>
        <v>10.5</v>
      </c>
      <c r="L1473" s="198">
        <f t="shared" si="136"/>
        <v>3.5</v>
      </c>
      <c r="M1473" s="199">
        <f t="shared" si="137"/>
        <v>3.5</v>
      </c>
    </row>
    <row r="1474" spans="1:13" x14ac:dyDescent="0.35">
      <c r="A1474" s="189" t="s">
        <v>1652</v>
      </c>
      <c r="B1474" s="190" t="s">
        <v>1667</v>
      </c>
      <c r="C1474" s="191">
        <v>537071</v>
      </c>
      <c r="D1474" s="192">
        <v>2.6850000000000001</v>
      </c>
      <c r="E1474" s="193">
        <v>43.315789469999999</v>
      </c>
      <c r="F1474" s="194">
        <v>1.7543859649122808</v>
      </c>
      <c r="H1474" s="195">
        <f t="shared" si="133"/>
        <v>2</v>
      </c>
      <c r="I1474" s="196">
        <f t="shared" si="134"/>
        <v>4</v>
      </c>
      <c r="J1474" s="197">
        <f t="shared" si="135"/>
        <v>5</v>
      </c>
      <c r="K1474" s="186">
        <f t="shared" si="138"/>
        <v>11</v>
      </c>
      <c r="L1474" s="198">
        <f t="shared" si="136"/>
        <v>3.6666666666666665</v>
      </c>
      <c r="M1474" s="199">
        <f t="shared" si="137"/>
        <v>3.66</v>
      </c>
    </row>
    <row r="1475" spans="1:13" x14ac:dyDescent="0.35">
      <c r="A1475" s="189" t="s">
        <v>1652</v>
      </c>
      <c r="B1475" s="190" t="s">
        <v>1668</v>
      </c>
      <c r="C1475" s="191">
        <v>537322</v>
      </c>
      <c r="D1475" s="192">
        <v>0</v>
      </c>
      <c r="E1475" s="193">
        <v>43.4</v>
      </c>
      <c r="F1475" s="194">
        <v>5</v>
      </c>
      <c r="H1475" s="195">
        <f t="shared" si="133"/>
        <v>0.5</v>
      </c>
      <c r="I1475" s="196">
        <f t="shared" si="134"/>
        <v>4.5</v>
      </c>
      <c r="J1475" s="197">
        <f t="shared" si="135"/>
        <v>0.5</v>
      </c>
      <c r="K1475" s="186">
        <f t="shared" si="138"/>
        <v>5.5</v>
      </c>
      <c r="L1475" s="198">
        <f t="shared" si="136"/>
        <v>1.8333333333333333</v>
      </c>
      <c r="M1475" s="199">
        <f t="shared" si="137"/>
        <v>1.83</v>
      </c>
    </row>
    <row r="1476" spans="1:13" x14ac:dyDescent="0.35">
      <c r="A1476" s="189" t="s">
        <v>1652</v>
      </c>
      <c r="B1476" s="190" t="s">
        <v>1669</v>
      </c>
      <c r="C1476" s="191">
        <v>537381</v>
      </c>
      <c r="D1476" s="192">
        <v>3.7040000000000002</v>
      </c>
      <c r="E1476" s="193">
        <v>41.76993865</v>
      </c>
      <c r="F1476" s="194">
        <v>0</v>
      </c>
      <c r="H1476" s="195">
        <f t="shared" ref="H1476:H1539" si="139">VALUE(_xlfn.IFS(D1476&gt;4.05,"5",D1476&gt;=3.83,"4,5",D1476&gt;=3.6,"4",D1476&gt;=3.37,"3,5",D1476&gt;=3.14,"3",D1476&gt;=2.91,"2,5",D1476&gt;=2.68,"2",D1476&gt;=2.45,"1,5",D1476&gt;=2.22,"1",D1476&lt;2.22,"0,5"))</f>
        <v>4</v>
      </c>
      <c r="I1476" s="196">
        <f t="shared" ref="I1476:I1539" si="140">VALUE(_xlfn.IFS(E1476&gt;43.62,"5",E1476&gt;=43.32,"4,5",E1476&gt;=43.1,"4",E1476&gt;=42.7,"3,5",E1476&gt;=42.39,"3",E1476&gt;=42.08,"2,5",E1476&gt;=41.77,"2",E1476&gt;=41.46,"1,5",E1476&gt;=41.15,"1",E1476&lt;41.15,"0,5"))</f>
        <v>1.5</v>
      </c>
      <c r="J1476" s="197">
        <f t="shared" ref="J1476:J1539" si="141">VALUE(_xlfn.IFS(F1476&gt;4.53,"0,5",F1476&gt;=4.2,"1",F1476&gt;=3.86,"1,5",F1476&gt;=3.52,"2",F1476&gt;=3.18,"2,5",F1476&gt;=2.84,"3",F1476&gt;=2.5,"3,5",F1476&gt;=2.16,"4",F1476&gt;=1.82,"4,5",F1476&lt;1.82,"5"))</f>
        <v>5</v>
      </c>
      <c r="K1476" s="186">
        <f t="shared" si="138"/>
        <v>10.5</v>
      </c>
      <c r="L1476" s="198">
        <f t="shared" ref="L1476:L1539" si="142">(H1476+I1476+J1476)/3</f>
        <v>3.5</v>
      </c>
      <c r="M1476" s="199">
        <f t="shared" ref="M1476:M1539" si="143">ROUNDDOWN(L1476,2)</f>
        <v>3.5</v>
      </c>
    </row>
    <row r="1477" spans="1:13" x14ac:dyDescent="0.35">
      <c r="A1477" s="189" t="s">
        <v>1652</v>
      </c>
      <c r="B1477" s="190" t="s">
        <v>1670</v>
      </c>
      <c r="C1477" s="191">
        <v>550418</v>
      </c>
      <c r="D1477" s="192">
        <v>0.45500000000000002</v>
      </c>
      <c r="E1477" s="193">
        <v>42.803571429999998</v>
      </c>
      <c r="F1477" s="194">
        <v>8.0357142857142865</v>
      </c>
      <c r="H1477" s="195">
        <f t="shared" si="139"/>
        <v>0.5</v>
      </c>
      <c r="I1477" s="196">
        <f t="shared" si="140"/>
        <v>3.5</v>
      </c>
      <c r="J1477" s="197">
        <f t="shared" si="141"/>
        <v>0.5</v>
      </c>
      <c r="K1477" s="186">
        <f t="shared" si="138"/>
        <v>4.5</v>
      </c>
      <c r="L1477" s="198">
        <f t="shared" si="142"/>
        <v>1.5</v>
      </c>
      <c r="M1477" s="199">
        <f t="shared" si="143"/>
        <v>1.5</v>
      </c>
    </row>
    <row r="1478" spans="1:13" x14ac:dyDescent="0.35">
      <c r="A1478" s="189" t="s">
        <v>1652</v>
      </c>
      <c r="B1478" s="190" t="s">
        <v>1671</v>
      </c>
      <c r="C1478" s="191">
        <v>550426</v>
      </c>
      <c r="D1478" s="192">
        <v>1.86</v>
      </c>
      <c r="E1478" s="193">
        <v>41.625</v>
      </c>
      <c r="F1478" s="194">
        <v>2.2222222222222223</v>
      </c>
      <c r="H1478" s="195">
        <f t="shared" si="139"/>
        <v>0.5</v>
      </c>
      <c r="I1478" s="196">
        <f t="shared" si="140"/>
        <v>1.5</v>
      </c>
      <c r="J1478" s="197">
        <f t="shared" si="141"/>
        <v>4</v>
      </c>
      <c r="K1478" s="186">
        <f t="shared" si="138"/>
        <v>6</v>
      </c>
      <c r="L1478" s="198">
        <f t="shared" si="142"/>
        <v>2</v>
      </c>
      <c r="M1478" s="199">
        <f t="shared" si="143"/>
        <v>2</v>
      </c>
    </row>
    <row r="1479" spans="1:13" x14ac:dyDescent="0.35">
      <c r="A1479" s="189" t="s">
        <v>1652</v>
      </c>
      <c r="B1479" s="190" t="s">
        <v>1672</v>
      </c>
      <c r="C1479" s="191">
        <v>550434</v>
      </c>
      <c r="D1479" s="192">
        <v>1.804</v>
      </c>
      <c r="E1479" s="193">
        <v>39.790322580000002</v>
      </c>
      <c r="F1479" s="194">
        <v>7.0967741935483879</v>
      </c>
      <c r="H1479" s="195">
        <f t="shared" si="139"/>
        <v>0.5</v>
      </c>
      <c r="I1479" s="196">
        <f t="shared" si="140"/>
        <v>0.5</v>
      </c>
      <c r="J1479" s="197">
        <f t="shared" si="141"/>
        <v>0.5</v>
      </c>
      <c r="K1479" s="186">
        <f t="shared" si="138"/>
        <v>1.5</v>
      </c>
      <c r="L1479" s="198">
        <f t="shared" si="142"/>
        <v>0.5</v>
      </c>
      <c r="M1479" s="199">
        <f t="shared" si="143"/>
        <v>0.5</v>
      </c>
    </row>
    <row r="1480" spans="1:13" x14ac:dyDescent="0.35">
      <c r="A1480" s="189" t="s">
        <v>1652</v>
      </c>
      <c r="B1480" s="190" t="s">
        <v>711</v>
      </c>
      <c r="C1480" s="191">
        <v>550396</v>
      </c>
      <c r="D1480" s="192">
        <v>0</v>
      </c>
      <c r="E1480" s="193">
        <v>44.866666670000001</v>
      </c>
      <c r="F1480" s="194">
        <v>3.333333333333333</v>
      </c>
      <c r="H1480" s="195">
        <f t="shared" si="139"/>
        <v>0.5</v>
      </c>
      <c r="I1480" s="196">
        <f t="shared" si="140"/>
        <v>5</v>
      </c>
      <c r="J1480" s="197">
        <f t="shared" si="141"/>
        <v>2.5</v>
      </c>
      <c r="K1480" s="186">
        <f t="shared" si="138"/>
        <v>8</v>
      </c>
      <c r="L1480" s="198">
        <f t="shared" si="142"/>
        <v>2.6666666666666665</v>
      </c>
      <c r="M1480" s="199">
        <f t="shared" si="143"/>
        <v>2.66</v>
      </c>
    </row>
    <row r="1481" spans="1:13" x14ac:dyDescent="0.35">
      <c r="A1481" s="189" t="s">
        <v>1652</v>
      </c>
      <c r="B1481" s="190" t="s">
        <v>1673</v>
      </c>
      <c r="C1481" s="191">
        <v>550442</v>
      </c>
      <c r="D1481" s="192">
        <v>2.1920000000000002</v>
      </c>
      <c r="E1481" s="193">
        <v>43.817453960000002</v>
      </c>
      <c r="F1481" s="194">
        <v>0.96076861489191356</v>
      </c>
      <c r="H1481" s="195">
        <f t="shared" si="139"/>
        <v>0.5</v>
      </c>
      <c r="I1481" s="196">
        <f t="shared" si="140"/>
        <v>5</v>
      </c>
      <c r="J1481" s="197">
        <f t="shared" si="141"/>
        <v>5</v>
      </c>
      <c r="K1481" s="186">
        <f t="shared" si="138"/>
        <v>10.5</v>
      </c>
      <c r="L1481" s="198">
        <f t="shared" si="142"/>
        <v>3.5</v>
      </c>
      <c r="M1481" s="199">
        <f t="shared" si="143"/>
        <v>3.5</v>
      </c>
    </row>
    <row r="1482" spans="1:13" x14ac:dyDescent="0.35">
      <c r="A1482" s="189" t="s">
        <v>1652</v>
      </c>
      <c r="B1482" s="190" t="s">
        <v>1674</v>
      </c>
      <c r="C1482" s="191">
        <v>550451</v>
      </c>
      <c r="D1482" s="192">
        <v>2.8170000000000002</v>
      </c>
      <c r="E1482" s="193">
        <v>45.391592920000001</v>
      </c>
      <c r="F1482" s="194">
        <v>6.1946902654867255</v>
      </c>
      <c r="H1482" s="195">
        <f t="shared" si="139"/>
        <v>2</v>
      </c>
      <c r="I1482" s="196">
        <f t="shared" si="140"/>
        <v>5</v>
      </c>
      <c r="J1482" s="197">
        <f t="shared" si="141"/>
        <v>0.5</v>
      </c>
      <c r="K1482" s="186">
        <f t="shared" si="138"/>
        <v>7.5</v>
      </c>
      <c r="L1482" s="198">
        <f t="shared" si="142"/>
        <v>2.5</v>
      </c>
      <c r="M1482" s="199">
        <f t="shared" si="143"/>
        <v>2.5</v>
      </c>
    </row>
    <row r="1483" spans="1:13" x14ac:dyDescent="0.35">
      <c r="A1483" s="189" t="s">
        <v>1652</v>
      </c>
      <c r="B1483" s="190" t="s">
        <v>1675</v>
      </c>
      <c r="C1483" s="191">
        <v>537365</v>
      </c>
      <c r="D1483" s="192">
        <v>3.03</v>
      </c>
      <c r="E1483" s="193">
        <v>43.883333329999999</v>
      </c>
      <c r="F1483" s="194">
        <v>0</v>
      </c>
      <c r="H1483" s="195">
        <f t="shared" si="139"/>
        <v>2.5</v>
      </c>
      <c r="I1483" s="196">
        <f t="shared" si="140"/>
        <v>5</v>
      </c>
      <c r="J1483" s="197">
        <f t="shared" si="141"/>
        <v>5</v>
      </c>
      <c r="K1483" s="186">
        <f t="shared" si="138"/>
        <v>12.5</v>
      </c>
      <c r="L1483" s="198">
        <f t="shared" si="142"/>
        <v>4.166666666666667</v>
      </c>
      <c r="M1483" s="199">
        <f t="shared" si="143"/>
        <v>4.16</v>
      </c>
    </row>
    <row r="1484" spans="1:13" x14ac:dyDescent="0.35">
      <c r="A1484" s="189" t="s">
        <v>1652</v>
      </c>
      <c r="B1484" s="190" t="s">
        <v>1676</v>
      </c>
      <c r="C1484" s="191">
        <v>537543</v>
      </c>
      <c r="D1484" s="192">
        <v>1.639</v>
      </c>
      <c r="E1484" s="193">
        <v>36.340236689999998</v>
      </c>
      <c r="F1484" s="194">
        <v>3.5502958579881656</v>
      </c>
      <c r="H1484" s="195">
        <f t="shared" si="139"/>
        <v>0.5</v>
      </c>
      <c r="I1484" s="196">
        <f t="shared" si="140"/>
        <v>0.5</v>
      </c>
      <c r="J1484" s="197">
        <f t="shared" si="141"/>
        <v>2</v>
      </c>
      <c r="K1484" s="186">
        <f t="shared" si="138"/>
        <v>3</v>
      </c>
      <c r="L1484" s="198">
        <f t="shared" si="142"/>
        <v>1</v>
      </c>
      <c r="M1484" s="199">
        <f t="shared" si="143"/>
        <v>1</v>
      </c>
    </row>
    <row r="1485" spans="1:13" x14ac:dyDescent="0.35">
      <c r="A1485" s="189" t="s">
        <v>1652</v>
      </c>
      <c r="B1485" s="190" t="s">
        <v>1652</v>
      </c>
      <c r="C1485" s="191">
        <v>550094</v>
      </c>
      <c r="D1485" s="192">
        <v>2.5609999999999999</v>
      </c>
      <c r="E1485" s="193">
        <v>44.013422220000002</v>
      </c>
      <c r="F1485" s="194">
        <v>1.5822222222222222</v>
      </c>
      <c r="H1485" s="195">
        <f t="shared" si="139"/>
        <v>1.5</v>
      </c>
      <c r="I1485" s="196">
        <f t="shared" si="140"/>
        <v>5</v>
      </c>
      <c r="J1485" s="197">
        <f t="shared" si="141"/>
        <v>5</v>
      </c>
      <c r="K1485" s="186">
        <f t="shared" ref="K1485:K1548" si="144">SUM(H1485:J1485)</f>
        <v>11.5</v>
      </c>
      <c r="L1485" s="198">
        <f t="shared" si="142"/>
        <v>3.8333333333333335</v>
      </c>
      <c r="M1485" s="199">
        <f t="shared" si="143"/>
        <v>3.83</v>
      </c>
    </row>
    <row r="1486" spans="1:13" x14ac:dyDescent="0.35">
      <c r="A1486" s="189" t="s">
        <v>1652</v>
      </c>
      <c r="B1486" s="190" t="s">
        <v>1677</v>
      </c>
      <c r="C1486" s="191">
        <v>550485</v>
      </c>
      <c r="D1486" s="192">
        <v>4.04</v>
      </c>
      <c r="E1486" s="193">
        <v>44.003267970000003</v>
      </c>
      <c r="F1486" s="194">
        <v>0</v>
      </c>
      <c r="H1486" s="195">
        <f t="shared" si="139"/>
        <v>4.5</v>
      </c>
      <c r="I1486" s="196">
        <f t="shared" si="140"/>
        <v>5</v>
      </c>
      <c r="J1486" s="197">
        <f t="shared" si="141"/>
        <v>5</v>
      </c>
      <c r="K1486" s="186">
        <f t="shared" si="144"/>
        <v>14.5</v>
      </c>
      <c r="L1486" s="198">
        <f t="shared" si="142"/>
        <v>4.833333333333333</v>
      </c>
      <c r="M1486" s="199">
        <f t="shared" si="143"/>
        <v>4.83</v>
      </c>
    </row>
    <row r="1487" spans="1:13" x14ac:dyDescent="0.35">
      <c r="A1487" s="189" t="s">
        <v>1652</v>
      </c>
      <c r="B1487" s="190" t="s">
        <v>1678</v>
      </c>
      <c r="C1487" s="191">
        <v>550523</v>
      </c>
      <c r="D1487" s="192">
        <v>3.9220000000000002</v>
      </c>
      <c r="E1487" s="193">
        <v>44.196261679999999</v>
      </c>
      <c r="F1487" s="194">
        <v>2.8037383177570092</v>
      </c>
      <c r="H1487" s="195">
        <f t="shared" si="139"/>
        <v>4.5</v>
      </c>
      <c r="I1487" s="196">
        <f t="shared" si="140"/>
        <v>5</v>
      </c>
      <c r="J1487" s="197">
        <f t="shared" si="141"/>
        <v>3.5</v>
      </c>
      <c r="K1487" s="186">
        <f t="shared" si="144"/>
        <v>13</v>
      </c>
      <c r="L1487" s="198">
        <f t="shared" si="142"/>
        <v>4.333333333333333</v>
      </c>
      <c r="M1487" s="199">
        <f t="shared" si="143"/>
        <v>4.33</v>
      </c>
    </row>
    <row r="1488" spans="1:13" x14ac:dyDescent="0.35">
      <c r="A1488" s="189" t="s">
        <v>1652</v>
      </c>
      <c r="B1488" s="190" t="s">
        <v>1679</v>
      </c>
      <c r="C1488" s="191">
        <v>550540</v>
      </c>
      <c r="D1488" s="192">
        <v>2.4750000000000001</v>
      </c>
      <c r="E1488" s="193">
        <v>42.272762049999997</v>
      </c>
      <c r="F1488" s="194">
        <v>3.5195103289977046</v>
      </c>
      <c r="H1488" s="195">
        <f t="shared" si="139"/>
        <v>1.5</v>
      </c>
      <c r="I1488" s="196">
        <f t="shared" si="140"/>
        <v>2.5</v>
      </c>
      <c r="J1488" s="197">
        <f t="shared" si="141"/>
        <v>2.5</v>
      </c>
      <c r="K1488" s="186">
        <f t="shared" si="144"/>
        <v>6.5</v>
      </c>
      <c r="L1488" s="198">
        <f t="shared" si="142"/>
        <v>2.1666666666666665</v>
      </c>
      <c r="M1488" s="199">
        <f t="shared" si="143"/>
        <v>2.16</v>
      </c>
    </row>
    <row r="1489" spans="1:13" x14ac:dyDescent="0.35">
      <c r="A1489" s="189" t="s">
        <v>1652</v>
      </c>
      <c r="B1489" s="190" t="s">
        <v>1680</v>
      </c>
      <c r="C1489" s="191">
        <v>550582</v>
      </c>
      <c r="D1489" s="192">
        <v>2.3580000000000001</v>
      </c>
      <c r="E1489" s="193">
        <v>44.03459119</v>
      </c>
      <c r="F1489" s="194">
        <v>1.8867924528301887</v>
      </c>
      <c r="H1489" s="195">
        <f t="shared" si="139"/>
        <v>1</v>
      </c>
      <c r="I1489" s="196">
        <f t="shared" si="140"/>
        <v>5</v>
      </c>
      <c r="J1489" s="197">
        <f t="shared" si="141"/>
        <v>4.5</v>
      </c>
      <c r="K1489" s="186">
        <f t="shared" si="144"/>
        <v>10.5</v>
      </c>
      <c r="L1489" s="198">
        <f t="shared" si="142"/>
        <v>3.5</v>
      </c>
      <c r="M1489" s="199">
        <f t="shared" si="143"/>
        <v>3.5</v>
      </c>
    </row>
    <row r="1490" spans="1:13" x14ac:dyDescent="0.35">
      <c r="A1490" s="189" t="s">
        <v>1652</v>
      </c>
      <c r="B1490" s="190" t="s">
        <v>1681</v>
      </c>
      <c r="C1490" s="191">
        <v>550604</v>
      </c>
      <c r="D1490" s="192">
        <v>3.5710000000000002</v>
      </c>
      <c r="E1490" s="193">
        <v>43.815384620000003</v>
      </c>
      <c r="F1490" s="194">
        <v>0</v>
      </c>
      <c r="H1490" s="195">
        <f t="shared" si="139"/>
        <v>3.5</v>
      </c>
      <c r="I1490" s="196">
        <f t="shared" si="140"/>
        <v>5</v>
      </c>
      <c r="J1490" s="197">
        <f t="shared" si="141"/>
        <v>5</v>
      </c>
      <c r="K1490" s="186">
        <f t="shared" si="144"/>
        <v>13.5</v>
      </c>
      <c r="L1490" s="198">
        <f t="shared" si="142"/>
        <v>4.5</v>
      </c>
      <c r="M1490" s="199">
        <f t="shared" si="143"/>
        <v>4.5</v>
      </c>
    </row>
    <row r="1491" spans="1:13" x14ac:dyDescent="0.35">
      <c r="A1491" s="189" t="s">
        <v>1652</v>
      </c>
      <c r="B1491" s="190" t="s">
        <v>758</v>
      </c>
      <c r="C1491" s="191">
        <v>537535</v>
      </c>
      <c r="D1491" s="192">
        <v>4.1669999999999998</v>
      </c>
      <c r="E1491" s="193">
        <v>45.01190476</v>
      </c>
      <c r="F1491" s="194">
        <v>0</v>
      </c>
      <c r="H1491" s="195">
        <f t="shared" si="139"/>
        <v>5</v>
      </c>
      <c r="I1491" s="196">
        <f t="shared" si="140"/>
        <v>5</v>
      </c>
      <c r="J1491" s="197">
        <f t="shared" si="141"/>
        <v>5</v>
      </c>
      <c r="K1491" s="186">
        <f t="shared" si="144"/>
        <v>15</v>
      </c>
      <c r="L1491" s="198">
        <f t="shared" si="142"/>
        <v>5</v>
      </c>
      <c r="M1491" s="199">
        <f t="shared" si="143"/>
        <v>5</v>
      </c>
    </row>
    <row r="1492" spans="1:13" x14ac:dyDescent="0.35">
      <c r="A1492" s="189" t="s">
        <v>1652</v>
      </c>
      <c r="B1492" s="190" t="s">
        <v>1682</v>
      </c>
      <c r="C1492" s="191">
        <v>550655</v>
      </c>
      <c r="D1492" s="192">
        <v>3.681</v>
      </c>
      <c r="E1492" s="193">
        <v>42.138418080000001</v>
      </c>
      <c r="F1492" s="194">
        <v>3.3898305084745761</v>
      </c>
      <c r="H1492" s="195">
        <f t="shared" si="139"/>
        <v>4</v>
      </c>
      <c r="I1492" s="196">
        <f t="shared" si="140"/>
        <v>2.5</v>
      </c>
      <c r="J1492" s="197">
        <f t="shared" si="141"/>
        <v>2.5</v>
      </c>
      <c r="K1492" s="186">
        <f t="shared" si="144"/>
        <v>9</v>
      </c>
      <c r="L1492" s="198">
        <f t="shared" si="142"/>
        <v>3</v>
      </c>
      <c r="M1492" s="199">
        <f t="shared" si="143"/>
        <v>3</v>
      </c>
    </row>
    <row r="1493" spans="1:13" x14ac:dyDescent="0.35">
      <c r="A1493" s="189" t="s">
        <v>1652</v>
      </c>
      <c r="B1493" s="190" t="s">
        <v>1683</v>
      </c>
      <c r="C1493" s="191">
        <v>550663</v>
      </c>
      <c r="D1493" s="192">
        <v>2.0659999999999998</v>
      </c>
      <c r="E1493" s="193">
        <v>41.570366129999996</v>
      </c>
      <c r="F1493" s="194">
        <v>3.8901601830663615</v>
      </c>
      <c r="H1493" s="195">
        <f t="shared" si="139"/>
        <v>0.5</v>
      </c>
      <c r="I1493" s="196">
        <f t="shared" si="140"/>
        <v>1.5</v>
      </c>
      <c r="J1493" s="197">
        <f t="shared" si="141"/>
        <v>1.5</v>
      </c>
      <c r="K1493" s="186">
        <f t="shared" si="144"/>
        <v>3.5</v>
      </c>
      <c r="L1493" s="198">
        <f t="shared" si="142"/>
        <v>1.1666666666666667</v>
      </c>
      <c r="M1493" s="199">
        <f t="shared" si="143"/>
        <v>1.1599999999999999</v>
      </c>
    </row>
    <row r="1494" spans="1:13" x14ac:dyDescent="0.35">
      <c r="A1494" s="189" t="s">
        <v>1652</v>
      </c>
      <c r="B1494" s="190" t="s">
        <v>1684</v>
      </c>
      <c r="C1494" s="191">
        <v>550671</v>
      </c>
      <c r="D1494" s="192">
        <v>3.867</v>
      </c>
      <c r="E1494" s="193">
        <v>42.2679677</v>
      </c>
      <c r="F1494" s="194">
        <v>0.53835800807537004</v>
      </c>
      <c r="H1494" s="195">
        <f t="shared" si="139"/>
        <v>4.5</v>
      </c>
      <c r="I1494" s="196">
        <f t="shared" si="140"/>
        <v>2.5</v>
      </c>
      <c r="J1494" s="197">
        <f t="shared" si="141"/>
        <v>5</v>
      </c>
      <c r="K1494" s="186">
        <f t="shared" si="144"/>
        <v>12</v>
      </c>
      <c r="L1494" s="198">
        <f t="shared" si="142"/>
        <v>4</v>
      </c>
      <c r="M1494" s="199">
        <f t="shared" si="143"/>
        <v>4</v>
      </c>
    </row>
    <row r="1495" spans="1:13" x14ac:dyDescent="0.35">
      <c r="A1495" s="189" t="s">
        <v>1652</v>
      </c>
      <c r="B1495" s="190" t="s">
        <v>1685</v>
      </c>
      <c r="C1495" s="191">
        <v>550680</v>
      </c>
      <c r="D1495" s="192">
        <v>6.1219999999999999</v>
      </c>
      <c r="E1495" s="193">
        <v>47.020900320000003</v>
      </c>
      <c r="F1495" s="194">
        <v>3.8585209003215435</v>
      </c>
      <c r="H1495" s="195">
        <f t="shared" si="139"/>
        <v>5</v>
      </c>
      <c r="I1495" s="196">
        <f t="shared" si="140"/>
        <v>5</v>
      </c>
      <c r="J1495" s="197">
        <f t="shared" si="141"/>
        <v>2</v>
      </c>
      <c r="K1495" s="186">
        <f t="shared" si="144"/>
        <v>12</v>
      </c>
      <c r="L1495" s="198">
        <f t="shared" si="142"/>
        <v>4</v>
      </c>
      <c r="M1495" s="199">
        <f t="shared" si="143"/>
        <v>4</v>
      </c>
    </row>
    <row r="1496" spans="1:13" x14ac:dyDescent="0.35">
      <c r="A1496" s="189" t="s">
        <v>1652</v>
      </c>
      <c r="B1496" s="190" t="s">
        <v>1686</v>
      </c>
      <c r="C1496" s="191">
        <v>537195</v>
      </c>
      <c r="D1496" s="192">
        <v>0</v>
      </c>
      <c r="E1496" s="193">
        <v>48</v>
      </c>
      <c r="F1496" s="194">
        <v>3.125</v>
      </c>
      <c r="H1496" s="195">
        <f t="shared" si="139"/>
        <v>0.5</v>
      </c>
      <c r="I1496" s="196">
        <f t="shared" si="140"/>
        <v>5</v>
      </c>
      <c r="J1496" s="197">
        <f t="shared" si="141"/>
        <v>3</v>
      </c>
      <c r="K1496" s="186">
        <f t="shared" si="144"/>
        <v>8.5</v>
      </c>
      <c r="L1496" s="198">
        <f t="shared" si="142"/>
        <v>2.8333333333333335</v>
      </c>
      <c r="M1496" s="199">
        <f t="shared" si="143"/>
        <v>2.83</v>
      </c>
    </row>
    <row r="1497" spans="1:13" x14ac:dyDescent="0.35">
      <c r="A1497" s="189" t="s">
        <v>1652</v>
      </c>
      <c r="B1497" s="190" t="s">
        <v>1687</v>
      </c>
      <c r="C1497" s="191">
        <v>550701</v>
      </c>
      <c r="D1497" s="192">
        <v>2.597</v>
      </c>
      <c r="E1497" s="193">
        <v>41.558988759999998</v>
      </c>
      <c r="F1497" s="194">
        <v>2.8089887640449436</v>
      </c>
      <c r="H1497" s="195">
        <f t="shared" si="139"/>
        <v>1.5</v>
      </c>
      <c r="I1497" s="196">
        <f t="shared" si="140"/>
        <v>1.5</v>
      </c>
      <c r="J1497" s="197">
        <f t="shared" si="141"/>
        <v>3.5</v>
      </c>
      <c r="K1497" s="186">
        <f t="shared" si="144"/>
        <v>6.5</v>
      </c>
      <c r="L1497" s="198">
        <f t="shared" si="142"/>
        <v>2.1666666666666665</v>
      </c>
      <c r="M1497" s="199">
        <f t="shared" si="143"/>
        <v>2.16</v>
      </c>
    </row>
    <row r="1498" spans="1:13" x14ac:dyDescent="0.35">
      <c r="A1498" s="189" t="s">
        <v>1652</v>
      </c>
      <c r="B1498" s="190" t="s">
        <v>1688</v>
      </c>
      <c r="C1498" s="191">
        <v>550761</v>
      </c>
      <c r="D1498" s="192">
        <v>8.14</v>
      </c>
      <c r="E1498" s="193">
        <v>38.313953490000003</v>
      </c>
      <c r="F1498" s="194">
        <v>0</v>
      </c>
      <c r="H1498" s="195">
        <f t="shared" si="139"/>
        <v>5</v>
      </c>
      <c r="I1498" s="196">
        <f t="shared" si="140"/>
        <v>0.5</v>
      </c>
      <c r="J1498" s="197">
        <f t="shared" si="141"/>
        <v>5</v>
      </c>
      <c r="K1498" s="186">
        <f t="shared" si="144"/>
        <v>10.5</v>
      </c>
      <c r="L1498" s="198">
        <f t="shared" si="142"/>
        <v>3.5</v>
      </c>
      <c r="M1498" s="199">
        <f t="shared" si="143"/>
        <v>3.5</v>
      </c>
    </row>
    <row r="1499" spans="1:13" x14ac:dyDescent="0.35">
      <c r="A1499" s="189" t="s">
        <v>1652</v>
      </c>
      <c r="B1499" s="190" t="s">
        <v>1689</v>
      </c>
      <c r="C1499" s="191">
        <v>537209</v>
      </c>
      <c r="D1499" s="192">
        <v>1.887</v>
      </c>
      <c r="E1499" s="193">
        <v>40.982456139999996</v>
      </c>
      <c r="F1499" s="194">
        <v>3.5087719298245617</v>
      </c>
      <c r="H1499" s="195">
        <f t="shared" si="139"/>
        <v>0.5</v>
      </c>
      <c r="I1499" s="196">
        <f t="shared" si="140"/>
        <v>0.5</v>
      </c>
      <c r="J1499" s="197">
        <f t="shared" si="141"/>
        <v>2.5</v>
      </c>
      <c r="K1499" s="186">
        <f t="shared" si="144"/>
        <v>3.5</v>
      </c>
      <c r="L1499" s="198">
        <f t="shared" si="142"/>
        <v>1.1666666666666667</v>
      </c>
      <c r="M1499" s="199">
        <f t="shared" si="143"/>
        <v>1.1599999999999999</v>
      </c>
    </row>
    <row r="1500" spans="1:13" x14ac:dyDescent="0.35">
      <c r="A1500" s="189" t="s">
        <v>1690</v>
      </c>
      <c r="B1500" s="190" t="s">
        <v>1691</v>
      </c>
      <c r="C1500" s="191">
        <v>552097</v>
      </c>
      <c r="D1500" s="192">
        <v>3.2890000000000001</v>
      </c>
      <c r="E1500" s="193">
        <v>43.331325300000003</v>
      </c>
      <c r="F1500" s="194">
        <v>0.80321285140562249</v>
      </c>
      <c r="H1500" s="195">
        <f t="shared" si="139"/>
        <v>3</v>
      </c>
      <c r="I1500" s="196">
        <f t="shared" si="140"/>
        <v>4.5</v>
      </c>
      <c r="J1500" s="197">
        <f t="shared" si="141"/>
        <v>5</v>
      </c>
      <c r="K1500" s="186">
        <f t="shared" si="144"/>
        <v>12.5</v>
      </c>
      <c r="L1500" s="198">
        <f t="shared" si="142"/>
        <v>4.166666666666667</v>
      </c>
      <c r="M1500" s="199">
        <f t="shared" si="143"/>
        <v>4.16</v>
      </c>
    </row>
    <row r="1501" spans="1:13" x14ac:dyDescent="0.35">
      <c r="A1501" s="189" t="s">
        <v>1690</v>
      </c>
      <c r="B1501" s="190" t="s">
        <v>1692</v>
      </c>
      <c r="C1501" s="191">
        <v>552143</v>
      </c>
      <c r="D1501" s="192">
        <v>3.9129999999999998</v>
      </c>
      <c r="E1501" s="193">
        <v>46.274798930000003</v>
      </c>
      <c r="F1501" s="194">
        <v>1.6085790884718498</v>
      </c>
      <c r="H1501" s="195">
        <f t="shared" si="139"/>
        <v>4.5</v>
      </c>
      <c r="I1501" s="196">
        <f t="shared" si="140"/>
        <v>5</v>
      </c>
      <c r="J1501" s="197">
        <f t="shared" si="141"/>
        <v>5</v>
      </c>
      <c r="K1501" s="186">
        <f t="shared" si="144"/>
        <v>14.5</v>
      </c>
      <c r="L1501" s="198">
        <f t="shared" si="142"/>
        <v>4.833333333333333</v>
      </c>
      <c r="M1501" s="199">
        <f t="shared" si="143"/>
        <v>4.83</v>
      </c>
    </row>
    <row r="1502" spans="1:13" x14ac:dyDescent="0.35">
      <c r="A1502" s="189" t="s">
        <v>1690</v>
      </c>
      <c r="B1502" s="190" t="s">
        <v>1693</v>
      </c>
      <c r="C1502" s="191">
        <v>552208</v>
      </c>
      <c r="D1502" s="192">
        <v>3.0419999999999998</v>
      </c>
      <c r="E1502" s="193">
        <v>44.308612439999997</v>
      </c>
      <c r="F1502" s="194">
        <v>2.3923444976076556</v>
      </c>
      <c r="H1502" s="195">
        <f t="shared" si="139"/>
        <v>2.5</v>
      </c>
      <c r="I1502" s="196">
        <f t="shared" si="140"/>
        <v>5</v>
      </c>
      <c r="J1502" s="197">
        <f t="shared" si="141"/>
        <v>4</v>
      </c>
      <c r="K1502" s="186">
        <f t="shared" si="144"/>
        <v>11.5</v>
      </c>
      <c r="L1502" s="198">
        <f t="shared" si="142"/>
        <v>3.8333333333333335</v>
      </c>
      <c r="M1502" s="199">
        <f t="shared" si="143"/>
        <v>3.83</v>
      </c>
    </row>
    <row r="1503" spans="1:13" x14ac:dyDescent="0.35">
      <c r="A1503" s="189" t="s">
        <v>1690</v>
      </c>
      <c r="B1503" s="190" t="s">
        <v>1694</v>
      </c>
      <c r="C1503" s="191">
        <v>563765</v>
      </c>
      <c r="D1503" s="192">
        <v>3.448</v>
      </c>
      <c r="E1503" s="193">
        <v>46.989932889999999</v>
      </c>
      <c r="F1503" s="194">
        <v>2.6845637583892619</v>
      </c>
      <c r="H1503" s="195">
        <f t="shared" si="139"/>
        <v>3.5</v>
      </c>
      <c r="I1503" s="196">
        <f t="shared" si="140"/>
        <v>5</v>
      </c>
      <c r="J1503" s="197">
        <f t="shared" si="141"/>
        <v>3.5</v>
      </c>
      <c r="K1503" s="186">
        <f t="shared" si="144"/>
        <v>12</v>
      </c>
      <c r="L1503" s="198">
        <f t="shared" si="142"/>
        <v>4</v>
      </c>
      <c r="M1503" s="199">
        <f t="shared" si="143"/>
        <v>4</v>
      </c>
    </row>
    <row r="1504" spans="1:13" x14ac:dyDescent="0.35">
      <c r="A1504" s="189" t="s">
        <v>1690</v>
      </c>
      <c r="B1504" s="190" t="s">
        <v>1695</v>
      </c>
      <c r="C1504" s="191">
        <v>552275</v>
      </c>
      <c r="D1504" s="192">
        <v>4.5449999999999999</v>
      </c>
      <c r="E1504" s="193">
        <v>48.674672489999999</v>
      </c>
      <c r="F1504" s="194">
        <v>1.7467248908296944</v>
      </c>
      <c r="H1504" s="195">
        <f t="shared" si="139"/>
        <v>5</v>
      </c>
      <c r="I1504" s="196">
        <f t="shared" si="140"/>
        <v>5</v>
      </c>
      <c r="J1504" s="197">
        <f t="shared" si="141"/>
        <v>5</v>
      </c>
      <c r="K1504" s="186">
        <f t="shared" si="144"/>
        <v>15</v>
      </c>
      <c r="L1504" s="198">
        <f t="shared" si="142"/>
        <v>5</v>
      </c>
      <c r="M1504" s="199">
        <f t="shared" si="143"/>
        <v>5</v>
      </c>
    </row>
    <row r="1505" spans="1:13" x14ac:dyDescent="0.35">
      <c r="A1505" s="189" t="s">
        <v>1690</v>
      </c>
      <c r="B1505" s="190" t="s">
        <v>1413</v>
      </c>
      <c r="C1505" s="191">
        <v>552321</v>
      </c>
      <c r="D1505" s="192">
        <v>2.2810000000000001</v>
      </c>
      <c r="E1505" s="193">
        <v>40.406759909999998</v>
      </c>
      <c r="F1505" s="194">
        <v>3.7296037296037294</v>
      </c>
      <c r="H1505" s="195">
        <f t="shared" si="139"/>
        <v>1</v>
      </c>
      <c r="I1505" s="196">
        <f t="shared" si="140"/>
        <v>0.5</v>
      </c>
      <c r="J1505" s="197">
        <f t="shared" si="141"/>
        <v>2</v>
      </c>
      <c r="K1505" s="186">
        <f t="shared" si="144"/>
        <v>3.5</v>
      </c>
      <c r="L1505" s="198">
        <f t="shared" si="142"/>
        <v>1.1666666666666667</v>
      </c>
      <c r="M1505" s="199">
        <f t="shared" si="143"/>
        <v>1.1599999999999999</v>
      </c>
    </row>
    <row r="1506" spans="1:13" x14ac:dyDescent="0.35">
      <c r="A1506" s="189" t="s">
        <v>1690</v>
      </c>
      <c r="B1506" s="190" t="s">
        <v>1696</v>
      </c>
      <c r="C1506" s="191">
        <v>552453</v>
      </c>
      <c r="D1506" s="192">
        <v>5.1950000000000003</v>
      </c>
      <c r="E1506" s="193">
        <v>40.31147541</v>
      </c>
      <c r="F1506" s="194">
        <v>1.639344262295082</v>
      </c>
      <c r="H1506" s="195">
        <f t="shared" si="139"/>
        <v>5</v>
      </c>
      <c r="I1506" s="196">
        <f t="shared" si="140"/>
        <v>0.5</v>
      </c>
      <c r="J1506" s="197">
        <f t="shared" si="141"/>
        <v>5</v>
      </c>
      <c r="K1506" s="186">
        <f t="shared" si="144"/>
        <v>10.5</v>
      </c>
      <c r="L1506" s="198">
        <f t="shared" si="142"/>
        <v>3.5</v>
      </c>
      <c r="M1506" s="199">
        <f t="shared" si="143"/>
        <v>3.5</v>
      </c>
    </row>
    <row r="1507" spans="1:13" x14ac:dyDescent="0.35">
      <c r="A1507" s="189" t="s">
        <v>1690</v>
      </c>
      <c r="B1507" s="190" t="s">
        <v>1697</v>
      </c>
      <c r="C1507" s="191">
        <v>530042</v>
      </c>
      <c r="D1507" s="192">
        <v>3.03</v>
      </c>
      <c r="E1507" s="193">
        <v>49.357142860000003</v>
      </c>
      <c r="F1507" s="194">
        <v>0</v>
      </c>
      <c r="H1507" s="195">
        <f t="shared" si="139"/>
        <v>2.5</v>
      </c>
      <c r="I1507" s="196">
        <f t="shared" si="140"/>
        <v>5</v>
      </c>
      <c r="J1507" s="197">
        <f t="shared" si="141"/>
        <v>5</v>
      </c>
      <c r="K1507" s="186">
        <f t="shared" si="144"/>
        <v>12.5</v>
      </c>
      <c r="L1507" s="198">
        <f t="shared" si="142"/>
        <v>4.166666666666667</v>
      </c>
      <c r="M1507" s="199">
        <f t="shared" si="143"/>
        <v>4.16</v>
      </c>
    </row>
    <row r="1508" spans="1:13" x14ac:dyDescent="0.35">
      <c r="A1508" s="189" t="s">
        <v>1690</v>
      </c>
      <c r="B1508" s="190" t="s">
        <v>1698</v>
      </c>
      <c r="C1508" s="191">
        <v>563986</v>
      </c>
      <c r="D1508" s="192">
        <v>2.2570000000000001</v>
      </c>
      <c r="E1508" s="193">
        <v>41.158925979999999</v>
      </c>
      <c r="F1508" s="194">
        <v>4.3541364296081273</v>
      </c>
      <c r="H1508" s="195">
        <f t="shared" si="139"/>
        <v>1</v>
      </c>
      <c r="I1508" s="196">
        <f t="shared" si="140"/>
        <v>1</v>
      </c>
      <c r="J1508" s="197">
        <f t="shared" si="141"/>
        <v>1</v>
      </c>
      <c r="K1508" s="186">
        <f t="shared" si="144"/>
        <v>3</v>
      </c>
      <c r="L1508" s="198">
        <f t="shared" si="142"/>
        <v>1</v>
      </c>
      <c r="M1508" s="199">
        <f t="shared" si="143"/>
        <v>1</v>
      </c>
    </row>
    <row r="1509" spans="1:13" x14ac:dyDescent="0.35">
      <c r="A1509" s="189" t="s">
        <v>1690</v>
      </c>
      <c r="B1509" s="190" t="s">
        <v>609</v>
      </c>
      <c r="C1509" s="191">
        <v>599280</v>
      </c>
      <c r="D1509" s="192">
        <v>6.7569999999999997</v>
      </c>
      <c r="E1509" s="193">
        <v>44.1640625</v>
      </c>
      <c r="F1509" s="194">
        <v>4.6875</v>
      </c>
      <c r="H1509" s="195">
        <f t="shared" si="139"/>
        <v>5</v>
      </c>
      <c r="I1509" s="196">
        <f t="shared" si="140"/>
        <v>5</v>
      </c>
      <c r="J1509" s="197">
        <f t="shared" si="141"/>
        <v>0.5</v>
      </c>
      <c r="K1509" s="186">
        <f t="shared" si="144"/>
        <v>10.5</v>
      </c>
      <c r="L1509" s="198">
        <f t="shared" si="142"/>
        <v>3.5</v>
      </c>
      <c r="M1509" s="199">
        <f t="shared" si="143"/>
        <v>3.5</v>
      </c>
    </row>
    <row r="1510" spans="1:13" x14ac:dyDescent="0.35">
      <c r="A1510" s="189" t="s">
        <v>1690</v>
      </c>
      <c r="B1510" s="190" t="s">
        <v>1699</v>
      </c>
      <c r="C1510" s="191">
        <v>562866</v>
      </c>
      <c r="D1510" s="192">
        <v>1.282</v>
      </c>
      <c r="E1510" s="193">
        <v>46.189393940000002</v>
      </c>
      <c r="F1510" s="194">
        <v>1.5151515151515151</v>
      </c>
      <c r="H1510" s="195">
        <f t="shared" si="139"/>
        <v>0.5</v>
      </c>
      <c r="I1510" s="196">
        <f t="shared" si="140"/>
        <v>5</v>
      </c>
      <c r="J1510" s="197">
        <f t="shared" si="141"/>
        <v>5</v>
      </c>
      <c r="K1510" s="186">
        <f t="shared" si="144"/>
        <v>10.5</v>
      </c>
      <c r="L1510" s="198">
        <f t="shared" si="142"/>
        <v>3.5</v>
      </c>
      <c r="M1510" s="199">
        <f t="shared" si="143"/>
        <v>3.5</v>
      </c>
    </row>
    <row r="1511" spans="1:13" x14ac:dyDescent="0.35">
      <c r="A1511" s="189" t="s">
        <v>1690</v>
      </c>
      <c r="B1511" s="190" t="s">
        <v>1700</v>
      </c>
      <c r="C1511" s="191">
        <v>599255</v>
      </c>
      <c r="D1511" s="192">
        <v>5</v>
      </c>
      <c r="E1511" s="193">
        <v>42.226495730000003</v>
      </c>
      <c r="F1511" s="194">
        <v>0</v>
      </c>
      <c r="H1511" s="195">
        <f t="shared" si="139"/>
        <v>5</v>
      </c>
      <c r="I1511" s="196">
        <f t="shared" si="140"/>
        <v>2.5</v>
      </c>
      <c r="J1511" s="197">
        <f t="shared" si="141"/>
        <v>5</v>
      </c>
      <c r="K1511" s="186">
        <f t="shared" si="144"/>
        <v>12.5</v>
      </c>
      <c r="L1511" s="198">
        <f t="shared" si="142"/>
        <v>4.166666666666667</v>
      </c>
      <c r="M1511" s="199">
        <f t="shared" si="143"/>
        <v>4.16</v>
      </c>
    </row>
    <row r="1512" spans="1:13" x14ac:dyDescent="0.35">
      <c r="A1512" s="189" t="s">
        <v>1690</v>
      </c>
      <c r="B1512" s="190" t="s">
        <v>1701</v>
      </c>
      <c r="C1512" s="191">
        <v>552721</v>
      </c>
      <c r="D1512" s="192">
        <v>3.5289999999999999</v>
      </c>
      <c r="E1512" s="193">
        <v>41.649184150000004</v>
      </c>
      <c r="F1512" s="194">
        <v>3.2634032634032635</v>
      </c>
      <c r="H1512" s="195">
        <f t="shared" si="139"/>
        <v>3.5</v>
      </c>
      <c r="I1512" s="196">
        <f t="shared" si="140"/>
        <v>1.5</v>
      </c>
      <c r="J1512" s="197">
        <f t="shared" si="141"/>
        <v>2.5</v>
      </c>
      <c r="K1512" s="186">
        <f t="shared" si="144"/>
        <v>7.5</v>
      </c>
      <c r="L1512" s="198">
        <f t="shared" si="142"/>
        <v>2.5</v>
      </c>
      <c r="M1512" s="199">
        <f t="shared" si="143"/>
        <v>2.5</v>
      </c>
    </row>
    <row r="1513" spans="1:13" x14ac:dyDescent="0.35">
      <c r="A1513" s="189" t="s">
        <v>1690</v>
      </c>
      <c r="B1513" s="190" t="s">
        <v>1702</v>
      </c>
      <c r="C1513" s="191">
        <v>552895</v>
      </c>
      <c r="D1513" s="192">
        <v>3.153</v>
      </c>
      <c r="E1513" s="193">
        <v>40.048387099999999</v>
      </c>
      <c r="F1513" s="194">
        <v>2.9325513196480939</v>
      </c>
      <c r="H1513" s="195">
        <f t="shared" si="139"/>
        <v>3</v>
      </c>
      <c r="I1513" s="196">
        <f t="shared" si="140"/>
        <v>0.5</v>
      </c>
      <c r="J1513" s="197">
        <f t="shared" si="141"/>
        <v>3</v>
      </c>
      <c r="K1513" s="186">
        <f t="shared" si="144"/>
        <v>6.5</v>
      </c>
      <c r="L1513" s="198">
        <f t="shared" si="142"/>
        <v>2.1666666666666665</v>
      </c>
      <c r="M1513" s="199">
        <f t="shared" si="143"/>
        <v>2.16</v>
      </c>
    </row>
    <row r="1514" spans="1:13" x14ac:dyDescent="0.35">
      <c r="A1514" s="189" t="s">
        <v>1690</v>
      </c>
      <c r="B1514" s="190" t="s">
        <v>1703</v>
      </c>
      <c r="C1514" s="191">
        <v>553018</v>
      </c>
      <c r="D1514" s="192">
        <v>3.2090000000000001</v>
      </c>
      <c r="E1514" s="193">
        <v>43.335051550000003</v>
      </c>
      <c r="F1514" s="194">
        <v>3.0927835051546393</v>
      </c>
      <c r="H1514" s="195">
        <f t="shared" si="139"/>
        <v>3</v>
      </c>
      <c r="I1514" s="196">
        <f t="shared" si="140"/>
        <v>4.5</v>
      </c>
      <c r="J1514" s="197">
        <f t="shared" si="141"/>
        <v>3</v>
      </c>
      <c r="K1514" s="186">
        <f t="shared" si="144"/>
        <v>10.5</v>
      </c>
      <c r="L1514" s="198">
        <f t="shared" si="142"/>
        <v>3.5</v>
      </c>
      <c r="M1514" s="199">
        <f t="shared" si="143"/>
        <v>3.5</v>
      </c>
    </row>
    <row r="1515" spans="1:13" x14ac:dyDescent="0.35">
      <c r="A1515" s="189" t="s">
        <v>1690</v>
      </c>
      <c r="B1515" s="190" t="s">
        <v>1704</v>
      </c>
      <c r="C1515" s="191">
        <v>599115</v>
      </c>
      <c r="D1515" s="192">
        <v>1.351</v>
      </c>
      <c r="E1515" s="193">
        <v>40.793103449999997</v>
      </c>
      <c r="F1515" s="194">
        <v>3.4482758620689653</v>
      </c>
      <c r="H1515" s="195">
        <f t="shared" si="139"/>
        <v>0.5</v>
      </c>
      <c r="I1515" s="196">
        <f t="shared" si="140"/>
        <v>0.5</v>
      </c>
      <c r="J1515" s="197">
        <f t="shared" si="141"/>
        <v>2.5</v>
      </c>
      <c r="K1515" s="186">
        <f t="shared" si="144"/>
        <v>3.5</v>
      </c>
      <c r="L1515" s="198">
        <f t="shared" si="142"/>
        <v>1.1666666666666667</v>
      </c>
      <c r="M1515" s="199">
        <f t="shared" si="143"/>
        <v>1.1599999999999999</v>
      </c>
    </row>
    <row r="1516" spans="1:13" x14ac:dyDescent="0.35">
      <c r="A1516" s="189" t="s">
        <v>1690</v>
      </c>
      <c r="B1516" s="190" t="s">
        <v>1705</v>
      </c>
      <c r="C1516" s="191">
        <v>599263</v>
      </c>
      <c r="D1516" s="192">
        <v>2</v>
      </c>
      <c r="E1516" s="193">
        <v>36.333333330000002</v>
      </c>
      <c r="F1516" s="194">
        <v>18.018018018018019</v>
      </c>
      <c r="H1516" s="195">
        <f t="shared" si="139"/>
        <v>0.5</v>
      </c>
      <c r="I1516" s="196">
        <f t="shared" si="140"/>
        <v>0.5</v>
      </c>
      <c r="J1516" s="197">
        <f t="shared" si="141"/>
        <v>0.5</v>
      </c>
      <c r="K1516" s="186">
        <f t="shared" si="144"/>
        <v>1.5</v>
      </c>
      <c r="L1516" s="198">
        <f t="shared" si="142"/>
        <v>0.5</v>
      </c>
      <c r="M1516" s="199">
        <f t="shared" si="143"/>
        <v>0.5</v>
      </c>
    </row>
    <row r="1517" spans="1:13" x14ac:dyDescent="0.35">
      <c r="A1517" s="189" t="s">
        <v>1690</v>
      </c>
      <c r="B1517" s="190" t="s">
        <v>1706</v>
      </c>
      <c r="C1517" s="191">
        <v>553077</v>
      </c>
      <c r="D1517" s="192">
        <v>2.7440000000000002</v>
      </c>
      <c r="E1517" s="193">
        <v>43.337209299999998</v>
      </c>
      <c r="F1517" s="194">
        <v>4.6511627906976747</v>
      </c>
      <c r="H1517" s="195">
        <f t="shared" si="139"/>
        <v>2</v>
      </c>
      <c r="I1517" s="196">
        <f t="shared" si="140"/>
        <v>4.5</v>
      </c>
      <c r="J1517" s="197">
        <f t="shared" si="141"/>
        <v>0.5</v>
      </c>
      <c r="K1517" s="186">
        <f t="shared" si="144"/>
        <v>7</v>
      </c>
      <c r="L1517" s="198">
        <f t="shared" si="142"/>
        <v>2.3333333333333335</v>
      </c>
      <c r="M1517" s="199">
        <f t="shared" si="143"/>
        <v>2.33</v>
      </c>
    </row>
    <row r="1518" spans="1:13" x14ac:dyDescent="0.35">
      <c r="A1518" s="189" t="s">
        <v>1690</v>
      </c>
      <c r="B1518" s="190" t="s">
        <v>1690</v>
      </c>
      <c r="C1518" s="191">
        <v>553131</v>
      </c>
      <c r="D1518" s="192">
        <v>3.8</v>
      </c>
      <c r="E1518" s="193">
        <v>45.62416726</v>
      </c>
      <c r="F1518" s="194">
        <v>1.1622962437987243</v>
      </c>
      <c r="H1518" s="195">
        <f t="shared" si="139"/>
        <v>4</v>
      </c>
      <c r="I1518" s="196">
        <f t="shared" si="140"/>
        <v>5</v>
      </c>
      <c r="J1518" s="197">
        <f t="shared" si="141"/>
        <v>5</v>
      </c>
      <c r="K1518" s="186">
        <f t="shared" si="144"/>
        <v>14</v>
      </c>
      <c r="L1518" s="198">
        <f t="shared" si="142"/>
        <v>4.666666666666667</v>
      </c>
      <c r="M1518" s="199">
        <f t="shared" si="143"/>
        <v>4.66</v>
      </c>
    </row>
    <row r="1519" spans="1:13" x14ac:dyDescent="0.35">
      <c r="A1519" s="189" t="s">
        <v>1690</v>
      </c>
      <c r="B1519" s="190" t="s">
        <v>1707</v>
      </c>
      <c r="C1519" s="191">
        <v>553182</v>
      </c>
      <c r="D1519" s="192">
        <v>2.9129999999999998</v>
      </c>
      <c r="E1519" s="193">
        <v>41.263803680000002</v>
      </c>
      <c r="F1519" s="194">
        <v>3.0674846625766872</v>
      </c>
      <c r="H1519" s="195">
        <f t="shared" si="139"/>
        <v>2.5</v>
      </c>
      <c r="I1519" s="196">
        <f t="shared" si="140"/>
        <v>1</v>
      </c>
      <c r="J1519" s="197">
        <f t="shared" si="141"/>
        <v>3</v>
      </c>
      <c r="K1519" s="186">
        <f t="shared" si="144"/>
        <v>6.5</v>
      </c>
      <c r="L1519" s="198">
        <f t="shared" si="142"/>
        <v>2.1666666666666665</v>
      </c>
      <c r="M1519" s="199">
        <f t="shared" si="143"/>
        <v>2.16</v>
      </c>
    </row>
    <row r="1520" spans="1:13" x14ac:dyDescent="0.35">
      <c r="A1520" s="189" t="s">
        <v>1690</v>
      </c>
      <c r="B1520" s="190" t="s">
        <v>1708</v>
      </c>
      <c r="C1520" s="191">
        <v>563153</v>
      </c>
      <c r="D1520" s="192">
        <v>8.8239999999999998</v>
      </c>
      <c r="E1520" s="193">
        <v>46.798507460000003</v>
      </c>
      <c r="F1520" s="194">
        <v>0</v>
      </c>
      <c r="H1520" s="195">
        <f t="shared" si="139"/>
        <v>5</v>
      </c>
      <c r="I1520" s="196">
        <f t="shared" si="140"/>
        <v>5</v>
      </c>
      <c r="J1520" s="197">
        <f t="shared" si="141"/>
        <v>5</v>
      </c>
      <c r="K1520" s="186">
        <f t="shared" si="144"/>
        <v>15</v>
      </c>
      <c r="L1520" s="198">
        <f t="shared" si="142"/>
        <v>5</v>
      </c>
      <c r="M1520" s="199">
        <f t="shared" si="143"/>
        <v>5</v>
      </c>
    </row>
    <row r="1521" spans="1:13" x14ac:dyDescent="0.35">
      <c r="A1521" s="189" t="s">
        <v>1690</v>
      </c>
      <c r="B1521" s="190" t="s">
        <v>1709</v>
      </c>
      <c r="C1521" s="191">
        <v>553239</v>
      </c>
      <c r="D1521" s="192">
        <v>3.1749999999999998</v>
      </c>
      <c r="E1521" s="193">
        <v>43.055693069999997</v>
      </c>
      <c r="F1521" s="194">
        <v>1.4851485148514851</v>
      </c>
      <c r="H1521" s="195">
        <f t="shared" si="139"/>
        <v>3</v>
      </c>
      <c r="I1521" s="196">
        <f t="shared" si="140"/>
        <v>3.5</v>
      </c>
      <c r="J1521" s="197">
        <f t="shared" si="141"/>
        <v>5</v>
      </c>
      <c r="K1521" s="186">
        <f t="shared" si="144"/>
        <v>11.5</v>
      </c>
      <c r="L1521" s="198">
        <f t="shared" si="142"/>
        <v>3.8333333333333335</v>
      </c>
      <c r="M1521" s="199">
        <f t="shared" si="143"/>
        <v>3.83</v>
      </c>
    </row>
    <row r="1522" spans="1:13" x14ac:dyDescent="0.35">
      <c r="A1522" s="189" t="s">
        <v>1690</v>
      </c>
      <c r="B1522" s="190" t="s">
        <v>1710</v>
      </c>
      <c r="C1522" s="191">
        <v>553255</v>
      </c>
      <c r="D1522" s="192">
        <v>4.43</v>
      </c>
      <c r="E1522" s="193">
        <v>44.904669259999999</v>
      </c>
      <c r="F1522" s="194">
        <v>2.3346303501945527</v>
      </c>
      <c r="H1522" s="195">
        <f t="shared" si="139"/>
        <v>5</v>
      </c>
      <c r="I1522" s="196">
        <f t="shared" si="140"/>
        <v>5</v>
      </c>
      <c r="J1522" s="197">
        <f t="shared" si="141"/>
        <v>4</v>
      </c>
      <c r="K1522" s="186">
        <f t="shared" si="144"/>
        <v>14</v>
      </c>
      <c r="L1522" s="198">
        <f t="shared" si="142"/>
        <v>4.666666666666667</v>
      </c>
      <c r="M1522" s="199">
        <f t="shared" si="143"/>
        <v>4.66</v>
      </c>
    </row>
    <row r="1523" spans="1:13" x14ac:dyDescent="0.35">
      <c r="A1523" s="189" t="s">
        <v>1690</v>
      </c>
      <c r="B1523" s="190" t="s">
        <v>1711</v>
      </c>
      <c r="C1523" s="191">
        <v>553263</v>
      </c>
      <c r="D1523" s="192">
        <v>2.927</v>
      </c>
      <c r="E1523" s="193">
        <v>38.901993359999999</v>
      </c>
      <c r="F1523" s="194">
        <v>3.986710963455149</v>
      </c>
      <c r="H1523" s="195">
        <f t="shared" si="139"/>
        <v>2.5</v>
      </c>
      <c r="I1523" s="196">
        <f t="shared" si="140"/>
        <v>0.5</v>
      </c>
      <c r="J1523" s="197">
        <f t="shared" si="141"/>
        <v>1.5</v>
      </c>
      <c r="K1523" s="186">
        <f t="shared" si="144"/>
        <v>4.5</v>
      </c>
      <c r="L1523" s="198">
        <f t="shared" si="142"/>
        <v>1.5</v>
      </c>
      <c r="M1523" s="199">
        <f t="shared" si="143"/>
        <v>1.5</v>
      </c>
    </row>
    <row r="1524" spans="1:13" x14ac:dyDescent="0.35">
      <c r="A1524" s="189" t="s">
        <v>1690</v>
      </c>
      <c r="B1524" s="190" t="s">
        <v>1712</v>
      </c>
      <c r="C1524" s="191">
        <v>553271</v>
      </c>
      <c r="D1524" s="192">
        <v>3.3759999999999999</v>
      </c>
      <c r="E1524" s="193">
        <v>43.867021280000003</v>
      </c>
      <c r="F1524" s="194">
        <v>2.0364741641337387</v>
      </c>
      <c r="H1524" s="195">
        <f t="shared" si="139"/>
        <v>3.5</v>
      </c>
      <c r="I1524" s="196">
        <f t="shared" si="140"/>
        <v>5</v>
      </c>
      <c r="J1524" s="197">
        <f t="shared" si="141"/>
        <v>4.5</v>
      </c>
      <c r="K1524" s="186">
        <f t="shared" si="144"/>
        <v>13</v>
      </c>
      <c r="L1524" s="198">
        <f t="shared" si="142"/>
        <v>4.333333333333333</v>
      </c>
      <c r="M1524" s="199">
        <f t="shared" si="143"/>
        <v>4.33</v>
      </c>
    </row>
    <row r="1525" spans="1:13" x14ac:dyDescent="0.35">
      <c r="A1525" s="189" t="s">
        <v>1690</v>
      </c>
      <c r="B1525" s="190" t="s">
        <v>1713</v>
      </c>
      <c r="C1525" s="191">
        <v>553298</v>
      </c>
      <c r="D1525" s="192">
        <v>3.1579999999999999</v>
      </c>
      <c r="E1525" s="193">
        <v>44.803834809999998</v>
      </c>
      <c r="F1525" s="194">
        <v>0.58997050147492625</v>
      </c>
      <c r="H1525" s="195">
        <f t="shared" si="139"/>
        <v>3</v>
      </c>
      <c r="I1525" s="196">
        <f t="shared" si="140"/>
        <v>5</v>
      </c>
      <c r="J1525" s="197">
        <f t="shared" si="141"/>
        <v>5</v>
      </c>
      <c r="K1525" s="186">
        <f t="shared" si="144"/>
        <v>13</v>
      </c>
      <c r="L1525" s="198">
        <f t="shared" si="142"/>
        <v>4.333333333333333</v>
      </c>
      <c r="M1525" s="199">
        <f t="shared" si="143"/>
        <v>4.33</v>
      </c>
    </row>
    <row r="1526" spans="1:13" x14ac:dyDescent="0.35">
      <c r="A1526" s="189" t="s">
        <v>1690</v>
      </c>
      <c r="B1526" s="190" t="s">
        <v>1456</v>
      </c>
      <c r="C1526" s="191">
        <v>553310</v>
      </c>
      <c r="D1526" s="192">
        <v>1.9419999999999999</v>
      </c>
      <c r="E1526" s="193">
        <v>45.168604649999999</v>
      </c>
      <c r="F1526" s="194">
        <v>5.8139534883720927</v>
      </c>
      <c r="H1526" s="195">
        <f t="shared" si="139"/>
        <v>0.5</v>
      </c>
      <c r="I1526" s="196">
        <f t="shared" si="140"/>
        <v>5</v>
      </c>
      <c r="J1526" s="197">
        <f t="shared" si="141"/>
        <v>0.5</v>
      </c>
      <c r="K1526" s="186">
        <f t="shared" si="144"/>
        <v>6</v>
      </c>
      <c r="L1526" s="198">
        <f t="shared" si="142"/>
        <v>2</v>
      </c>
      <c r="M1526" s="199">
        <f t="shared" si="143"/>
        <v>2</v>
      </c>
    </row>
    <row r="1527" spans="1:13" x14ac:dyDescent="0.35">
      <c r="A1527" s="189" t="s">
        <v>1690</v>
      </c>
      <c r="B1527" s="190" t="s">
        <v>1714</v>
      </c>
      <c r="C1527" s="191">
        <v>553361</v>
      </c>
      <c r="D1527" s="192">
        <v>4.2549999999999999</v>
      </c>
      <c r="E1527" s="193">
        <v>43.847457630000001</v>
      </c>
      <c r="F1527" s="194">
        <v>1.6949152542372883</v>
      </c>
      <c r="H1527" s="195">
        <f t="shared" si="139"/>
        <v>5</v>
      </c>
      <c r="I1527" s="196">
        <f t="shared" si="140"/>
        <v>5</v>
      </c>
      <c r="J1527" s="197">
        <f t="shared" si="141"/>
        <v>5</v>
      </c>
      <c r="K1527" s="186">
        <f t="shared" si="144"/>
        <v>15</v>
      </c>
      <c r="L1527" s="198">
        <f t="shared" si="142"/>
        <v>5</v>
      </c>
      <c r="M1527" s="199">
        <f t="shared" si="143"/>
        <v>5</v>
      </c>
    </row>
    <row r="1528" spans="1:13" x14ac:dyDescent="0.35">
      <c r="A1528" s="189" t="s">
        <v>1690</v>
      </c>
      <c r="B1528" s="190" t="s">
        <v>1715</v>
      </c>
      <c r="C1528" s="191">
        <v>599271</v>
      </c>
      <c r="D1528" s="192">
        <v>2.367</v>
      </c>
      <c r="E1528" s="193">
        <v>42.163120569999997</v>
      </c>
      <c r="F1528" s="194">
        <v>5.6737588652482271</v>
      </c>
      <c r="H1528" s="195">
        <f t="shared" si="139"/>
        <v>1</v>
      </c>
      <c r="I1528" s="196">
        <f t="shared" si="140"/>
        <v>2.5</v>
      </c>
      <c r="J1528" s="197">
        <f t="shared" si="141"/>
        <v>0.5</v>
      </c>
      <c r="K1528" s="186">
        <f t="shared" si="144"/>
        <v>4</v>
      </c>
      <c r="L1528" s="198">
        <f t="shared" si="142"/>
        <v>1.3333333333333333</v>
      </c>
      <c r="M1528" s="199">
        <f t="shared" si="143"/>
        <v>1.33</v>
      </c>
    </row>
    <row r="1529" spans="1:13" x14ac:dyDescent="0.35">
      <c r="A1529" s="189" t="s">
        <v>1690</v>
      </c>
      <c r="B1529" s="190" t="s">
        <v>1716</v>
      </c>
      <c r="C1529" s="191">
        <v>553409</v>
      </c>
      <c r="D1529" s="192">
        <v>2.4590000000000001</v>
      </c>
      <c r="E1529" s="193">
        <v>42.986146099999999</v>
      </c>
      <c r="F1529" s="194">
        <v>6.5491183879093198</v>
      </c>
      <c r="H1529" s="195">
        <f t="shared" si="139"/>
        <v>1.5</v>
      </c>
      <c r="I1529" s="196">
        <f t="shared" si="140"/>
        <v>3.5</v>
      </c>
      <c r="J1529" s="197">
        <f t="shared" si="141"/>
        <v>0.5</v>
      </c>
      <c r="K1529" s="186">
        <f t="shared" si="144"/>
        <v>5.5</v>
      </c>
      <c r="L1529" s="198">
        <f t="shared" si="142"/>
        <v>1.8333333333333333</v>
      </c>
      <c r="M1529" s="199">
        <f t="shared" si="143"/>
        <v>1.83</v>
      </c>
    </row>
    <row r="1530" spans="1:13" x14ac:dyDescent="0.35">
      <c r="A1530" s="189" t="s">
        <v>1690</v>
      </c>
      <c r="B1530" s="190" t="s">
        <v>1717</v>
      </c>
      <c r="C1530" s="191">
        <v>563897</v>
      </c>
      <c r="D1530" s="192">
        <v>2.5129999999999999</v>
      </c>
      <c r="E1530" s="193">
        <v>42.163157890000001</v>
      </c>
      <c r="F1530" s="194">
        <v>4.9122807017543852</v>
      </c>
      <c r="H1530" s="195">
        <f t="shared" si="139"/>
        <v>1.5</v>
      </c>
      <c r="I1530" s="196">
        <f t="shared" si="140"/>
        <v>2.5</v>
      </c>
      <c r="J1530" s="197">
        <f t="shared" si="141"/>
        <v>0.5</v>
      </c>
      <c r="K1530" s="186">
        <f t="shared" si="144"/>
        <v>4.5</v>
      </c>
      <c r="L1530" s="198">
        <f t="shared" si="142"/>
        <v>1.5</v>
      </c>
      <c r="M1530" s="199">
        <f t="shared" si="143"/>
        <v>1.5</v>
      </c>
    </row>
    <row r="1531" spans="1:13" x14ac:dyDescent="0.35">
      <c r="A1531" s="189" t="s">
        <v>1718</v>
      </c>
      <c r="B1531" s="190" t="s">
        <v>1719</v>
      </c>
      <c r="C1531" s="191">
        <v>550906</v>
      </c>
      <c r="D1531" s="192">
        <v>3.6469999999999998</v>
      </c>
      <c r="E1531" s="193">
        <v>41.412280699999997</v>
      </c>
      <c r="F1531" s="194">
        <v>2.3391812865497075</v>
      </c>
      <c r="H1531" s="195">
        <f t="shared" si="139"/>
        <v>4</v>
      </c>
      <c r="I1531" s="196">
        <f t="shared" si="140"/>
        <v>1</v>
      </c>
      <c r="J1531" s="197">
        <f t="shared" si="141"/>
        <v>4</v>
      </c>
      <c r="K1531" s="186">
        <f t="shared" si="144"/>
        <v>9</v>
      </c>
      <c r="L1531" s="198">
        <f t="shared" si="142"/>
        <v>3</v>
      </c>
      <c r="M1531" s="199">
        <f t="shared" si="143"/>
        <v>3</v>
      </c>
    </row>
    <row r="1532" spans="1:13" x14ac:dyDescent="0.35">
      <c r="A1532" s="189" t="s">
        <v>1718</v>
      </c>
      <c r="B1532" s="190" t="s">
        <v>1720</v>
      </c>
      <c r="C1532" s="191">
        <v>550922</v>
      </c>
      <c r="D1532" s="192">
        <v>3.6789999999999998</v>
      </c>
      <c r="E1532" s="193">
        <v>42.959869849999997</v>
      </c>
      <c r="F1532" s="194">
        <v>1.0845986984815619</v>
      </c>
      <c r="H1532" s="195">
        <f t="shared" si="139"/>
        <v>4</v>
      </c>
      <c r="I1532" s="196">
        <f t="shared" si="140"/>
        <v>3.5</v>
      </c>
      <c r="J1532" s="197">
        <f t="shared" si="141"/>
        <v>5</v>
      </c>
      <c r="K1532" s="186">
        <f t="shared" si="144"/>
        <v>12.5</v>
      </c>
      <c r="L1532" s="198">
        <f t="shared" si="142"/>
        <v>4.166666666666667</v>
      </c>
      <c r="M1532" s="199">
        <f t="shared" si="143"/>
        <v>4.16</v>
      </c>
    </row>
    <row r="1533" spans="1:13" x14ac:dyDescent="0.35">
      <c r="A1533" s="189" t="s">
        <v>1718</v>
      </c>
      <c r="B1533" s="190" t="s">
        <v>1721</v>
      </c>
      <c r="C1533" s="191">
        <v>550949</v>
      </c>
      <c r="D1533" s="192">
        <v>6.0609999999999999</v>
      </c>
      <c r="E1533" s="193">
        <v>40.433649289999998</v>
      </c>
      <c r="F1533" s="194">
        <v>0.94786729857819907</v>
      </c>
      <c r="H1533" s="195">
        <f t="shared" si="139"/>
        <v>5</v>
      </c>
      <c r="I1533" s="196">
        <f t="shared" si="140"/>
        <v>0.5</v>
      </c>
      <c r="J1533" s="197">
        <f t="shared" si="141"/>
        <v>5</v>
      </c>
      <c r="K1533" s="186">
        <f t="shared" si="144"/>
        <v>10.5</v>
      </c>
      <c r="L1533" s="198">
        <f t="shared" si="142"/>
        <v>3.5</v>
      </c>
      <c r="M1533" s="199">
        <f t="shared" si="143"/>
        <v>3.5</v>
      </c>
    </row>
    <row r="1534" spans="1:13" x14ac:dyDescent="0.35">
      <c r="A1534" s="189" t="s">
        <v>1718</v>
      </c>
      <c r="B1534" s="190" t="s">
        <v>1722</v>
      </c>
      <c r="C1534" s="191">
        <v>550957</v>
      </c>
      <c r="D1534" s="192">
        <v>2.7869999999999999</v>
      </c>
      <c r="E1534" s="193">
        <v>43.653591159999998</v>
      </c>
      <c r="F1534" s="194">
        <v>1.3259668508287294</v>
      </c>
      <c r="H1534" s="195">
        <f t="shared" si="139"/>
        <v>2</v>
      </c>
      <c r="I1534" s="196">
        <f t="shared" si="140"/>
        <v>5</v>
      </c>
      <c r="J1534" s="197">
        <f t="shared" si="141"/>
        <v>5</v>
      </c>
      <c r="K1534" s="186">
        <f t="shared" si="144"/>
        <v>12</v>
      </c>
      <c r="L1534" s="198">
        <f t="shared" si="142"/>
        <v>4</v>
      </c>
      <c r="M1534" s="199">
        <f t="shared" si="143"/>
        <v>4</v>
      </c>
    </row>
    <row r="1535" spans="1:13" x14ac:dyDescent="0.35">
      <c r="A1535" s="189" t="s">
        <v>1718</v>
      </c>
      <c r="B1535" s="190" t="s">
        <v>1404</v>
      </c>
      <c r="C1535" s="191">
        <v>550981</v>
      </c>
      <c r="D1535" s="192">
        <v>2.8740000000000001</v>
      </c>
      <c r="E1535" s="193">
        <v>44.940154440000001</v>
      </c>
      <c r="F1535" s="194">
        <v>2.3166023166023164</v>
      </c>
      <c r="H1535" s="195">
        <f t="shared" si="139"/>
        <v>2</v>
      </c>
      <c r="I1535" s="196">
        <f t="shared" si="140"/>
        <v>5</v>
      </c>
      <c r="J1535" s="197">
        <f t="shared" si="141"/>
        <v>4</v>
      </c>
      <c r="K1535" s="186">
        <f t="shared" si="144"/>
        <v>11</v>
      </c>
      <c r="L1535" s="198">
        <f t="shared" si="142"/>
        <v>3.6666666666666665</v>
      </c>
      <c r="M1535" s="199">
        <f t="shared" si="143"/>
        <v>3.66</v>
      </c>
    </row>
    <row r="1536" spans="1:13" x14ac:dyDescent="0.35">
      <c r="A1536" s="189" t="s">
        <v>1718</v>
      </c>
      <c r="B1536" s="190" t="s">
        <v>1723</v>
      </c>
      <c r="C1536" s="191">
        <v>560219</v>
      </c>
      <c r="D1536" s="192">
        <v>1.575</v>
      </c>
      <c r="E1536" s="193">
        <v>41.340796019999999</v>
      </c>
      <c r="F1536" s="194">
        <v>3.9800995024875627</v>
      </c>
      <c r="H1536" s="195">
        <f t="shared" si="139"/>
        <v>0.5</v>
      </c>
      <c r="I1536" s="196">
        <f t="shared" si="140"/>
        <v>1</v>
      </c>
      <c r="J1536" s="197">
        <f t="shared" si="141"/>
        <v>1.5</v>
      </c>
      <c r="K1536" s="186">
        <f t="shared" si="144"/>
        <v>3</v>
      </c>
      <c r="L1536" s="198">
        <f t="shared" si="142"/>
        <v>1</v>
      </c>
      <c r="M1536" s="199">
        <f t="shared" si="143"/>
        <v>1</v>
      </c>
    </row>
    <row r="1537" spans="1:13" x14ac:dyDescent="0.35">
      <c r="A1537" s="189" t="s">
        <v>1718</v>
      </c>
      <c r="B1537" s="190" t="s">
        <v>1724</v>
      </c>
      <c r="C1537" s="191">
        <v>551023</v>
      </c>
      <c r="D1537" s="192">
        <v>5.6340000000000003</v>
      </c>
      <c r="E1537" s="193">
        <v>46.663716809999997</v>
      </c>
      <c r="F1537" s="194">
        <v>2.6548672566371683</v>
      </c>
      <c r="H1537" s="195">
        <f t="shared" si="139"/>
        <v>5</v>
      </c>
      <c r="I1537" s="196">
        <f t="shared" si="140"/>
        <v>5</v>
      </c>
      <c r="J1537" s="197">
        <f t="shared" si="141"/>
        <v>3.5</v>
      </c>
      <c r="K1537" s="186">
        <f t="shared" si="144"/>
        <v>13.5</v>
      </c>
      <c r="L1537" s="198">
        <f t="shared" si="142"/>
        <v>4.5</v>
      </c>
      <c r="M1537" s="199">
        <f t="shared" si="143"/>
        <v>4.5</v>
      </c>
    </row>
    <row r="1538" spans="1:13" x14ac:dyDescent="0.35">
      <c r="A1538" s="189" t="s">
        <v>1718</v>
      </c>
      <c r="B1538" s="190" t="s">
        <v>1725</v>
      </c>
      <c r="C1538" s="191">
        <v>560243</v>
      </c>
      <c r="D1538" s="192">
        <v>3.488</v>
      </c>
      <c r="E1538" s="193">
        <v>47.5</v>
      </c>
      <c r="F1538" s="194">
        <v>3.2</v>
      </c>
      <c r="H1538" s="195">
        <f t="shared" si="139"/>
        <v>3.5</v>
      </c>
      <c r="I1538" s="196">
        <f t="shared" si="140"/>
        <v>5</v>
      </c>
      <c r="J1538" s="197">
        <f t="shared" si="141"/>
        <v>2.5</v>
      </c>
      <c r="K1538" s="186">
        <f t="shared" si="144"/>
        <v>11</v>
      </c>
      <c r="L1538" s="198">
        <f t="shared" si="142"/>
        <v>3.6666666666666665</v>
      </c>
      <c r="M1538" s="199">
        <f t="shared" si="143"/>
        <v>3.66</v>
      </c>
    </row>
    <row r="1539" spans="1:13" x14ac:dyDescent="0.35">
      <c r="A1539" s="189" t="s">
        <v>1718</v>
      </c>
      <c r="B1539" s="190" t="s">
        <v>1726</v>
      </c>
      <c r="C1539" s="191">
        <v>551040</v>
      </c>
      <c r="D1539" s="192">
        <v>3.2109999999999999</v>
      </c>
      <c r="E1539" s="193">
        <v>41.605740179999998</v>
      </c>
      <c r="F1539" s="194">
        <v>2.416918429003021</v>
      </c>
      <c r="H1539" s="195">
        <f t="shared" si="139"/>
        <v>3</v>
      </c>
      <c r="I1539" s="196">
        <f t="shared" si="140"/>
        <v>1.5</v>
      </c>
      <c r="J1539" s="197">
        <f t="shared" si="141"/>
        <v>4</v>
      </c>
      <c r="K1539" s="186">
        <f t="shared" si="144"/>
        <v>8.5</v>
      </c>
      <c r="L1539" s="198">
        <f t="shared" si="142"/>
        <v>2.8333333333333335</v>
      </c>
      <c r="M1539" s="199">
        <f t="shared" si="143"/>
        <v>2.83</v>
      </c>
    </row>
    <row r="1540" spans="1:13" x14ac:dyDescent="0.35">
      <c r="A1540" s="189" t="s">
        <v>1718</v>
      </c>
      <c r="B1540" s="190" t="s">
        <v>1727</v>
      </c>
      <c r="C1540" s="191">
        <v>536628</v>
      </c>
      <c r="D1540" s="192">
        <v>1.639</v>
      </c>
      <c r="E1540" s="193">
        <v>49.3</v>
      </c>
      <c r="F1540" s="194">
        <v>0</v>
      </c>
      <c r="H1540" s="195">
        <f t="shared" ref="H1540:H1603" si="145">VALUE(_xlfn.IFS(D1540&gt;4.05,"5",D1540&gt;=3.83,"4,5",D1540&gt;=3.6,"4",D1540&gt;=3.37,"3,5",D1540&gt;=3.14,"3",D1540&gt;=2.91,"2,5",D1540&gt;=2.68,"2",D1540&gt;=2.45,"1,5",D1540&gt;=2.22,"1",D1540&lt;2.22,"0,5"))</f>
        <v>0.5</v>
      </c>
      <c r="I1540" s="196">
        <f t="shared" ref="I1540:I1603" si="146">VALUE(_xlfn.IFS(E1540&gt;43.62,"5",E1540&gt;=43.32,"4,5",E1540&gt;=43.1,"4",E1540&gt;=42.7,"3,5",E1540&gt;=42.39,"3",E1540&gt;=42.08,"2,5",E1540&gt;=41.77,"2",E1540&gt;=41.46,"1,5",E1540&gt;=41.15,"1",E1540&lt;41.15,"0,5"))</f>
        <v>5</v>
      </c>
      <c r="J1540" s="197">
        <f t="shared" ref="J1540:J1603" si="147">VALUE(_xlfn.IFS(F1540&gt;4.53,"0,5",F1540&gt;=4.2,"1",F1540&gt;=3.86,"1,5",F1540&gt;=3.52,"2",F1540&gt;=3.18,"2,5",F1540&gt;=2.84,"3",F1540&gt;=2.5,"3,5",F1540&gt;=2.16,"4",F1540&gt;=1.82,"4,5",F1540&lt;1.82,"5"))</f>
        <v>5</v>
      </c>
      <c r="K1540" s="186">
        <f t="shared" si="144"/>
        <v>10.5</v>
      </c>
      <c r="L1540" s="198">
        <f t="shared" ref="L1540:L1603" si="148">(H1540+I1540+J1540)/3</f>
        <v>3.5</v>
      </c>
      <c r="M1540" s="199">
        <f t="shared" ref="M1540:M1603" si="149">ROUNDDOWN(L1540,2)</f>
        <v>3.5</v>
      </c>
    </row>
    <row r="1541" spans="1:13" x14ac:dyDescent="0.35">
      <c r="A1541" s="189" t="s">
        <v>1718</v>
      </c>
      <c r="B1541" s="190" t="s">
        <v>1728</v>
      </c>
      <c r="C1541" s="191">
        <v>536881</v>
      </c>
      <c r="D1541" s="192">
        <v>1.538</v>
      </c>
      <c r="E1541" s="193">
        <v>43.808441559999999</v>
      </c>
      <c r="F1541" s="194">
        <v>1.948051948051948</v>
      </c>
      <c r="H1541" s="195">
        <f t="shared" si="145"/>
        <v>0.5</v>
      </c>
      <c r="I1541" s="196">
        <f t="shared" si="146"/>
        <v>5</v>
      </c>
      <c r="J1541" s="197">
        <f t="shared" si="147"/>
        <v>4.5</v>
      </c>
      <c r="K1541" s="186">
        <f t="shared" si="144"/>
        <v>10</v>
      </c>
      <c r="L1541" s="198">
        <f t="shared" si="148"/>
        <v>3.3333333333333335</v>
      </c>
      <c r="M1541" s="199">
        <f t="shared" si="149"/>
        <v>3.33</v>
      </c>
    </row>
    <row r="1542" spans="1:13" x14ac:dyDescent="0.35">
      <c r="A1542" s="189" t="s">
        <v>1718</v>
      </c>
      <c r="B1542" s="190" t="s">
        <v>1729</v>
      </c>
      <c r="C1542" s="191">
        <v>551104</v>
      </c>
      <c r="D1542" s="192">
        <v>0.91700000000000004</v>
      </c>
      <c r="E1542" s="193">
        <v>44.172514620000001</v>
      </c>
      <c r="F1542" s="194">
        <v>0</v>
      </c>
      <c r="H1542" s="195">
        <f t="shared" si="145"/>
        <v>0.5</v>
      </c>
      <c r="I1542" s="196">
        <f t="shared" si="146"/>
        <v>5</v>
      </c>
      <c r="J1542" s="197">
        <f t="shared" si="147"/>
        <v>5</v>
      </c>
      <c r="K1542" s="186">
        <f t="shared" si="144"/>
        <v>10.5</v>
      </c>
      <c r="L1542" s="198">
        <f t="shared" si="148"/>
        <v>3.5</v>
      </c>
      <c r="M1542" s="199">
        <f t="shared" si="149"/>
        <v>3.5</v>
      </c>
    </row>
    <row r="1543" spans="1:13" x14ac:dyDescent="0.35">
      <c r="A1543" s="189" t="s">
        <v>1718</v>
      </c>
      <c r="B1543" s="190" t="s">
        <v>1730</v>
      </c>
      <c r="C1543" s="191">
        <v>551121</v>
      </c>
      <c r="D1543" s="192">
        <v>1.9610000000000001</v>
      </c>
      <c r="E1543" s="193">
        <v>45.528776980000004</v>
      </c>
      <c r="F1543" s="194">
        <v>1.4388489208633093</v>
      </c>
      <c r="H1543" s="195">
        <f t="shared" si="145"/>
        <v>0.5</v>
      </c>
      <c r="I1543" s="196">
        <f t="shared" si="146"/>
        <v>5</v>
      </c>
      <c r="J1543" s="197">
        <f t="shared" si="147"/>
        <v>5</v>
      </c>
      <c r="K1543" s="186">
        <f t="shared" si="144"/>
        <v>10.5</v>
      </c>
      <c r="L1543" s="198">
        <f t="shared" si="148"/>
        <v>3.5</v>
      </c>
      <c r="M1543" s="199">
        <f t="shared" si="149"/>
        <v>3.5</v>
      </c>
    </row>
    <row r="1544" spans="1:13" x14ac:dyDescent="0.35">
      <c r="A1544" s="189" t="s">
        <v>1718</v>
      </c>
      <c r="B1544" s="190" t="s">
        <v>1731</v>
      </c>
      <c r="C1544" s="191">
        <v>551155</v>
      </c>
      <c r="D1544" s="192">
        <v>2.367</v>
      </c>
      <c r="E1544" s="193">
        <v>41.968401489999998</v>
      </c>
      <c r="F1544" s="194">
        <v>2.9739776951672865</v>
      </c>
      <c r="H1544" s="195">
        <f t="shared" si="145"/>
        <v>1</v>
      </c>
      <c r="I1544" s="196">
        <f t="shared" si="146"/>
        <v>2</v>
      </c>
      <c r="J1544" s="197">
        <f t="shared" si="147"/>
        <v>3</v>
      </c>
      <c r="K1544" s="186">
        <f t="shared" si="144"/>
        <v>6</v>
      </c>
      <c r="L1544" s="198">
        <f t="shared" si="148"/>
        <v>2</v>
      </c>
      <c r="M1544" s="199">
        <f t="shared" si="149"/>
        <v>2</v>
      </c>
    </row>
    <row r="1545" spans="1:13" x14ac:dyDescent="0.35">
      <c r="A1545" s="189" t="s">
        <v>1718</v>
      </c>
      <c r="B1545" s="190" t="s">
        <v>1732</v>
      </c>
      <c r="C1545" s="191">
        <v>551163</v>
      </c>
      <c r="D1545" s="192">
        <v>4.242</v>
      </c>
      <c r="E1545" s="193">
        <v>38.122807020000003</v>
      </c>
      <c r="F1545" s="194">
        <v>1.7543859649122808</v>
      </c>
      <c r="H1545" s="195">
        <f t="shared" si="145"/>
        <v>5</v>
      </c>
      <c r="I1545" s="196">
        <f t="shared" si="146"/>
        <v>0.5</v>
      </c>
      <c r="J1545" s="197">
        <f t="shared" si="147"/>
        <v>5</v>
      </c>
      <c r="K1545" s="186">
        <f t="shared" si="144"/>
        <v>10.5</v>
      </c>
      <c r="L1545" s="198">
        <f t="shared" si="148"/>
        <v>3.5</v>
      </c>
      <c r="M1545" s="199">
        <f t="shared" si="149"/>
        <v>3.5</v>
      </c>
    </row>
    <row r="1546" spans="1:13" x14ac:dyDescent="0.35">
      <c r="A1546" s="189" t="s">
        <v>1718</v>
      </c>
      <c r="B1546" s="190" t="s">
        <v>1733</v>
      </c>
      <c r="C1546" s="191">
        <v>536946</v>
      </c>
      <c r="D1546" s="192">
        <v>0</v>
      </c>
      <c r="E1546" s="193">
        <v>50.829268290000002</v>
      </c>
      <c r="F1546" s="194">
        <v>0</v>
      </c>
      <c r="H1546" s="195">
        <f t="shared" si="145"/>
        <v>0.5</v>
      </c>
      <c r="I1546" s="196">
        <f t="shared" si="146"/>
        <v>5</v>
      </c>
      <c r="J1546" s="197">
        <f t="shared" si="147"/>
        <v>5</v>
      </c>
      <c r="K1546" s="186">
        <f t="shared" si="144"/>
        <v>10.5</v>
      </c>
      <c r="L1546" s="198">
        <f t="shared" si="148"/>
        <v>3.5</v>
      </c>
      <c r="M1546" s="199">
        <f t="shared" si="149"/>
        <v>3.5</v>
      </c>
    </row>
    <row r="1547" spans="1:13" x14ac:dyDescent="0.35">
      <c r="A1547" s="189" t="s">
        <v>1718</v>
      </c>
      <c r="B1547" s="190" t="s">
        <v>1734</v>
      </c>
      <c r="C1547" s="191">
        <v>551201</v>
      </c>
      <c r="D1547" s="192">
        <v>4.415</v>
      </c>
      <c r="E1547" s="193">
        <v>43.465773810000002</v>
      </c>
      <c r="F1547" s="194">
        <v>2.5297619047619051</v>
      </c>
      <c r="H1547" s="195">
        <f t="shared" si="145"/>
        <v>5</v>
      </c>
      <c r="I1547" s="196">
        <f t="shared" si="146"/>
        <v>4.5</v>
      </c>
      <c r="J1547" s="197">
        <f t="shared" si="147"/>
        <v>3.5</v>
      </c>
      <c r="K1547" s="186">
        <f t="shared" si="144"/>
        <v>13</v>
      </c>
      <c r="L1547" s="198">
        <f t="shared" si="148"/>
        <v>4.333333333333333</v>
      </c>
      <c r="M1547" s="199">
        <f t="shared" si="149"/>
        <v>4.33</v>
      </c>
    </row>
    <row r="1548" spans="1:13" x14ac:dyDescent="0.35">
      <c r="A1548" s="189" t="s">
        <v>1718</v>
      </c>
      <c r="B1548" s="190" t="s">
        <v>1333</v>
      </c>
      <c r="C1548" s="191">
        <v>560405</v>
      </c>
      <c r="D1548" s="192">
        <v>5.0629999999999997</v>
      </c>
      <c r="E1548" s="193">
        <v>46.334586469999998</v>
      </c>
      <c r="F1548" s="194">
        <v>0</v>
      </c>
      <c r="H1548" s="195">
        <f t="shared" si="145"/>
        <v>5</v>
      </c>
      <c r="I1548" s="196">
        <f t="shared" si="146"/>
        <v>5</v>
      </c>
      <c r="J1548" s="197">
        <f t="shared" si="147"/>
        <v>5</v>
      </c>
      <c r="K1548" s="186">
        <f t="shared" si="144"/>
        <v>15</v>
      </c>
      <c r="L1548" s="198">
        <f t="shared" si="148"/>
        <v>5</v>
      </c>
      <c r="M1548" s="199">
        <f t="shared" si="149"/>
        <v>5</v>
      </c>
    </row>
    <row r="1549" spans="1:13" x14ac:dyDescent="0.35">
      <c r="A1549" s="189" t="s">
        <v>1718</v>
      </c>
      <c r="B1549" s="190" t="s">
        <v>1735</v>
      </c>
      <c r="C1549" s="191">
        <v>551261</v>
      </c>
      <c r="D1549" s="192">
        <v>2.1579999999999999</v>
      </c>
      <c r="E1549" s="193">
        <v>45.098253280000002</v>
      </c>
      <c r="F1549" s="194">
        <v>0.8733624454148472</v>
      </c>
      <c r="H1549" s="195">
        <f t="shared" si="145"/>
        <v>0.5</v>
      </c>
      <c r="I1549" s="196">
        <f t="shared" si="146"/>
        <v>5</v>
      </c>
      <c r="J1549" s="197">
        <f t="shared" si="147"/>
        <v>5</v>
      </c>
      <c r="K1549" s="186">
        <f t="shared" ref="K1549:K1612" si="150">SUM(H1549:J1549)</f>
        <v>10.5</v>
      </c>
      <c r="L1549" s="198">
        <f t="shared" si="148"/>
        <v>3.5</v>
      </c>
      <c r="M1549" s="199">
        <f t="shared" si="149"/>
        <v>3.5</v>
      </c>
    </row>
    <row r="1550" spans="1:13" x14ac:dyDescent="0.35">
      <c r="A1550" s="189" t="s">
        <v>1718</v>
      </c>
      <c r="B1550" s="190" t="s">
        <v>1736</v>
      </c>
      <c r="C1550" s="191">
        <v>536954</v>
      </c>
      <c r="D1550" s="192">
        <v>2.3260000000000001</v>
      </c>
      <c r="E1550" s="193">
        <v>40.98</v>
      </c>
      <c r="F1550" s="194">
        <v>0</v>
      </c>
      <c r="H1550" s="195">
        <f t="shared" si="145"/>
        <v>1</v>
      </c>
      <c r="I1550" s="196">
        <f t="shared" si="146"/>
        <v>0.5</v>
      </c>
      <c r="J1550" s="197">
        <f t="shared" si="147"/>
        <v>5</v>
      </c>
      <c r="K1550" s="186">
        <f t="shared" si="150"/>
        <v>6.5</v>
      </c>
      <c r="L1550" s="198">
        <f t="shared" si="148"/>
        <v>2.1666666666666665</v>
      </c>
      <c r="M1550" s="199">
        <f t="shared" si="149"/>
        <v>2.16</v>
      </c>
    </row>
    <row r="1551" spans="1:13" x14ac:dyDescent="0.35">
      <c r="A1551" s="189" t="s">
        <v>1718</v>
      </c>
      <c r="B1551" s="190" t="s">
        <v>1737</v>
      </c>
      <c r="C1551" s="191">
        <v>536555</v>
      </c>
      <c r="D1551" s="192">
        <v>2.4390000000000001</v>
      </c>
      <c r="E1551" s="193">
        <v>44.576335880000002</v>
      </c>
      <c r="F1551" s="194">
        <v>1.5267175572519083</v>
      </c>
      <c r="H1551" s="195">
        <f t="shared" si="145"/>
        <v>1</v>
      </c>
      <c r="I1551" s="196">
        <f t="shared" si="146"/>
        <v>5</v>
      </c>
      <c r="J1551" s="197">
        <f t="shared" si="147"/>
        <v>5</v>
      </c>
      <c r="K1551" s="186">
        <f t="shared" si="150"/>
        <v>11</v>
      </c>
      <c r="L1551" s="198">
        <f t="shared" si="148"/>
        <v>3.6666666666666665</v>
      </c>
      <c r="M1551" s="199">
        <f t="shared" si="149"/>
        <v>3.66</v>
      </c>
    </row>
    <row r="1552" spans="1:13" x14ac:dyDescent="0.35">
      <c r="A1552" s="189" t="s">
        <v>1718</v>
      </c>
      <c r="B1552" s="190" t="s">
        <v>1738</v>
      </c>
      <c r="C1552" s="191">
        <v>560391</v>
      </c>
      <c r="D1552" s="192">
        <v>0</v>
      </c>
      <c r="E1552" s="193">
        <v>34.217391300000003</v>
      </c>
      <c r="F1552" s="194">
        <v>4.3478260869565215</v>
      </c>
      <c r="H1552" s="195">
        <f t="shared" si="145"/>
        <v>0.5</v>
      </c>
      <c r="I1552" s="196">
        <f t="shared" si="146"/>
        <v>0.5</v>
      </c>
      <c r="J1552" s="197">
        <f t="shared" si="147"/>
        <v>1</v>
      </c>
      <c r="K1552" s="186">
        <f t="shared" si="150"/>
        <v>2</v>
      </c>
      <c r="L1552" s="198">
        <f t="shared" si="148"/>
        <v>0.66666666666666663</v>
      </c>
      <c r="M1552" s="199">
        <f t="shared" si="149"/>
        <v>0.66</v>
      </c>
    </row>
    <row r="1553" spans="1:13" x14ac:dyDescent="0.35">
      <c r="A1553" s="189" t="s">
        <v>1718</v>
      </c>
      <c r="B1553" s="190" t="s">
        <v>1739</v>
      </c>
      <c r="C1553" s="191">
        <v>536750</v>
      </c>
      <c r="D1553" s="192">
        <v>4.7060000000000004</v>
      </c>
      <c r="E1553" s="193">
        <v>37.857723579999998</v>
      </c>
      <c r="F1553" s="194">
        <v>3.2520325203252032</v>
      </c>
      <c r="H1553" s="195">
        <f t="shared" si="145"/>
        <v>5</v>
      </c>
      <c r="I1553" s="196">
        <f t="shared" si="146"/>
        <v>0.5</v>
      </c>
      <c r="J1553" s="197">
        <f t="shared" si="147"/>
        <v>2.5</v>
      </c>
      <c r="K1553" s="186">
        <f t="shared" si="150"/>
        <v>8</v>
      </c>
      <c r="L1553" s="198">
        <f t="shared" si="148"/>
        <v>2.6666666666666665</v>
      </c>
      <c r="M1553" s="199">
        <f t="shared" si="149"/>
        <v>2.66</v>
      </c>
    </row>
    <row r="1554" spans="1:13" x14ac:dyDescent="0.35">
      <c r="A1554" s="189" t="s">
        <v>1718</v>
      </c>
      <c r="B1554" s="190" t="s">
        <v>1740</v>
      </c>
      <c r="C1554" s="191">
        <v>536831</v>
      </c>
      <c r="D1554" s="192">
        <v>0</v>
      </c>
      <c r="E1554" s="193">
        <v>43.365853659999999</v>
      </c>
      <c r="F1554" s="194">
        <v>0</v>
      </c>
      <c r="H1554" s="195">
        <f t="shared" si="145"/>
        <v>0.5</v>
      </c>
      <c r="I1554" s="196">
        <f t="shared" si="146"/>
        <v>4.5</v>
      </c>
      <c r="J1554" s="197">
        <f t="shared" si="147"/>
        <v>5</v>
      </c>
      <c r="K1554" s="186">
        <f t="shared" si="150"/>
        <v>10</v>
      </c>
      <c r="L1554" s="198">
        <f t="shared" si="148"/>
        <v>3.3333333333333335</v>
      </c>
      <c r="M1554" s="199">
        <f t="shared" si="149"/>
        <v>3.33</v>
      </c>
    </row>
    <row r="1555" spans="1:13" x14ac:dyDescent="0.35">
      <c r="A1555" s="189" t="s">
        <v>1718</v>
      </c>
      <c r="B1555" s="190" t="s">
        <v>1741</v>
      </c>
      <c r="C1555" s="191">
        <v>551341</v>
      </c>
      <c r="D1555" s="192">
        <v>0.53200000000000003</v>
      </c>
      <c r="E1555" s="193">
        <v>42.71621622</v>
      </c>
      <c r="F1555" s="194">
        <v>6.0810810810810816</v>
      </c>
      <c r="H1555" s="195">
        <f t="shared" si="145"/>
        <v>0.5</v>
      </c>
      <c r="I1555" s="196">
        <f t="shared" si="146"/>
        <v>3.5</v>
      </c>
      <c r="J1555" s="197">
        <f t="shared" si="147"/>
        <v>0.5</v>
      </c>
      <c r="K1555" s="186">
        <f t="shared" si="150"/>
        <v>4.5</v>
      </c>
      <c r="L1555" s="198">
        <f t="shared" si="148"/>
        <v>1.5</v>
      </c>
      <c r="M1555" s="199">
        <f t="shared" si="149"/>
        <v>1.5</v>
      </c>
    </row>
    <row r="1556" spans="1:13" x14ac:dyDescent="0.35">
      <c r="A1556" s="189" t="s">
        <v>1718</v>
      </c>
      <c r="B1556" s="190" t="s">
        <v>1742</v>
      </c>
      <c r="C1556" s="191">
        <v>551384</v>
      </c>
      <c r="D1556" s="192">
        <v>3.89</v>
      </c>
      <c r="E1556" s="193">
        <v>42.386657100000001</v>
      </c>
      <c r="F1556" s="194">
        <v>3.7302725968436157</v>
      </c>
      <c r="H1556" s="195">
        <f t="shared" si="145"/>
        <v>4.5</v>
      </c>
      <c r="I1556" s="196">
        <f t="shared" si="146"/>
        <v>2.5</v>
      </c>
      <c r="J1556" s="197">
        <f t="shared" si="147"/>
        <v>2</v>
      </c>
      <c r="K1556" s="186">
        <f t="shared" si="150"/>
        <v>9</v>
      </c>
      <c r="L1556" s="198">
        <f t="shared" si="148"/>
        <v>3</v>
      </c>
      <c r="M1556" s="199">
        <f t="shared" si="149"/>
        <v>3</v>
      </c>
    </row>
    <row r="1557" spans="1:13" x14ac:dyDescent="0.35">
      <c r="A1557" s="189" t="s">
        <v>1718</v>
      </c>
      <c r="B1557" s="190" t="s">
        <v>1743</v>
      </c>
      <c r="C1557" s="191">
        <v>551392</v>
      </c>
      <c r="D1557" s="192">
        <v>3.6080000000000001</v>
      </c>
      <c r="E1557" s="193">
        <v>42.170103089999998</v>
      </c>
      <c r="F1557" s="194">
        <v>2.061855670103093</v>
      </c>
      <c r="H1557" s="195">
        <f t="shared" si="145"/>
        <v>4</v>
      </c>
      <c r="I1557" s="196">
        <f t="shared" si="146"/>
        <v>2.5</v>
      </c>
      <c r="J1557" s="197">
        <f t="shared" si="147"/>
        <v>4.5</v>
      </c>
      <c r="K1557" s="186">
        <f t="shared" si="150"/>
        <v>11</v>
      </c>
      <c r="L1557" s="198">
        <f t="shared" si="148"/>
        <v>3.6666666666666665</v>
      </c>
      <c r="M1557" s="199">
        <f t="shared" si="149"/>
        <v>3.66</v>
      </c>
    </row>
    <row r="1558" spans="1:13" x14ac:dyDescent="0.35">
      <c r="A1558" s="189" t="s">
        <v>1718</v>
      </c>
      <c r="B1558" s="190" t="s">
        <v>1744</v>
      </c>
      <c r="C1558" s="191">
        <v>536539</v>
      </c>
      <c r="D1558" s="192">
        <v>2.5640000000000001</v>
      </c>
      <c r="E1558" s="193">
        <v>38.847826089999998</v>
      </c>
      <c r="F1558" s="194">
        <v>2.8985507246376812</v>
      </c>
      <c r="H1558" s="195">
        <f t="shared" si="145"/>
        <v>1.5</v>
      </c>
      <c r="I1558" s="196">
        <f t="shared" si="146"/>
        <v>0.5</v>
      </c>
      <c r="J1558" s="197">
        <f t="shared" si="147"/>
        <v>3</v>
      </c>
      <c r="K1558" s="186">
        <f t="shared" si="150"/>
        <v>5</v>
      </c>
      <c r="L1558" s="198">
        <f t="shared" si="148"/>
        <v>1.6666666666666667</v>
      </c>
      <c r="M1558" s="199">
        <f t="shared" si="149"/>
        <v>1.66</v>
      </c>
    </row>
    <row r="1559" spans="1:13" x14ac:dyDescent="0.35">
      <c r="A1559" s="189" t="s">
        <v>1718</v>
      </c>
      <c r="B1559" s="190" t="s">
        <v>1745</v>
      </c>
      <c r="C1559" s="191">
        <v>551414</v>
      </c>
      <c r="D1559" s="192">
        <v>2.3260000000000001</v>
      </c>
      <c r="E1559" s="193">
        <v>42.69921875</v>
      </c>
      <c r="F1559" s="194">
        <v>3.90625</v>
      </c>
      <c r="H1559" s="195">
        <f t="shared" si="145"/>
        <v>1</v>
      </c>
      <c r="I1559" s="196">
        <f t="shared" si="146"/>
        <v>3</v>
      </c>
      <c r="J1559" s="197">
        <f t="shared" si="147"/>
        <v>1.5</v>
      </c>
      <c r="K1559" s="186">
        <f t="shared" si="150"/>
        <v>5.5</v>
      </c>
      <c r="L1559" s="198">
        <f t="shared" si="148"/>
        <v>1.8333333333333333</v>
      </c>
      <c r="M1559" s="199">
        <f t="shared" si="149"/>
        <v>1.83</v>
      </c>
    </row>
    <row r="1560" spans="1:13" x14ac:dyDescent="0.35">
      <c r="A1560" s="189" t="s">
        <v>1718</v>
      </c>
      <c r="B1560" s="190" t="s">
        <v>1746</v>
      </c>
      <c r="C1560" s="191">
        <v>536563</v>
      </c>
      <c r="D1560" s="192">
        <v>3.871</v>
      </c>
      <c r="E1560" s="193">
        <v>43.758964140000003</v>
      </c>
      <c r="F1560" s="194">
        <v>3.1872509960159365</v>
      </c>
      <c r="H1560" s="195">
        <f t="shared" si="145"/>
        <v>4.5</v>
      </c>
      <c r="I1560" s="196">
        <f t="shared" si="146"/>
        <v>5</v>
      </c>
      <c r="J1560" s="197">
        <f t="shared" si="147"/>
        <v>2.5</v>
      </c>
      <c r="K1560" s="186">
        <f t="shared" si="150"/>
        <v>12</v>
      </c>
      <c r="L1560" s="198">
        <f t="shared" si="148"/>
        <v>4</v>
      </c>
      <c r="M1560" s="199">
        <f t="shared" si="149"/>
        <v>4</v>
      </c>
    </row>
    <row r="1561" spans="1:13" x14ac:dyDescent="0.35">
      <c r="A1561" s="189" t="s">
        <v>1718</v>
      </c>
      <c r="B1561" s="190" t="s">
        <v>1747</v>
      </c>
      <c r="C1561" s="191">
        <v>560278</v>
      </c>
      <c r="D1561" s="192">
        <v>3.9769999999999999</v>
      </c>
      <c r="E1561" s="193">
        <v>43.875912409999998</v>
      </c>
      <c r="F1561" s="194">
        <v>9.4890510948905096</v>
      </c>
      <c r="H1561" s="195">
        <f t="shared" si="145"/>
        <v>4.5</v>
      </c>
      <c r="I1561" s="196">
        <f t="shared" si="146"/>
        <v>5</v>
      </c>
      <c r="J1561" s="197">
        <f t="shared" si="147"/>
        <v>0.5</v>
      </c>
      <c r="K1561" s="186">
        <f t="shared" si="150"/>
        <v>10</v>
      </c>
      <c r="L1561" s="198">
        <f t="shared" si="148"/>
        <v>3.3333333333333335</v>
      </c>
      <c r="M1561" s="199">
        <f t="shared" si="149"/>
        <v>3.33</v>
      </c>
    </row>
    <row r="1562" spans="1:13" x14ac:dyDescent="0.35">
      <c r="A1562" s="189" t="s">
        <v>1718</v>
      </c>
      <c r="B1562" s="190" t="s">
        <v>1748</v>
      </c>
      <c r="C1562" s="191">
        <v>536644</v>
      </c>
      <c r="D1562" s="192">
        <v>1.835</v>
      </c>
      <c r="E1562" s="193">
        <v>42.48285714</v>
      </c>
      <c r="F1562" s="194">
        <v>5.7142857142857144</v>
      </c>
      <c r="H1562" s="195">
        <f t="shared" si="145"/>
        <v>0.5</v>
      </c>
      <c r="I1562" s="196">
        <f t="shared" si="146"/>
        <v>3</v>
      </c>
      <c r="J1562" s="197">
        <f t="shared" si="147"/>
        <v>0.5</v>
      </c>
      <c r="K1562" s="186">
        <f t="shared" si="150"/>
        <v>4</v>
      </c>
      <c r="L1562" s="198">
        <f t="shared" si="148"/>
        <v>1.3333333333333333</v>
      </c>
      <c r="M1562" s="199">
        <f t="shared" si="149"/>
        <v>1.33</v>
      </c>
    </row>
    <row r="1563" spans="1:13" x14ac:dyDescent="0.35">
      <c r="A1563" s="189" t="s">
        <v>1718</v>
      </c>
      <c r="B1563" s="190" t="s">
        <v>711</v>
      </c>
      <c r="C1563" s="191">
        <v>536474</v>
      </c>
      <c r="D1563" s="192">
        <v>1.587</v>
      </c>
      <c r="E1563" s="193">
        <v>46.367924530000003</v>
      </c>
      <c r="F1563" s="194">
        <v>1.8867924528301887</v>
      </c>
      <c r="H1563" s="195">
        <f t="shared" si="145"/>
        <v>0.5</v>
      </c>
      <c r="I1563" s="196">
        <f t="shared" si="146"/>
        <v>5</v>
      </c>
      <c r="J1563" s="197">
        <f t="shared" si="147"/>
        <v>4.5</v>
      </c>
      <c r="K1563" s="186">
        <f t="shared" si="150"/>
        <v>10</v>
      </c>
      <c r="L1563" s="198">
        <f t="shared" si="148"/>
        <v>3.3333333333333335</v>
      </c>
      <c r="M1563" s="199">
        <f t="shared" si="149"/>
        <v>3.33</v>
      </c>
    </row>
    <row r="1564" spans="1:13" x14ac:dyDescent="0.35">
      <c r="A1564" s="189" t="s">
        <v>1718</v>
      </c>
      <c r="B1564" s="190" t="s">
        <v>1749</v>
      </c>
      <c r="C1564" s="191">
        <v>536725</v>
      </c>
      <c r="D1564" s="192">
        <v>2.532</v>
      </c>
      <c r="E1564" s="193">
        <v>39.43495935</v>
      </c>
      <c r="F1564" s="194">
        <v>1.6260162601626016</v>
      </c>
      <c r="H1564" s="195">
        <f t="shared" si="145"/>
        <v>1.5</v>
      </c>
      <c r="I1564" s="196">
        <f t="shared" si="146"/>
        <v>0.5</v>
      </c>
      <c r="J1564" s="197">
        <f t="shared" si="147"/>
        <v>5</v>
      </c>
      <c r="K1564" s="186">
        <f t="shared" si="150"/>
        <v>7</v>
      </c>
      <c r="L1564" s="198">
        <f t="shared" si="148"/>
        <v>2.3333333333333335</v>
      </c>
      <c r="M1564" s="199">
        <f t="shared" si="149"/>
        <v>2.33</v>
      </c>
    </row>
    <row r="1565" spans="1:13" x14ac:dyDescent="0.35">
      <c r="A1565" s="189" t="s">
        <v>1718</v>
      </c>
      <c r="B1565" s="190" t="s">
        <v>1750</v>
      </c>
      <c r="C1565" s="191">
        <v>551520</v>
      </c>
      <c r="D1565" s="192">
        <v>4.3479999999999999</v>
      </c>
      <c r="E1565" s="193">
        <v>42.515923569999998</v>
      </c>
      <c r="F1565" s="194">
        <v>3.8216560509554141</v>
      </c>
      <c r="H1565" s="195">
        <f t="shared" si="145"/>
        <v>5</v>
      </c>
      <c r="I1565" s="196">
        <f t="shared" si="146"/>
        <v>3</v>
      </c>
      <c r="J1565" s="197">
        <f t="shared" si="147"/>
        <v>2</v>
      </c>
      <c r="K1565" s="186">
        <f t="shared" si="150"/>
        <v>10</v>
      </c>
      <c r="L1565" s="198">
        <f t="shared" si="148"/>
        <v>3.3333333333333335</v>
      </c>
      <c r="M1565" s="199">
        <f t="shared" si="149"/>
        <v>3.33</v>
      </c>
    </row>
    <row r="1566" spans="1:13" x14ac:dyDescent="0.35">
      <c r="A1566" s="189" t="s">
        <v>1718</v>
      </c>
      <c r="B1566" s="190" t="s">
        <v>1751</v>
      </c>
      <c r="C1566" s="191">
        <v>536962</v>
      </c>
      <c r="D1566" s="192">
        <v>2.8370000000000002</v>
      </c>
      <c r="E1566" s="193">
        <v>41.598814230000002</v>
      </c>
      <c r="F1566" s="194">
        <v>2.3715415019762842</v>
      </c>
      <c r="H1566" s="195">
        <f t="shared" si="145"/>
        <v>2</v>
      </c>
      <c r="I1566" s="196">
        <f t="shared" si="146"/>
        <v>1.5</v>
      </c>
      <c r="J1566" s="197">
        <f t="shared" si="147"/>
        <v>4</v>
      </c>
      <c r="K1566" s="186">
        <f t="shared" si="150"/>
        <v>7.5</v>
      </c>
      <c r="L1566" s="198">
        <f t="shared" si="148"/>
        <v>2.5</v>
      </c>
      <c r="M1566" s="199">
        <f t="shared" si="149"/>
        <v>2.5</v>
      </c>
    </row>
    <row r="1567" spans="1:13" x14ac:dyDescent="0.35">
      <c r="A1567" s="189" t="s">
        <v>1718</v>
      </c>
      <c r="B1567" s="190" t="s">
        <v>410</v>
      </c>
      <c r="C1567" s="191">
        <v>560201</v>
      </c>
      <c r="D1567" s="192">
        <v>6.6669999999999998</v>
      </c>
      <c r="E1567" s="193">
        <v>48.719780219999997</v>
      </c>
      <c r="F1567" s="194">
        <v>0</v>
      </c>
      <c r="H1567" s="195">
        <f t="shared" si="145"/>
        <v>5</v>
      </c>
      <c r="I1567" s="196">
        <f t="shared" si="146"/>
        <v>5</v>
      </c>
      <c r="J1567" s="197">
        <f t="shared" si="147"/>
        <v>5</v>
      </c>
      <c r="K1567" s="186">
        <f t="shared" si="150"/>
        <v>15</v>
      </c>
      <c r="L1567" s="198">
        <f t="shared" si="148"/>
        <v>5</v>
      </c>
      <c r="M1567" s="199">
        <f t="shared" si="149"/>
        <v>5</v>
      </c>
    </row>
    <row r="1568" spans="1:13" x14ac:dyDescent="0.35">
      <c r="A1568" s="189" t="s">
        <v>1718</v>
      </c>
      <c r="B1568" s="190" t="s">
        <v>1752</v>
      </c>
      <c r="C1568" s="191">
        <v>551554</v>
      </c>
      <c r="D1568" s="192">
        <v>3.879</v>
      </c>
      <c r="E1568" s="193">
        <v>43.8</v>
      </c>
      <c r="F1568" s="194">
        <v>1.6666666666666665</v>
      </c>
      <c r="H1568" s="195">
        <f t="shared" si="145"/>
        <v>4.5</v>
      </c>
      <c r="I1568" s="196">
        <f t="shared" si="146"/>
        <v>5</v>
      </c>
      <c r="J1568" s="197">
        <f t="shared" si="147"/>
        <v>5</v>
      </c>
      <c r="K1568" s="186">
        <f t="shared" si="150"/>
        <v>14.5</v>
      </c>
      <c r="L1568" s="198">
        <f t="shared" si="148"/>
        <v>4.833333333333333</v>
      </c>
      <c r="M1568" s="199">
        <f t="shared" si="149"/>
        <v>4.83</v>
      </c>
    </row>
    <row r="1569" spans="1:13" x14ac:dyDescent="0.35">
      <c r="A1569" s="189" t="s">
        <v>1718</v>
      </c>
      <c r="B1569" s="190" t="s">
        <v>618</v>
      </c>
      <c r="C1569" s="191">
        <v>551562</v>
      </c>
      <c r="D1569" s="192">
        <v>3.4569999999999999</v>
      </c>
      <c r="E1569" s="193">
        <v>43.142967540000001</v>
      </c>
      <c r="F1569" s="194">
        <v>5.255023183925811</v>
      </c>
      <c r="H1569" s="195">
        <f t="shared" si="145"/>
        <v>3.5</v>
      </c>
      <c r="I1569" s="196">
        <f t="shared" si="146"/>
        <v>4</v>
      </c>
      <c r="J1569" s="197">
        <f t="shared" si="147"/>
        <v>0.5</v>
      </c>
      <c r="K1569" s="186">
        <f t="shared" si="150"/>
        <v>8</v>
      </c>
      <c r="L1569" s="198">
        <f t="shared" si="148"/>
        <v>2.6666666666666665</v>
      </c>
      <c r="M1569" s="199">
        <f t="shared" si="149"/>
        <v>2.66</v>
      </c>
    </row>
    <row r="1570" spans="1:13" x14ac:dyDescent="0.35">
      <c r="A1570" s="189" t="s">
        <v>1718</v>
      </c>
      <c r="B1570" s="190" t="s">
        <v>1753</v>
      </c>
      <c r="C1570" s="191">
        <v>551571</v>
      </c>
      <c r="D1570" s="192">
        <v>0</v>
      </c>
      <c r="E1570" s="193">
        <v>40.114035090000002</v>
      </c>
      <c r="F1570" s="194">
        <v>0</v>
      </c>
      <c r="H1570" s="195">
        <f t="shared" si="145"/>
        <v>0.5</v>
      </c>
      <c r="I1570" s="196">
        <f t="shared" si="146"/>
        <v>0.5</v>
      </c>
      <c r="J1570" s="197">
        <f t="shared" si="147"/>
        <v>5</v>
      </c>
      <c r="K1570" s="186">
        <f t="shared" si="150"/>
        <v>6</v>
      </c>
      <c r="L1570" s="198">
        <f t="shared" si="148"/>
        <v>2</v>
      </c>
      <c r="M1570" s="199">
        <f t="shared" si="149"/>
        <v>2</v>
      </c>
    </row>
    <row r="1571" spans="1:13" x14ac:dyDescent="0.35">
      <c r="A1571" s="189" t="s">
        <v>1718</v>
      </c>
      <c r="B1571" s="190" t="s">
        <v>1754</v>
      </c>
      <c r="C1571" s="191">
        <v>551619</v>
      </c>
      <c r="D1571" s="192">
        <v>3.6040000000000001</v>
      </c>
      <c r="E1571" s="193">
        <v>45.38</v>
      </c>
      <c r="F1571" s="194">
        <v>1.2307692307692308</v>
      </c>
      <c r="H1571" s="195">
        <f t="shared" si="145"/>
        <v>4</v>
      </c>
      <c r="I1571" s="196">
        <f t="shared" si="146"/>
        <v>5</v>
      </c>
      <c r="J1571" s="197">
        <f t="shared" si="147"/>
        <v>5</v>
      </c>
      <c r="K1571" s="186">
        <f t="shared" si="150"/>
        <v>14</v>
      </c>
      <c r="L1571" s="198">
        <f t="shared" si="148"/>
        <v>4.666666666666667</v>
      </c>
      <c r="M1571" s="199">
        <f t="shared" si="149"/>
        <v>4.66</v>
      </c>
    </row>
    <row r="1572" spans="1:13" x14ac:dyDescent="0.35">
      <c r="A1572" s="189" t="s">
        <v>1718</v>
      </c>
      <c r="B1572" s="190" t="s">
        <v>1755</v>
      </c>
      <c r="C1572" s="191">
        <v>536792</v>
      </c>
      <c r="D1572" s="192">
        <v>6.1219999999999999</v>
      </c>
      <c r="E1572" s="193">
        <v>43.811111109999999</v>
      </c>
      <c r="F1572" s="194">
        <v>2.2222222222222223</v>
      </c>
      <c r="H1572" s="195">
        <f t="shared" si="145"/>
        <v>5</v>
      </c>
      <c r="I1572" s="196">
        <f t="shared" si="146"/>
        <v>5</v>
      </c>
      <c r="J1572" s="197">
        <f t="shared" si="147"/>
        <v>4</v>
      </c>
      <c r="K1572" s="186">
        <f t="shared" si="150"/>
        <v>14</v>
      </c>
      <c r="L1572" s="198">
        <f t="shared" si="148"/>
        <v>4.666666666666667</v>
      </c>
      <c r="M1572" s="199">
        <f t="shared" si="149"/>
        <v>4.66</v>
      </c>
    </row>
    <row r="1573" spans="1:13" x14ac:dyDescent="0.35">
      <c r="A1573" s="189" t="s">
        <v>1718</v>
      </c>
      <c r="B1573" s="190" t="s">
        <v>1756</v>
      </c>
      <c r="C1573" s="191">
        <v>551635</v>
      </c>
      <c r="D1573" s="192">
        <v>5.0309999999999997</v>
      </c>
      <c r="E1573" s="193">
        <v>44.161157019999997</v>
      </c>
      <c r="F1573" s="194">
        <v>0</v>
      </c>
      <c r="H1573" s="195">
        <f t="shared" si="145"/>
        <v>5</v>
      </c>
      <c r="I1573" s="196">
        <f t="shared" si="146"/>
        <v>5</v>
      </c>
      <c r="J1573" s="197">
        <f t="shared" si="147"/>
        <v>5</v>
      </c>
      <c r="K1573" s="186">
        <f t="shared" si="150"/>
        <v>15</v>
      </c>
      <c r="L1573" s="198">
        <f t="shared" si="148"/>
        <v>5</v>
      </c>
      <c r="M1573" s="199">
        <f t="shared" si="149"/>
        <v>5</v>
      </c>
    </row>
    <row r="1574" spans="1:13" x14ac:dyDescent="0.35">
      <c r="A1574" s="189" t="s">
        <v>1718</v>
      </c>
      <c r="B1574" s="190" t="s">
        <v>1757</v>
      </c>
      <c r="C1574" s="191">
        <v>536547</v>
      </c>
      <c r="D1574" s="192">
        <v>4.2549999999999999</v>
      </c>
      <c r="E1574" s="193">
        <v>44.74657534</v>
      </c>
      <c r="F1574" s="194">
        <v>9.5890410958904102</v>
      </c>
      <c r="H1574" s="195">
        <f t="shared" si="145"/>
        <v>5</v>
      </c>
      <c r="I1574" s="196">
        <f t="shared" si="146"/>
        <v>5</v>
      </c>
      <c r="J1574" s="197">
        <f t="shared" si="147"/>
        <v>0.5</v>
      </c>
      <c r="K1574" s="186">
        <f t="shared" si="150"/>
        <v>10.5</v>
      </c>
      <c r="L1574" s="198">
        <f t="shared" si="148"/>
        <v>3.5</v>
      </c>
      <c r="M1574" s="199">
        <f t="shared" si="149"/>
        <v>3.5</v>
      </c>
    </row>
    <row r="1575" spans="1:13" x14ac:dyDescent="0.35">
      <c r="A1575" s="189" t="s">
        <v>1718</v>
      </c>
      <c r="B1575" s="190" t="s">
        <v>1758</v>
      </c>
      <c r="C1575" s="191">
        <v>551643</v>
      </c>
      <c r="D1575" s="192">
        <v>5.2119999999999997</v>
      </c>
      <c r="E1575" s="193">
        <v>43.849593499999997</v>
      </c>
      <c r="F1575" s="194">
        <v>0.4065040650406504</v>
      </c>
      <c r="H1575" s="195">
        <f t="shared" si="145"/>
        <v>5</v>
      </c>
      <c r="I1575" s="196">
        <f t="shared" si="146"/>
        <v>5</v>
      </c>
      <c r="J1575" s="197">
        <f t="shared" si="147"/>
        <v>5</v>
      </c>
      <c r="K1575" s="186">
        <f t="shared" si="150"/>
        <v>15</v>
      </c>
      <c r="L1575" s="198">
        <f t="shared" si="148"/>
        <v>5</v>
      </c>
      <c r="M1575" s="199">
        <f t="shared" si="149"/>
        <v>5</v>
      </c>
    </row>
    <row r="1576" spans="1:13" x14ac:dyDescent="0.35">
      <c r="A1576" s="189" t="s">
        <v>1718</v>
      </c>
      <c r="B1576" s="190" t="s">
        <v>1229</v>
      </c>
      <c r="C1576" s="191">
        <v>536423</v>
      </c>
      <c r="D1576" s="192">
        <v>3.7040000000000002</v>
      </c>
      <c r="E1576" s="193">
        <v>36.523255810000002</v>
      </c>
      <c r="F1576" s="194">
        <v>0</v>
      </c>
      <c r="H1576" s="195">
        <f t="shared" si="145"/>
        <v>4</v>
      </c>
      <c r="I1576" s="196">
        <f t="shared" si="146"/>
        <v>0.5</v>
      </c>
      <c r="J1576" s="197">
        <f t="shared" si="147"/>
        <v>5</v>
      </c>
      <c r="K1576" s="186">
        <f t="shared" si="150"/>
        <v>9.5</v>
      </c>
      <c r="L1576" s="198">
        <f t="shared" si="148"/>
        <v>3.1666666666666665</v>
      </c>
      <c r="M1576" s="199">
        <f t="shared" si="149"/>
        <v>3.16</v>
      </c>
    </row>
    <row r="1577" spans="1:13" x14ac:dyDescent="0.35">
      <c r="A1577" s="189" t="s">
        <v>1718</v>
      </c>
      <c r="B1577" s="190" t="s">
        <v>1759</v>
      </c>
      <c r="C1577" s="191">
        <v>551660</v>
      </c>
      <c r="D1577" s="192">
        <v>2.8570000000000002</v>
      </c>
      <c r="E1577" s="193">
        <v>40.787912089999999</v>
      </c>
      <c r="F1577" s="194">
        <v>4.1025641025641022</v>
      </c>
      <c r="H1577" s="195">
        <f t="shared" si="145"/>
        <v>2</v>
      </c>
      <c r="I1577" s="196">
        <f t="shared" si="146"/>
        <v>0.5</v>
      </c>
      <c r="J1577" s="197">
        <f t="shared" si="147"/>
        <v>1.5</v>
      </c>
      <c r="K1577" s="186">
        <f t="shared" si="150"/>
        <v>4</v>
      </c>
      <c r="L1577" s="198">
        <f t="shared" si="148"/>
        <v>1.3333333333333333</v>
      </c>
      <c r="M1577" s="199">
        <f t="shared" si="149"/>
        <v>1.33</v>
      </c>
    </row>
    <row r="1578" spans="1:13" x14ac:dyDescent="0.35">
      <c r="A1578" s="189" t="s">
        <v>1718</v>
      </c>
      <c r="B1578" s="190" t="s">
        <v>1345</v>
      </c>
      <c r="C1578" s="191">
        <v>551678</v>
      </c>
      <c r="D1578" s="192">
        <v>1.966</v>
      </c>
      <c r="E1578" s="193">
        <v>43.503124999999997</v>
      </c>
      <c r="F1578" s="194">
        <v>1.875</v>
      </c>
      <c r="H1578" s="195">
        <f t="shared" si="145"/>
        <v>0.5</v>
      </c>
      <c r="I1578" s="196">
        <f t="shared" si="146"/>
        <v>4.5</v>
      </c>
      <c r="J1578" s="197">
        <f t="shared" si="147"/>
        <v>4.5</v>
      </c>
      <c r="K1578" s="186">
        <f t="shared" si="150"/>
        <v>9.5</v>
      </c>
      <c r="L1578" s="198">
        <f t="shared" si="148"/>
        <v>3.1666666666666665</v>
      </c>
      <c r="M1578" s="199">
        <f t="shared" si="149"/>
        <v>3.16</v>
      </c>
    </row>
    <row r="1579" spans="1:13" x14ac:dyDescent="0.35">
      <c r="A1579" s="189" t="s">
        <v>1718</v>
      </c>
      <c r="B1579" s="190" t="s">
        <v>1760</v>
      </c>
      <c r="C1579" s="191">
        <v>536865</v>
      </c>
      <c r="D1579" s="192">
        <v>4.516</v>
      </c>
      <c r="E1579" s="193">
        <v>44.300813009999999</v>
      </c>
      <c r="F1579" s="194">
        <v>4.0650406504065044</v>
      </c>
      <c r="H1579" s="195">
        <f t="shared" si="145"/>
        <v>5</v>
      </c>
      <c r="I1579" s="196">
        <f t="shared" si="146"/>
        <v>5</v>
      </c>
      <c r="J1579" s="197">
        <f t="shared" si="147"/>
        <v>1.5</v>
      </c>
      <c r="K1579" s="186">
        <f t="shared" si="150"/>
        <v>11.5</v>
      </c>
      <c r="L1579" s="198">
        <f t="shared" si="148"/>
        <v>3.8333333333333335</v>
      </c>
      <c r="M1579" s="199">
        <f t="shared" si="149"/>
        <v>3.83</v>
      </c>
    </row>
    <row r="1580" spans="1:13" x14ac:dyDescent="0.35">
      <c r="A1580" s="189" t="s">
        <v>1718</v>
      </c>
      <c r="B1580" s="190" t="s">
        <v>1761</v>
      </c>
      <c r="C1580" s="191">
        <v>536849</v>
      </c>
      <c r="D1580" s="192">
        <v>2.516</v>
      </c>
      <c r="E1580" s="193">
        <v>42.475982530000003</v>
      </c>
      <c r="F1580" s="194">
        <v>5.6768558951965069</v>
      </c>
      <c r="H1580" s="195">
        <f t="shared" si="145"/>
        <v>1.5</v>
      </c>
      <c r="I1580" s="196">
        <f t="shared" si="146"/>
        <v>3</v>
      </c>
      <c r="J1580" s="197">
        <f t="shared" si="147"/>
        <v>0.5</v>
      </c>
      <c r="K1580" s="186">
        <f t="shared" si="150"/>
        <v>5</v>
      </c>
      <c r="L1580" s="198">
        <f t="shared" si="148"/>
        <v>1.6666666666666667</v>
      </c>
      <c r="M1580" s="199">
        <f t="shared" si="149"/>
        <v>1.66</v>
      </c>
    </row>
    <row r="1581" spans="1:13" x14ac:dyDescent="0.35">
      <c r="A1581" s="189" t="s">
        <v>1718</v>
      </c>
      <c r="B1581" s="190" t="s">
        <v>1642</v>
      </c>
      <c r="C1581" s="191">
        <v>598909</v>
      </c>
      <c r="D1581" s="192">
        <v>2.0830000000000002</v>
      </c>
      <c r="E1581" s="193">
        <v>45.348101270000001</v>
      </c>
      <c r="F1581" s="194">
        <v>0</v>
      </c>
      <c r="H1581" s="195">
        <f t="shared" si="145"/>
        <v>0.5</v>
      </c>
      <c r="I1581" s="196">
        <f t="shared" si="146"/>
        <v>5</v>
      </c>
      <c r="J1581" s="197">
        <f t="shared" si="147"/>
        <v>5</v>
      </c>
      <c r="K1581" s="186">
        <f t="shared" si="150"/>
        <v>10.5</v>
      </c>
      <c r="L1581" s="198">
        <f t="shared" si="148"/>
        <v>3.5</v>
      </c>
      <c r="M1581" s="199">
        <f t="shared" si="149"/>
        <v>3.5</v>
      </c>
    </row>
    <row r="1582" spans="1:13" x14ac:dyDescent="0.35">
      <c r="A1582" s="189" t="s">
        <v>1718</v>
      </c>
      <c r="B1582" s="190" t="s">
        <v>1762</v>
      </c>
      <c r="C1582" s="191">
        <v>536776</v>
      </c>
      <c r="D1582" s="192">
        <v>0.93500000000000005</v>
      </c>
      <c r="E1582" s="193">
        <v>39.480519479999998</v>
      </c>
      <c r="F1582" s="194">
        <v>1.2987012987012987</v>
      </c>
      <c r="H1582" s="195">
        <f t="shared" si="145"/>
        <v>0.5</v>
      </c>
      <c r="I1582" s="196">
        <f t="shared" si="146"/>
        <v>0.5</v>
      </c>
      <c r="J1582" s="197">
        <f t="shared" si="147"/>
        <v>5</v>
      </c>
      <c r="K1582" s="186">
        <f t="shared" si="150"/>
        <v>6</v>
      </c>
      <c r="L1582" s="198">
        <f t="shared" si="148"/>
        <v>2</v>
      </c>
      <c r="M1582" s="199">
        <f t="shared" si="149"/>
        <v>2</v>
      </c>
    </row>
    <row r="1583" spans="1:13" x14ac:dyDescent="0.35">
      <c r="A1583" s="189" t="s">
        <v>1718</v>
      </c>
      <c r="B1583" s="190" t="s">
        <v>1763</v>
      </c>
      <c r="C1583" s="191">
        <v>551759</v>
      </c>
      <c r="D1583" s="192">
        <v>2.262</v>
      </c>
      <c r="E1583" s="193">
        <v>40.080381469999999</v>
      </c>
      <c r="F1583" s="194">
        <v>4.3596730245231612</v>
      </c>
      <c r="H1583" s="195">
        <f t="shared" si="145"/>
        <v>1</v>
      </c>
      <c r="I1583" s="196">
        <f t="shared" si="146"/>
        <v>0.5</v>
      </c>
      <c r="J1583" s="197">
        <f t="shared" si="147"/>
        <v>1</v>
      </c>
      <c r="K1583" s="186">
        <f t="shared" si="150"/>
        <v>2.5</v>
      </c>
      <c r="L1583" s="198">
        <f t="shared" si="148"/>
        <v>0.83333333333333337</v>
      </c>
      <c r="M1583" s="199">
        <f t="shared" si="149"/>
        <v>0.83</v>
      </c>
    </row>
    <row r="1584" spans="1:13" x14ac:dyDescent="0.35">
      <c r="A1584" s="189" t="s">
        <v>1718</v>
      </c>
      <c r="B1584" s="190" t="s">
        <v>1718</v>
      </c>
      <c r="C1584" s="191">
        <v>550787</v>
      </c>
      <c r="D1584" s="192">
        <v>3.6819999999999999</v>
      </c>
      <c r="E1584" s="193">
        <v>44.291803569999999</v>
      </c>
      <c r="F1584" s="194">
        <v>1.3320309031169522</v>
      </c>
      <c r="H1584" s="195">
        <f t="shared" si="145"/>
        <v>4</v>
      </c>
      <c r="I1584" s="196">
        <f t="shared" si="146"/>
        <v>5</v>
      </c>
      <c r="J1584" s="197">
        <f t="shared" si="147"/>
        <v>5</v>
      </c>
      <c r="K1584" s="186">
        <f t="shared" si="150"/>
        <v>14</v>
      </c>
      <c r="L1584" s="198">
        <f t="shared" si="148"/>
        <v>4.666666666666667</v>
      </c>
      <c r="M1584" s="199">
        <f t="shared" si="149"/>
        <v>4.66</v>
      </c>
    </row>
    <row r="1585" spans="1:13" x14ac:dyDescent="0.35">
      <c r="A1585" s="189" t="s">
        <v>1718</v>
      </c>
      <c r="B1585" s="190" t="s">
        <v>1764</v>
      </c>
      <c r="C1585" s="191">
        <v>551775</v>
      </c>
      <c r="D1585" s="192">
        <v>5.2169999999999996</v>
      </c>
      <c r="E1585" s="193">
        <v>44.051724139999997</v>
      </c>
      <c r="F1585" s="194">
        <v>0</v>
      </c>
      <c r="H1585" s="195">
        <f t="shared" si="145"/>
        <v>5</v>
      </c>
      <c r="I1585" s="196">
        <f t="shared" si="146"/>
        <v>5</v>
      </c>
      <c r="J1585" s="197">
        <f t="shared" si="147"/>
        <v>5</v>
      </c>
      <c r="K1585" s="186">
        <f t="shared" si="150"/>
        <v>15</v>
      </c>
      <c r="L1585" s="198">
        <f t="shared" si="148"/>
        <v>5</v>
      </c>
      <c r="M1585" s="199">
        <f t="shared" si="149"/>
        <v>5</v>
      </c>
    </row>
    <row r="1586" spans="1:13" x14ac:dyDescent="0.35">
      <c r="A1586" s="189" t="s">
        <v>1718</v>
      </c>
      <c r="B1586" s="190" t="s">
        <v>1765</v>
      </c>
      <c r="C1586" s="191">
        <v>536784</v>
      </c>
      <c r="D1586" s="192">
        <v>1.282</v>
      </c>
      <c r="E1586" s="193">
        <v>43.843511450000001</v>
      </c>
      <c r="F1586" s="194">
        <v>4.5801526717557257</v>
      </c>
      <c r="H1586" s="195">
        <f t="shared" si="145"/>
        <v>0.5</v>
      </c>
      <c r="I1586" s="196">
        <f t="shared" si="146"/>
        <v>5</v>
      </c>
      <c r="J1586" s="197">
        <f t="shared" si="147"/>
        <v>0.5</v>
      </c>
      <c r="K1586" s="186">
        <f t="shared" si="150"/>
        <v>6</v>
      </c>
      <c r="L1586" s="198">
        <f t="shared" si="148"/>
        <v>2</v>
      </c>
      <c r="M1586" s="199">
        <f t="shared" si="149"/>
        <v>2</v>
      </c>
    </row>
    <row r="1587" spans="1:13" x14ac:dyDescent="0.35">
      <c r="A1587" s="189" t="s">
        <v>1718</v>
      </c>
      <c r="B1587" s="190" t="s">
        <v>1766</v>
      </c>
      <c r="C1587" s="191">
        <v>551791</v>
      </c>
      <c r="D1587" s="192">
        <v>1.5649999999999999</v>
      </c>
      <c r="E1587" s="193">
        <v>42.248898680000003</v>
      </c>
      <c r="F1587" s="194">
        <v>3.0837004405286339</v>
      </c>
      <c r="H1587" s="195">
        <f t="shared" si="145"/>
        <v>0.5</v>
      </c>
      <c r="I1587" s="196">
        <f t="shared" si="146"/>
        <v>2.5</v>
      </c>
      <c r="J1587" s="197">
        <f t="shared" si="147"/>
        <v>3</v>
      </c>
      <c r="K1587" s="186">
        <f t="shared" si="150"/>
        <v>6</v>
      </c>
      <c r="L1587" s="198">
        <f t="shared" si="148"/>
        <v>2</v>
      </c>
      <c r="M1587" s="199">
        <f t="shared" si="149"/>
        <v>2</v>
      </c>
    </row>
    <row r="1588" spans="1:13" x14ac:dyDescent="0.35">
      <c r="A1588" s="189" t="s">
        <v>1718</v>
      </c>
      <c r="B1588" s="190" t="s">
        <v>534</v>
      </c>
      <c r="C1588" s="191">
        <v>536920</v>
      </c>
      <c r="D1588" s="192">
        <v>3.1749999999999998</v>
      </c>
      <c r="E1588" s="193">
        <v>45.576142130000001</v>
      </c>
      <c r="F1588" s="194">
        <v>1.0152284263959392</v>
      </c>
      <c r="H1588" s="195">
        <f t="shared" si="145"/>
        <v>3</v>
      </c>
      <c r="I1588" s="196">
        <f t="shared" si="146"/>
        <v>5</v>
      </c>
      <c r="J1588" s="197">
        <f t="shared" si="147"/>
        <v>5</v>
      </c>
      <c r="K1588" s="186">
        <f t="shared" si="150"/>
        <v>13</v>
      </c>
      <c r="L1588" s="198">
        <f t="shared" si="148"/>
        <v>4.333333333333333</v>
      </c>
      <c r="M1588" s="199">
        <f t="shared" si="149"/>
        <v>4.33</v>
      </c>
    </row>
    <row r="1589" spans="1:13" x14ac:dyDescent="0.35">
      <c r="A1589" s="189" t="s">
        <v>1718</v>
      </c>
      <c r="B1589" s="190" t="s">
        <v>1767</v>
      </c>
      <c r="C1589" s="191">
        <v>551856</v>
      </c>
      <c r="D1589" s="192">
        <v>2.0640000000000001</v>
      </c>
      <c r="E1589" s="193">
        <v>43.718097450000002</v>
      </c>
      <c r="F1589" s="194">
        <v>3.4802784222737819</v>
      </c>
      <c r="H1589" s="195">
        <f t="shared" si="145"/>
        <v>0.5</v>
      </c>
      <c r="I1589" s="196">
        <f t="shared" si="146"/>
        <v>5</v>
      </c>
      <c r="J1589" s="197">
        <f t="shared" si="147"/>
        <v>2.5</v>
      </c>
      <c r="K1589" s="186">
        <f t="shared" si="150"/>
        <v>8</v>
      </c>
      <c r="L1589" s="198">
        <f t="shared" si="148"/>
        <v>2.6666666666666665</v>
      </c>
      <c r="M1589" s="199">
        <f t="shared" si="149"/>
        <v>2.66</v>
      </c>
    </row>
    <row r="1590" spans="1:13" x14ac:dyDescent="0.35">
      <c r="A1590" s="189" t="s">
        <v>1718</v>
      </c>
      <c r="B1590" s="190" t="s">
        <v>1768</v>
      </c>
      <c r="C1590" s="191">
        <v>551899</v>
      </c>
      <c r="D1590" s="192">
        <v>3.9020000000000001</v>
      </c>
      <c r="E1590" s="193">
        <v>45.075163400000001</v>
      </c>
      <c r="F1590" s="194">
        <v>3.9215686274509802</v>
      </c>
      <c r="H1590" s="195">
        <f t="shared" si="145"/>
        <v>4.5</v>
      </c>
      <c r="I1590" s="196">
        <f t="shared" si="146"/>
        <v>5</v>
      </c>
      <c r="J1590" s="197">
        <f t="shared" si="147"/>
        <v>1.5</v>
      </c>
      <c r="K1590" s="186">
        <f t="shared" si="150"/>
        <v>11</v>
      </c>
      <c r="L1590" s="198">
        <f t="shared" si="148"/>
        <v>3.6666666666666665</v>
      </c>
      <c r="M1590" s="199">
        <f t="shared" si="149"/>
        <v>3.66</v>
      </c>
    </row>
    <row r="1591" spans="1:13" x14ac:dyDescent="0.35">
      <c r="A1591" s="189" t="s">
        <v>1718</v>
      </c>
      <c r="B1591" s="190" t="s">
        <v>1769</v>
      </c>
      <c r="C1591" s="191">
        <v>536679</v>
      </c>
      <c r="D1591" s="192">
        <v>0</v>
      </c>
      <c r="E1591" s="193">
        <v>45.261194029999999</v>
      </c>
      <c r="F1591" s="194">
        <v>0</v>
      </c>
      <c r="H1591" s="195">
        <f t="shared" si="145"/>
        <v>0.5</v>
      </c>
      <c r="I1591" s="196">
        <f t="shared" si="146"/>
        <v>5</v>
      </c>
      <c r="J1591" s="197">
        <f t="shared" si="147"/>
        <v>5</v>
      </c>
      <c r="K1591" s="186">
        <f t="shared" si="150"/>
        <v>10.5</v>
      </c>
      <c r="L1591" s="198">
        <f t="shared" si="148"/>
        <v>3.5</v>
      </c>
      <c r="M1591" s="199">
        <f t="shared" si="149"/>
        <v>3.5</v>
      </c>
    </row>
    <row r="1592" spans="1:13" x14ac:dyDescent="0.35">
      <c r="A1592" s="189" t="s">
        <v>1718</v>
      </c>
      <c r="B1592" s="190" t="s">
        <v>1770</v>
      </c>
      <c r="C1592" s="191">
        <v>536695</v>
      </c>
      <c r="D1592" s="192">
        <v>0</v>
      </c>
      <c r="E1592" s="193">
        <v>50.635416669999998</v>
      </c>
      <c r="F1592" s="194">
        <v>0</v>
      </c>
      <c r="H1592" s="195">
        <f t="shared" si="145"/>
        <v>0.5</v>
      </c>
      <c r="I1592" s="196">
        <f t="shared" si="146"/>
        <v>5</v>
      </c>
      <c r="J1592" s="197">
        <f t="shared" si="147"/>
        <v>5</v>
      </c>
      <c r="K1592" s="186">
        <f t="shared" si="150"/>
        <v>10.5</v>
      </c>
      <c r="L1592" s="198">
        <f t="shared" si="148"/>
        <v>3.5</v>
      </c>
      <c r="M1592" s="199">
        <f t="shared" si="149"/>
        <v>3.5</v>
      </c>
    </row>
    <row r="1593" spans="1:13" x14ac:dyDescent="0.35">
      <c r="A1593" s="189" t="s">
        <v>1718</v>
      </c>
      <c r="B1593" s="190" t="s">
        <v>1771</v>
      </c>
      <c r="C1593" s="191">
        <v>563951</v>
      </c>
      <c r="D1593" s="192">
        <v>2.0409999999999999</v>
      </c>
      <c r="E1593" s="193">
        <v>50.53125</v>
      </c>
      <c r="F1593" s="194">
        <v>0</v>
      </c>
      <c r="H1593" s="195">
        <f t="shared" si="145"/>
        <v>0.5</v>
      </c>
      <c r="I1593" s="196">
        <f t="shared" si="146"/>
        <v>5</v>
      </c>
      <c r="J1593" s="197">
        <f t="shared" si="147"/>
        <v>5</v>
      </c>
      <c r="K1593" s="186">
        <f t="shared" si="150"/>
        <v>10.5</v>
      </c>
      <c r="L1593" s="198">
        <f t="shared" si="148"/>
        <v>3.5</v>
      </c>
      <c r="M1593" s="199">
        <f t="shared" si="149"/>
        <v>3.5</v>
      </c>
    </row>
    <row r="1594" spans="1:13" x14ac:dyDescent="0.35">
      <c r="A1594" s="189" t="s">
        <v>1718</v>
      </c>
      <c r="B1594" s="190" t="s">
        <v>1772</v>
      </c>
      <c r="C1594" s="191">
        <v>536504</v>
      </c>
      <c r="D1594" s="192">
        <v>9.6769999999999996</v>
      </c>
      <c r="E1594" s="193">
        <v>47.86538462</v>
      </c>
      <c r="F1594" s="194">
        <v>0</v>
      </c>
      <c r="H1594" s="195">
        <f t="shared" si="145"/>
        <v>5</v>
      </c>
      <c r="I1594" s="196">
        <f t="shared" si="146"/>
        <v>5</v>
      </c>
      <c r="J1594" s="197">
        <f t="shared" si="147"/>
        <v>5</v>
      </c>
      <c r="K1594" s="186">
        <f t="shared" si="150"/>
        <v>15</v>
      </c>
      <c r="L1594" s="198">
        <f t="shared" si="148"/>
        <v>5</v>
      </c>
      <c r="M1594" s="199">
        <f t="shared" si="149"/>
        <v>5</v>
      </c>
    </row>
    <row r="1595" spans="1:13" x14ac:dyDescent="0.35">
      <c r="A1595" s="189" t="s">
        <v>1718</v>
      </c>
      <c r="B1595" s="190" t="s">
        <v>1773</v>
      </c>
      <c r="C1595" s="191">
        <v>536741</v>
      </c>
      <c r="D1595" s="192">
        <v>2.1280000000000001</v>
      </c>
      <c r="E1595" s="193">
        <v>44.3</v>
      </c>
      <c r="F1595" s="194">
        <v>1.1764705882352942</v>
      </c>
      <c r="H1595" s="195">
        <f t="shared" si="145"/>
        <v>0.5</v>
      </c>
      <c r="I1595" s="196">
        <f t="shared" si="146"/>
        <v>5</v>
      </c>
      <c r="J1595" s="197">
        <f t="shared" si="147"/>
        <v>5</v>
      </c>
      <c r="K1595" s="186">
        <f t="shared" si="150"/>
        <v>10.5</v>
      </c>
      <c r="L1595" s="198">
        <f t="shared" si="148"/>
        <v>3.5</v>
      </c>
      <c r="M1595" s="199">
        <f t="shared" si="149"/>
        <v>3.5</v>
      </c>
    </row>
    <row r="1596" spans="1:13" x14ac:dyDescent="0.35">
      <c r="A1596" s="189" t="s">
        <v>1718</v>
      </c>
      <c r="B1596" s="190" t="s">
        <v>1118</v>
      </c>
      <c r="C1596" s="191">
        <v>551961</v>
      </c>
      <c r="D1596" s="192">
        <v>5.8479999999999999</v>
      </c>
      <c r="E1596" s="193">
        <v>43.365853659999999</v>
      </c>
      <c r="F1596" s="194">
        <v>0</v>
      </c>
      <c r="H1596" s="195">
        <f t="shared" si="145"/>
        <v>5</v>
      </c>
      <c r="I1596" s="196">
        <f t="shared" si="146"/>
        <v>4.5</v>
      </c>
      <c r="J1596" s="197">
        <f t="shared" si="147"/>
        <v>5</v>
      </c>
      <c r="K1596" s="186">
        <f t="shared" si="150"/>
        <v>14.5</v>
      </c>
      <c r="L1596" s="198">
        <f t="shared" si="148"/>
        <v>4.833333333333333</v>
      </c>
      <c r="M1596" s="199">
        <f t="shared" si="149"/>
        <v>4.83</v>
      </c>
    </row>
    <row r="1597" spans="1:13" x14ac:dyDescent="0.35">
      <c r="A1597" s="189" t="s">
        <v>1718</v>
      </c>
      <c r="B1597" s="190" t="s">
        <v>1774</v>
      </c>
      <c r="C1597" s="191">
        <v>551970</v>
      </c>
      <c r="D1597" s="192">
        <v>2.726</v>
      </c>
      <c r="E1597" s="193">
        <v>44.43808568</v>
      </c>
      <c r="F1597" s="194">
        <v>3.0120481927710845</v>
      </c>
      <c r="H1597" s="195">
        <f t="shared" si="145"/>
        <v>2</v>
      </c>
      <c r="I1597" s="196">
        <f t="shared" si="146"/>
        <v>5</v>
      </c>
      <c r="J1597" s="197">
        <f t="shared" si="147"/>
        <v>3</v>
      </c>
      <c r="K1597" s="186">
        <f t="shared" si="150"/>
        <v>10</v>
      </c>
      <c r="L1597" s="198">
        <f t="shared" si="148"/>
        <v>3.3333333333333335</v>
      </c>
      <c r="M1597" s="199">
        <f t="shared" si="149"/>
        <v>3.33</v>
      </c>
    </row>
    <row r="1598" spans="1:13" x14ac:dyDescent="0.35">
      <c r="A1598" s="189" t="s">
        <v>1718</v>
      </c>
      <c r="B1598" s="190" t="s">
        <v>1775</v>
      </c>
      <c r="C1598" s="191">
        <v>536482</v>
      </c>
      <c r="D1598" s="192">
        <v>8.3330000000000002</v>
      </c>
      <c r="E1598" s="193">
        <v>47.820754719999996</v>
      </c>
      <c r="F1598" s="194">
        <v>0</v>
      </c>
      <c r="H1598" s="195">
        <f t="shared" si="145"/>
        <v>5</v>
      </c>
      <c r="I1598" s="196">
        <f t="shared" si="146"/>
        <v>5</v>
      </c>
      <c r="J1598" s="197">
        <f t="shared" si="147"/>
        <v>5</v>
      </c>
      <c r="K1598" s="186">
        <f t="shared" si="150"/>
        <v>15</v>
      </c>
      <c r="L1598" s="198">
        <f t="shared" si="148"/>
        <v>5</v>
      </c>
      <c r="M1598" s="199">
        <f t="shared" si="149"/>
        <v>5</v>
      </c>
    </row>
    <row r="1599" spans="1:13" x14ac:dyDescent="0.35">
      <c r="A1599" s="189" t="s">
        <v>1718</v>
      </c>
      <c r="B1599" s="190" t="s">
        <v>1776</v>
      </c>
      <c r="C1599" s="191">
        <v>536873</v>
      </c>
      <c r="D1599" s="192">
        <v>5.4050000000000002</v>
      </c>
      <c r="E1599" s="193">
        <v>46.584745759999997</v>
      </c>
      <c r="F1599" s="194">
        <v>0</v>
      </c>
      <c r="H1599" s="195">
        <f t="shared" si="145"/>
        <v>5</v>
      </c>
      <c r="I1599" s="196">
        <f t="shared" si="146"/>
        <v>5</v>
      </c>
      <c r="J1599" s="197">
        <f t="shared" si="147"/>
        <v>5</v>
      </c>
      <c r="K1599" s="186">
        <f t="shared" si="150"/>
        <v>15</v>
      </c>
      <c r="L1599" s="198">
        <f t="shared" si="148"/>
        <v>5</v>
      </c>
      <c r="M1599" s="199">
        <f t="shared" si="149"/>
        <v>5</v>
      </c>
    </row>
    <row r="1600" spans="1:13" x14ac:dyDescent="0.35">
      <c r="A1600" s="189" t="s">
        <v>1777</v>
      </c>
      <c r="B1600" s="190" t="s">
        <v>1778</v>
      </c>
      <c r="C1600" s="191">
        <v>563251</v>
      </c>
      <c r="D1600" s="192">
        <v>2</v>
      </c>
      <c r="E1600" s="193">
        <v>39.074324320000002</v>
      </c>
      <c r="F1600" s="194">
        <v>8.1081081081081088</v>
      </c>
      <c r="H1600" s="195">
        <f t="shared" si="145"/>
        <v>0.5</v>
      </c>
      <c r="I1600" s="196">
        <f t="shared" si="146"/>
        <v>0.5</v>
      </c>
      <c r="J1600" s="197">
        <f t="shared" si="147"/>
        <v>0.5</v>
      </c>
      <c r="K1600" s="186">
        <f t="shared" si="150"/>
        <v>1.5</v>
      </c>
      <c r="L1600" s="198">
        <f t="shared" si="148"/>
        <v>0.5</v>
      </c>
      <c r="M1600" s="199">
        <f t="shared" si="149"/>
        <v>0.5</v>
      </c>
    </row>
    <row r="1601" spans="1:13" x14ac:dyDescent="0.35">
      <c r="A1601" s="189" t="s">
        <v>1777</v>
      </c>
      <c r="B1601" s="190" t="s">
        <v>1779</v>
      </c>
      <c r="C1601" s="191">
        <v>563366</v>
      </c>
      <c r="D1601" s="192">
        <v>4.3479999999999999</v>
      </c>
      <c r="E1601" s="193">
        <v>45.475000000000001</v>
      </c>
      <c r="F1601" s="194">
        <v>2.5</v>
      </c>
      <c r="H1601" s="195">
        <f t="shared" si="145"/>
        <v>5</v>
      </c>
      <c r="I1601" s="196">
        <f t="shared" si="146"/>
        <v>5</v>
      </c>
      <c r="J1601" s="197">
        <f t="shared" si="147"/>
        <v>3.5</v>
      </c>
      <c r="K1601" s="186">
        <f t="shared" si="150"/>
        <v>13.5</v>
      </c>
      <c r="L1601" s="198">
        <f t="shared" si="148"/>
        <v>4.5</v>
      </c>
      <c r="M1601" s="199">
        <f t="shared" si="149"/>
        <v>4.5</v>
      </c>
    </row>
    <row r="1602" spans="1:13" x14ac:dyDescent="0.35">
      <c r="A1602" s="189" t="s">
        <v>1777</v>
      </c>
      <c r="B1602" s="190" t="s">
        <v>1780</v>
      </c>
      <c r="C1602" s="191">
        <v>552054</v>
      </c>
      <c r="D1602" s="192">
        <v>3.0209999999999999</v>
      </c>
      <c r="E1602" s="193">
        <v>45.840636629999999</v>
      </c>
      <c r="F1602" s="194">
        <v>0.1240181893344357</v>
      </c>
      <c r="H1602" s="195">
        <f t="shared" si="145"/>
        <v>2.5</v>
      </c>
      <c r="I1602" s="196">
        <f t="shared" si="146"/>
        <v>5</v>
      </c>
      <c r="J1602" s="197">
        <f t="shared" si="147"/>
        <v>5</v>
      </c>
      <c r="K1602" s="186">
        <f t="shared" si="150"/>
        <v>12.5</v>
      </c>
      <c r="L1602" s="198">
        <f t="shared" si="148"/>
        <v>4.166666666666667</v>
      </c>
      <c r="M1602" s="199">
        <f t="shared" si="149"/>
        <v>4.16</v>
      </c>
    </row>
    <row r="1603" spans="1:13" x14ac:dyDescent="0.35">
      <c r="A1603" s="189" t="s">
        <v>1777</v>
      </c>
      <c r="B1603" s="190" t="s">
        <v>634</v>
      </c>
      <c r="C1603" s="191">
        <v>560448</v>
      </c>
      <c r="D1603" s="192">
        <v>0.78100000000000003</v>
      </c>
      <c r="E1603" s="193">
        <v>42.748756219999997</v>
      </c>
      <c r="F1603" s="194">
        <v>0.99502487562189068</v>
      </c>
      <c r="H1603" s="195">
        <f t="shared" si="145"/>
        <v>0.5</v>
      </c>
      <c r="I1603" s="196">
        <f t="shared" si="146"/>
        <v>3.5</v>
      </c>
      <c r="J1603" s="197">
        <f t="shared" si="147"/>
        <v>5</v>
      </c>
      <c r="K1603" s="186">
        <f t="shared" si="150"/>
        <v>9</v>
      </c>
      <c r="L1603" s="198">
        <f t="shared" si="148"/>
        <v>3</v>
      </c>
      <c r="M1603" s="199">
        <f t="shared" si="149"/>
        <v>3</v>
      </c>
    </row>
    <row r="1604" spans="1:13" x14ac:dyDescent="0.35">
      <c r="A1604" s="189" t="s">
        <v>1777</v>
      </c>
      <c r="B1604" s="190" t="s">
        <v>1781</v>
      </c>
      <c r="C1604" s="191">
        <v>552101</v>
      </c>
      <c r="D1604" s="192">
        <v>2.415</v>
      </c>
      <c r="E1604" s="193">
        <v>38.984760520000002</v>
      </c>
      <c r="F1604" s="194">
        <v>4.9346879535558772</v>
      </c>
      <c r="H1604" s="195">
        <f t="shared" ref="H1604:H1667" si="151">VALUE(_xlfn.IFS(D1604&gt;4.05,"5",D1604&gt;=3.83,"4,5",D1604&gt;=3.6,"4",D1604&gt;=3.37,"3,5",D1604&gt;=3.14,"3",D1604&gt;=2.91,"2,5",D1604&gt;=2.68,"2",D1604&gt;=2.45,"1,5",D1604&gt;=2.22,"1",D1604&lt;2.22,"0,5"))</f>
        <v>1</v>
      </c>
      <c r="I1604" s="196">
        <f t="shared" ref="I1604:I1667" si="152">VALUE(_xlfn.IFS(E1604&gt;43.62,"5",E1604&gt;=43.32,"4,5",E1604&gt;=43.1,"4",E1604&gt;=42.7,"3,5",E1604&gt;=42.39,"3",E1604&gt;=42.08,"2,5",E1604&gt;=41.77,"2",E1604&gt;=41.46,"1,5",E1604&gt;=41.15,"1",E1604&lt;41.15,"0,5"))</f>
        <v>0.5</v>
      </c>
      <c r="J1604" s="197">
        <f t="shared" ref="J1604:J1667" si="153">VALUE(_xlfn.IFS(F1604&gt;4.53,"0,5",F1604&gt;=4.2,"1",F1604&gt;=3.86,"1,5",F1604&gt;=3.52,"2",F1604&gt;=3.18,"2,5",F1604&gt;=2.84,"3",F1604&gt;=2.5,"3,5",F1604&gt;=2.16,"4",F1604&gt;=1.82,"4,5",F1604&lt;1.82,"5"))</f>
        <v>0.5</v>
      </c>
      <c r="K1604" s="186">
        <f t="shared" si="150"/>
        <v>2</v>
      </c>
      <c r="L1604" s="198">
        <f t="shared" ref="L1604:L1667" si="154">(H1604+I1604+J1604)/3</f>
        <v>0.66666666666666663</v>
      </c>
      <c r="M1604" s="199">
        <f t="shared" ref="M1604:M1667" si="155">ROUNDDOWN(L1604,2)</f>
        <v>0.66</v>
      </c>
    </row>
    <row r="1605" spans="1:13" x14ac:dyDescent="0.35">
      <c r="A1605" s="189" t="s">
        <v>1777</v>
      </c>
      <c r="B1605" s="190" t="s">
        <v>1782</v>
      </c>
      <c r="C1605" s="191">
        <v>552127</v>
      </c>
      <c r="D1605" s="192">
        <v>0</v>
      </c>
      <c r="E1605" s="193">
        <v>50.388888889999997</v>
      </c>
      <c r="F1605" s="194">
        <v>8.8888888888888893</v>
      </c>
      <c r="H1605" s="195">
        <f t="shared" si="151"/>
        <v>0.5</v>
      </c>
      <c r="I1605" s="196">
        <f t="shared" si="152"/>
        <v>5</v>
      </c>
      <c r="J1605" s="197">
        <f t="shared" si="153"/>
        <v>0.5</v>
      </c>
      <c r="K1605" s="186">
        <f t="shared" si="150"/>
        <v>6</v>
      </c>
      <c r="L1605" s="198">
        <f t="shared" si="154"/>
        <v>2</v>
      </c>
      <c r="M1605" s="199">
        <f t="shared" si="155"/>
        <v>2</v>
      </c>
    </row>
    <row r="1606" spans="1:13" x14ac:dyDescent="0.35">
      <c r="A1606" s="189" t="s">
        <v>1777</v>
      </c>
      <c r="B1606" s="190" t="s">
        <v>1061</v>
      </c>
      <c r="C1606" s="191">
        <v>552135</v>
      </c>
      <c r="D1606" s="192">
        <v>2.516</v>
      </c>
      <c r="E1606" s="193">
        <v>40.440711460000003</v>
      </c>
      <c r="F1606" s="194">
        <v>1.5810276679841897</v>
      </c>
      <c r="H1606" s="195">
        <f t="shared" si="151"/>
        <v>1.5</v>
      </c>
      <c r="I1606" s="196">
        <f t="shared" si="152"/>
        <v>0.5</v>
      </c>
      <c r="J1606" s="197">
        <f t="shared" si="153"/>
        <v>5</v>
      </c>
      <c r="K1606" s="186">
        <f t="shared" si="150"/>
        <v>7</v>
      </c>
      <c r="L1606" s="198">
        <f t="shared" si="154"/>
        <v>2.3333333333333335</v>
      </c>
      <c r="M1606" s="199">
        <f t="shared" si="155"/>
        <v>2.33</v>
      </c>
    </row>
    <row r="1607" spans="1:13" x14ac:dyDescent="0.35">
      <c r="A1607" s="189" t="s">
        <v>1777</v>
      </c>
      <c r="B1607" s="190" t="s">
        <v>1783</v>
      </c>
      <c r="C1607" s="191">
        <v>563722</v>
      </c>
      <c r="D1607" s="192">
        <v>3.9220000000000002</v>
      </c>
      <c r="E1607" s="193">
        <v>48.558823529999998</v>
      </c>
      <c r="F1607" s="194">
        <v>0</v>
      </c>
      <c r="H1607" s="195">
        <f t="shared" si="151"/>
        <v>4.5</v>
      </c>
      <c r="I1607" s="196">
        <f t="shared" si="152"/>
        <v>5</v>
      </c>
      <c r="J1607" s="197">
        <f t="shared" si="153"/>
        <v>5</v>
      </c>
      <c r="K1607" s="186">
        <f t="shared" si="150"/>
        <v>14.5</v>
      </c>
      <c r="L1607" s="198">
        <f t="shared" si="154"/>
        <v>4.833333333333333</v>
      </c>
      <c r="M1607" s="199">
        <f t="shared" si="155"/>
        <v>4.83</v>
      </c>
    </row>
    <row r="1608" spans="1:13" x14ac:dyDescent="0.35">
      <c r="A1608" s="189" t="s">
        <v>1777</v>
      </c>
      <c r="B1608" s="190" t="s">
        <v>878</v>
      </c>
      <c r="C1608" s="191">
        <v>563650</v>
      </c>
      <c r="D1608" s="192">
        <v>5.66</v>
      </c>
      <c r="E1608" s="193">
        <v>43.31818182</v>
      </c>
      <c r="F1608" s="194">
        <v>2.4242424242424243</v>
      </c>
      <c r="H1608" s="195">
        <f t="shared" si="151"/>
        <v>5</v>
      </c>
      <c r="I1608" s="196">
        <f t="shared" si="152"/>
        <v>4</v>
      </c>
      <c r="J1608" s="197">
        <f t="shared" si="153"/>
        <v>4</v>
      </c>
      <c r="K1608" s="186">
        <f t="shared" si="150"/>
        <v>13</v>
      </c>
      <c r="L1608" s="198">
        <f t="shared" si="154"/>
        <v>4.333333333333333</v>
      </c>
      <c r="M1608" s="199">
        <f t="shared" si="155"/>
        <v>4.33</v>
      </c>
    </row>
    <row r="1609" spans="1:13" x14ac:dyDescent="0.35">
      <c r="A1609" s="189" t="s">
        <v>1777</v>
      </c>
      <c r="B1609" s="190" t="s">
        <v>1784</v>
      </c>
      <c r="C1609" s="191">
        <v>552224</v>
      </c>
      <c r="D1609" s="192">
        <v>1.538</v>
      </c>
      <c r="E1609" s="193">
        <v>49.848214290000001</v>
      </c>
      <c r="F1609" s="194">
        <v>0</v>
      </c>
      <c r="H1609" s="195">
        <f t="shared" si="151"/>
        <v>0.5</v>
      </c>
      <c r="I1609" s="196">
        <f t="shared" si="152"/>
        <v>5</v>
      </c>
      <c r="J1609" s="197">
        <f t="shared" si="153"/>
        <v>5</v>
      </c>
      <c r="K1609" s="186">
        <f t="shared" si="150"/>
        <v>10.5</v>
      </c>
      <c r="L1609" s="198">
        <f t="shared" si="154"/>
        <v>3.5</v>
      </c>
      <c r="M1609" s="199">
        <f t="shared" si="155"/>
        <v>3.5</v>
      </c>
    </row>
    <row r="1610" spans="1:13" x14ac:dyDescent="0.35">
      <c r="A1610" s="189" t="s">
        <v>1777</v>
      </c>
      <c r="B1610" s="190" t="s">
        <v>1785</v>
      </c>
      <c r="C1610" s="191">
        <v>552241</v>
      </c>
      <c r="D1610" s="192">
        <v>3.1429999999999998</v>
      </c>
      <c r="E1610" s="193">
        <v>44.558263969999999</v>
      </c>
      <c r="F1610" s="194">
        <v>2.853745541022592</v>
      </c>
      <c r="H1610" s="195">
        <f t="shared" si="151"/>
        <v>3</v>
      </c>
      <c r="I1610" s="196">
        <f t="shared" si="152"/>
        <v>5</v>
      </c>
      <c r="J1610" s="197">
        <f t="shared" si="153"/>
        <v>3</v>
      </c>
      <c r="K1610" s="186">
        <f t="shared" si="150"/>
        <v>11</v>
      </c>
      <c r="L1610" s="198">
        <f t="shared" si="154"/>
        <v>3.6666666666666665</v>
      </c>
      <c r="M1610" s="199">
        <f t="shared" si="155"/>
        <v>3.66</v>
      </c>
    </row>
    <row r="1611" spans="1:13" x14ac:dyDescent="0.35">
      <c r="A1611" s="189" t="s">
        <v>1777</v>
      </c>
      <c r="B1611" s="190" t="s">
        <v>1786</v>
      </c>
      <c r="C1611" s="191">
        <v>560529</v>
      </c>
      <c r="D1611" s="192">
        <v>5.1950000000000003</v>
      </c>
      <c r="E1611" s="193">
        <v>46.272727269999997</v>
      </c>
      <c r="F1611" s="194">
        <v>1.5151515151515151</v>
      </c>
      <c r="H1611" s="195">
        <f t="shared" si="151"/>
        <v>5</v>
      </c>
      <c r="I1611" s="196">
        <f t="shared" si="152"/>
        <v>5</v>
      </c>
      <c r="J1611" s="197">
        <f t="shared" si="153"/>
        <v>5</v>
      </c>
      <c r="K1611" s="186">
        <f t="shared" si="150"/>
        <v>15</v>
      </c>
      <c r="L1611" s="198">
        <f t="shared" si="154"/>
        <v>5</v>
      </c>
      <c r="M1611" s="199">
        <f t="shared" si="155"/>
        <v>5</v>
      </c>
    </row>
    <row r="1612" spans="1:13" x14ac:dyDescent="0.35">
      <c r="A1612" s="189" t="s">
        <v>1777</v>
      </c>
      <c r="B1612" s="190" t="s">
        <v>1787</v>
      </c>
      <c r="C1612" s="191">
        <v>552283</v>
      </c>
      <c r="D1612" s="192">
        <v>3.3519999999999999</v>
      </c>
      <c r="E1612" s="193">
        <v>42.630796670000002</v>
      </c>
      <c r="F1612" s="194">
        <v>6.4209274673008325</v>
      </c>
      <c r="H1612" s="195">
        <f t="shared" si="151"/>
        <v>3</v>
      </c>
      <c r="I1612" s="196">
        <f t="shared" si="152"/>
        <v>3</v>
      </c>
      <c r="J1612" s="197">
        <f t="shared" si="153"/>
        <v>0.5</v>
      </c>
      <c r="K1612" s="186">
        <f t="shared" si="150"/>
        <v>6.5</v>
      </c>
      <c r="L1612" s="198">
        <f t="shared" si="154"/>
        <v>2.1666666666666665</v>
      </c>
      <c r="M1612" s="199">
        <f t="shared" si="155"/>
        <v>2.16</v>
      </c>
    </row>
    <row r="1613" spans="1:13" x14ac:dyDescent="0.35">
      <c r="A1613" s="189" t="s">
        <v>1777</v>
      </c>
      <c r="B1613" s="190" t="s">
        <v>1788</v>
      </c>
      <c r="C1613" s="191">
        <v>552291</v>
      </c>
      <c r="D1613" s="192">
        <v>0.83299999999999996</v>
      </c>
      <c r="E1613" s="193">
        <v>37.447368419999997</v>
      </c>
      <c r="F1613" s="194">
        <v>8.1871345029239748</v>
      </c>
      <c r="H1613" s="195">
        <f t="shared" si="151"/>
        <v>0.5</v>
      </c>
      <c r="I1613" s="196">
        <f t="shared" si="152"/>
        <v>0.5</v>
      </c>
      <c r="J1613" s="197">
        <f t="shared" si="153"/>
        <v>0.5</v>
      </c>
      <c r="K1613" s="186">
        <f t="shared" ref="K1613:K1676" si="156">SUM(H1613:J1613)</f>
        <v>1.5</v>
      </c>
      <c r="L1613" s="198">
        <f t="shared" si="154"/>
        <v>0.5</v>
      </c>
      <c r="M1613" s="199">
        <f t="shared" si="155"/>
        <v>0.5</v>
      </c>
    </row>
    <row r="1614" spans="1:13" x14ac:dyDescent="0.35">
      <c r="A1614" s="189" t="s">
        <v>1777</v>
      </c>
      <c r="B1614" s="190" t="s">
        <v>1789</v>
      </c>
      <c r="C1614" s="191">
        <v>563307</v>
      </c>
      <c r="D1614" s="192">
        <v>0.71399999999999997</v>
      </c>
      <c r="E1614" s="193">
        <v>44.230088500000001</v>
      </c>
      <c r="F1614" s="194">
        <v>3.5398230088495577</v>
      </c>
      <c r="H1614" s="195">
        <f t="shared" si="151"/>
        <v>0.5</v>
      </c>
      <c r="I1614" s="196">
        <f t="shared" si="152"/>
        <v>5</v>
      </c>
      <c r="J1614" s="197">
        <f t="shared" si="153"/>
        <v>2</v>
      </c>
      <c r="K1614" s="186">
        <f t="shared" si="156"/>
        <v>7.5</v>
      </c>
      <c r="L1614" s="198">
        <f t="shared" si="154"/>
        <v>2.5</v>
      </c>
      <c r="M1614" s="199">
        <f t="shared" si="155"/>
        <v>2.5</v>
      </c>
    </row>
    <row r="1615" spans="1:13" x14ac:dyDescent="0.35">
      <c r="A1615" s="189" t="s">
        <v>1777</v>
      </c>
      <c r="B1615" s="190" t="s">
        <v>1790</v>
      </c>
      <c r="C1615" s="191">
        <v>563625</v>
      </c>
      <c r="D1615" s="192">
        <v>0</v>
      </c>
      <c r="E1615" s="193">
        <v>44.662162160000001</v>
      </c>
      <c r="F1615" s="194">
        <v>2.7027027027027026</v>
      </c>
      <c r="H1615" s="195">
        <f t="shared" si="151"/>
        <v>0.5</v>
      </c>
      <c r="I1615" s="196">
        <f t="shared" si="152"/>
        <v>5</v>
      </c>
      <c r="J1615" s="197">
        <f t="shared" si="153"/>
        <v>3.5</v>
      </c>
      <c r="K1615" s="186">
        <f t="shared" si="156"/>
        <v>9</v>
      </c>
      <c r="L1615" s="198">
        <f t="shared" si="154"/>
        <v>3</v>
      </c>
      <c r="M1615" s="199">
        <f t="shared" si="155"/>
        <v>3</v>
      </c>
    </row>
    <row r="1616" spans="1:13" x14ac:dyDescent="0.35">
      <c r="A1616" s="189" t="s">
        <v>1777</v>
      </c>
      <c r="B1616" s="190" t="s">
        <v>1791</v>
      </c>
      <c r="C1616" s="191">
        <v>560481</v>
      </c>
      <c r="D1616" s="192">
        <v>4.819</v>
      </c>
      <c r="E1616" s="193">
        <v>49.098591550000002</v>
      </c>
      <c r="F1616" s="194">
        <v>2.8169014084507045</v>
      </c>
      <c r="H1616" s="195">
        <f t="shared" si="151"/>
        <v>5</v>
      </c>
      <c r="I1616" s="196">
        <f t="shared" si="152"/>
        <v>5</v>
      </c>
      <c r="J1616" s="197">
        <f t="shared" si="153"/>
        <v>3.5</v>
      </c>
      <c r="K1616" s="186">
        <f t="shared" si="156"/>
        <v>13.5</v>
      </c>
      <c r="L1616" s="198">
        <f t="shared" si="154"/>
        <v>4.5</v>
      </c>
      <c r="M1616" s="199">
        <f t="shared" si="155"/>
        <v>4.5</v>
      </c>
    </row>
    <row r="1617" spans="1:13" x14ac:dyDescent="0.35">
      <c r="A1617" s="189" t="s">
        <v>1777</v>
      </c>
      <c r="B1617" s="190" t="s">
        <v>1792</v>
      </c>
      <c r="C1617" s="191">
        <v>598992</v>
      </c>
      <c r="D1617" s="192">
        <v>7.2729999999999997</v>
      </c>
      <c r="E1617" s="193">
        <v>50.857894739999999</v>
      </c>
      <c r="F1617" s="194">
        <v>2.1052631578947367</v>
      </c>
      <c r="H1617" s="195">
        <f t="shared" si="151"/>
        <v>5</v>
      </c>
      <c r="I1617" s="196">
        <f t="shared" si="152"/>
        <v>5</v>
      </c>
      <c r="J1617" s="197">
        <f t="shared" si="153"/>
        <v>4.5</v>
      </c>
      <c r="K1617" s="186">
        <f t="shared" si="156"/>
        <v>14.5</v>
      </c>
      <c r="L1617" s="198">
        <f t="shared" si="154"/>
        <v>4.833333333333333</v>
      </c>
      <c r="M1617" s="199">
        <f t="shared" si="155"/>
        <v>4.83</v>
      </c>
    </row>
    <row r="1618" spans="1:13" x14ac:dyDescent="0.35">
      <c r="A1618" s="189" t="s">
        <v>1777</v>
      </c>
      <c r="B1618" s="190" t="s">
        <v>1793</v>
      </c>
      <c r="C1618" s="191">
        <v>562904</v>
      </c>
      <c r="D1618" s="192">
        <v>1.19</v>
      </c>
      <c r="E1618" s="193">
        <v>43.955882350000003</v>
      </c>
      <c r="F1618" s="194">
        <v>0</v>
      </c>
      <c r="H1618" s="195">
        <f t="shared" si="151"/>
        <v>0.5</v>
      </c>
      <c r="I1618" s="196">
        <f t="shared" si="152"/>
        <v>5</v>
      </c>
      <c r="J1618" s="197">
        <f t="shared" si="153"/>
        <v>5</v>
      </c>
      <c r="K1618" s="186">
        <f t="shared" si="156"/>
        <v>10.5</v>
      </c>
      <c r="L1618" s="198">
        <f t="shared" si="154"/>
        <v>3.5</v>
      </c>
      <c r="M1618" s="199">
        <f t="shared" si="155"/>
        <v>3.5</v>
      </c>
    </row>
    <row r="1619" spans="1:13" x14ac:dyDescent="0.35">
      <c r="A1619" s="189" t="s">
        <v>1777</v>
      </c>
      <c r="B1619" s="190" t="s">
        <v>1794</v>
      </c>
      <c r="C1619" s="191">
        <v>552461</v>
      </c>
      <c r="D1619" s="192">
        <v>3.0430000000000001</v>
      </c>
      <c r="E1619" s="193">
        <v>42.264490860000002</v>
      </c>
      <c r="F1619" s="194">
        <v>3.342036553524804</v>
      </c>
      <c r="H1619" s="195">
        <f t="shared" si="151"/>
        <v>2.5</v>
      </c>
      <c r="I1619" s="196">
        <f t="shared" si="152"/>
        <v>2.5</v>
      </c>
      <c r="J1619" s="197">
        <f t="shared" si="153"/>
        <v>2.5</v>
      </c>
      <c r="K1619" s="186">
        <f t="shared" si="156"/>
        <v>7.5</v>
      </c>
      <c r="L1619" s="198">
        <f t="shared" si="154"/>
        <v>2.5</v>
      </c>
      <c r="M1619" s="199">
        <f t="shared" si="155"/>
        <v>2.5</v>
      </c>
    </row>
    <row r="1620" spans="1:13" x14ac:dyDescent="0.35">
      <c r="A1620" s="189" t="s">
        <v>1777</v>
      </c>
      <c r="B1620" s="190" t="s">
        <v>1795</v>
      </c>
      <c r="C1620" s="191">
        <v>552470</v>
      </c>
      <c r="D1620" s="192">
        <v>2.3260000000000001</v>
      </c>
      <c r="E1620" s="193">
        <v>45.068750000000001</v>
      </c>
      <c r="F1620" s="194">
        <v>2.0833333333333335</v>
      </c>
      <c r="H1620" s="195">
        <f t="shared" si="151"/>
        <v>1</v>
      </c>
      <c r="I1620" s="196">
        <f t="shared" si="152"/>
        <v>5</v>
      </c>
      <c r="J1620" s="197">
        <f t="shared" si="153"/>
        <v>4.5</v>
      </c>
      <c r="K1620" s="186">
        <f t="shared" si="156"/>
        <v>10.5</v>
      </c>
      <c r="L1620" s="198">
        <f t="shared" si="154"/>
        <v>3.5</v>
      </c>
      <c r="M1620" s="199">
        <f t="shared" si="155"/>
        <v>3.5</v>
      </c>
    </row>
    <row r="1621" spans="1:13" x14ac:dyDescent="0.35">
      <c r="A1621" s="189" t="s">
        <v>1777</v>
      </c>
      <c r="B1621" s="190" t="s">
        <v>1796</v>
      </c>
      <c r="C1621" s="191">
        <v>563145</v>
      </c>
      <c r="D1621" s="192">
        <v>1.02</v>
      </c>
      <c r="E1621" s="193">
        <v>42.436305730000001</v>
      </c>
      <c r="F1621" s="194">
        <v>1.2738853503184715</v>
      </c>
      <c r="H1621" s="195">
        <f t="shared" si="151"/>
        <v>0.5</v>
      </c>
      <c r="I1621" s="196">
        <f t="shared" si="152"/>
        <v>3</v>
      </c>
      <c r="J1621" s="197">
        <f t="shared" si="153"/>
        <v>5</v>
      </c>
      <c r="K1621" s="186">
        <f t="shared" si="156"/>
        <v>8.5</v>
      </c>
      <c r="L1621" s="198">
        <f t="shared" si="154"/>
        <v>2.8333333333333335</v>
      </c>
      <c r="M1621" s="199">
        <f t="shared" si="155"/>
        <v>2.83</v>
      </c>
    </row>
    <row r="1622" spans="1:13" x14ac:dyDescent="0.35">
      <c r="A1622" s="189" t="s">
        <v>1777</v>
      </c>
      <c r="B1622" s="190" t="s">
        <v>1797</v>
      </c>
      <c r="C1622" s="191">
        <v>552496</v>
      </c>
      <c r="D1622" s="192">
        <v>2.3069999999999999</v>
      </c>
      <c r="E1622" s="193">
        <v>42.26048608</v>
      </c>
      <c r="F1622" s="194">
        <v>3.3712269698157584</v>
      </c>
      <c r="H1622" s="195">
        <f t="shared" si="151"/>
        <v>1</v>
      </c>
      <c r="I1622" s="196">
        <f t="shared" si="152"/>
        <v>2.5</v>
      </c>
      <c r="J1622" s="197">
        <f t="shared" si="153"/>
        <v>2.5</v>
      </c>
      <c r="K1622" s="186">
        <f t="shared" si="156"/>
        <v>6</v>
      </c>
      <c r="L1622" s="198">
        <f t="shared" si="154"/>
        <v>2</v>
      </c>
      <c r="M1622" s="199">
        <f t="shared" si="155"/>
        <v>2</v>
      </c>
    </row>
    <row r="1623" spans="1:13" x14ac:dyDescent="0.35">
      <c r="A1623" s="189" t="s">
        <v>1777</v>
      </c>
      <c r="B1623" s="190" t="s">
        <v>1798</v>
      </c>
      <c r="C1623" s="191">
        <v>562963</v>
      </c>
      <c r="D1623" s="192">
        <v>2.6320000000000001</v>
      </c>
      <c r="E1623" s="193">
        <v>49.049295770000001</v>
      </c>
      <c r="F1623" s="194">
        <v>0</v>
      </c>
      <c r="H1623" s="195">
        <f t="shared" si="151"/>
        <v>1.5</v>
      </c>
      <c r="I1623" s="196">
        <f t="shared" si="152"/>
        <v>5</v>
      </c>
      <c r="J1623" s="197">
        <f t="shared" si="153"/>
        <v>5</v>
      </c>
      <c r="K1623" s="186">
        <f t="shared" si="156"/>
        <v>11.5</v>
      </c>
      <c r="L1623" s="198">
        <f t="shared" si="154"/>
        <v>3.8333333333333335</v>
      </c>
      <c r="M1623" s="199">
        <f t="shared" si="155"/>
        <v>3.83</v>
      </c>
    </row>
    <row r="1624" spans="1:13" x14ac:dyDescent="0.35">
      <c r="A1624" s="189" t="s">
        <v>1777</v>
      </c>
      <c r="B1624" s="190" t="s">
        <v>1799</v>
      </c>
      <c r="C1624" s="191">
        <v>552534</v>
      </c>
      <c r="D1624" s="192">
        <v>2.5880000000000001</v>
      </c>
      <c r="E1624" s="193">
        <v>43.232558140000002</v>
      </c>
      <c r="F1624" s="194">
        <v>5.8604651162790695</v>
      </c>
      <c r="H1624" s="195">
        <f t="shared" si="151"/>
        <v>1.5</v>
      </c>
      <c r="I1624" s="196">
        <f t="shared" si="152"/>
        <v>4</v>
      </c>
      <c r="J1624" s="197">
        <f t="shared" si="153"/>
        <v>0.5</v>
      </c>
      <c r="K1624" s="186">
        <f t="shared" si="156"/>
        <v>6</v>
      </c>
      <c r="L1624" s="198">
        <f t="shared" si="154"/>
        <v>2</v>
      </c>
      <c r="M1624" s="199">
        <f t="shared" si="155"/>
        <v>2</v>
      </c>
    </row>
    <row r="1625" spans="1:13" x14ac:dyDescent="0.35">
      <c r="A1625" s="189" t="s">
        <v>1777</v>
      </c>
      <c r="B1625" s="190" t="s">
        <v>779</v>
      </c>
      <c r="C1625" s="191">
        <v>552585</v>
      </c>
      <c r="D1625" s="192">
        <v>2.5920000000000001</v>
      </c>
      <c r="E1625" s="193">
        <v>42.965473150000001</v>
      </c>
      <c r="F1625" s="194">
        <v>1.0230179028132993</v>
      </c>
      <c r="H1625" s="195">
        <f t="shared" si="151"/>
        <v>1.5</v>
      </c>
      <c r="I1625" s="196">
        <f t="shared" si="152"/>
        <v>3.5</v>
      </c>
      <c r="J1625" s="197">
        <f t="shared" si="153"/>
        <v>5</v>
      </c>
      <c r="K1625" s="186">
        <f t="shared" si="156"/>
        <v>10</v>
      </c>
      <c r="L1625" s="198">
        <f t="shared" si="154"/>
        <v>3.3333333333333335</v>
      </c>
      <c r="M1625" s="199">
        <f t="shared" si="155"/>
        <v>3.33</v>
      </c>
    </row>
    <row r="1626" spans="1:13" x14ac:dyDescent="0.35">
      <c r="A1626" s="189" t="s">
        <v>1777</v>
      </c>
      <c r="B1626" s="190" t="s">
        <v>1800</v>
      </c>
      <c r="C1626" s="191">
        <v>562955</v>
      </c>
      <c r="D1626" s="192">
        <v>3.3330000000000002</v>
      </c>
      <c r="E1626" s="193">
        <v>40.69</v>
      </c>
      <c r="F1626" s="194">
        <v>2</v>
      </c>
      <c r="H1626" s="195">
        <f t="shared" si="151"/>
        <v>3</v>
      </c>
      <c r="I1626" s="196">
        <f t="shared" si="152"/>
        <v>0.5</v>
      </c>
      <c r="J1626" s="197">
        <f t="shared" si="153"/>
        <v>4.5</v>
      </c>
      <c r="K1626" s="186">
        <f t="shared" si="156"/>
        <v>8</v>
      </c>
      <c r="L1626" s="198">
        <f t="shared" si="154"/>
        <v>2.6666666666666665</v>
      </c>
      <c r="M1626" s="199">
        <f t="shared" si="155"/>
        <v>2.66</v>
      </c>
    </row>
    <row r="1627" spans="1:13" x14ac:dyDescent="0.35">
      <c r="A1627" s="189" t="s">
        <v>1777</v>
      </c>
      <c r="B1627" s="190" t="s">
        <v>1801</v>
      </c>
      <c r="C1627" s="191">
        <v>560634</v>
      </c>
      <c r="D1627" s="192">
        <v>0</v>
      </c>
      <c r="E1627" s="193">
        <v>45.960176990000001</v>
      </c>
      <c r="F1627" s="194">
        <v>3.5398230088495577</v>
      </c>
      <c r="H1627" s="195">
        <f t="shared" si="151"/>
        <v>0.5</v>
      </c>
      <c r="I1627" s="196">
        <f t="shared" si="152"/>
        <v>5</v>
      </c>
      <c r="J1627" s="197">
        <f t="shared" si="153"/>
        <v>2</v>
      </c>
      <c r="K1627" s="186">
        <f t="shared" si="156"/>
        <v>7.5</v>
      </c>
      <c r="L1627" s="198">
        <f t="shared" si="154"/>
        <v>2.5</v>
      </c>
      <c r="M1627" s="199">
        <f t="shared" si="155"/>
        <v>2.5</v>
      </c>
    </row>
    <row r="1628" spans="1:13" x14ac:dyDescent="0.35">
      <c r="A1628" s="189" t="s">
        <v>1777</v>
      </c>
      <c r="B1628" s="190" t="s">
        <v>1802</v>
      </c>
      <c r="C1628" s="191">
        <v>563030</v>
      </c>
      <c r="D1628" s="192">
        <v>0</v>
      </c>
      <c r="E1628" s="193">
        <v>40.925925929999998</v>
      </c>
      <c r="F1628" s="194">
        <v>4.9382716049382713</v>
      </c>
      <c r="H1628" s="195">
        <f t="shared" si="151"/>
        <v>0.5</v>
      </c>
      <c r="I1628" s="196">
        <f t="shared" si="152"/>
        <v>0.5</v>
      </c>
      <c r="J1628" s="197">
        <f t="shared" si="153"/>
        <v>0.5</v>
      </c>
      <c r="K1628" s="186">
        <f t="shared" si="156"/>
        <v>1.5</v>
      </c>
      <c r="L1628" s="198">
        <f t="shared" si="154"/>
        <v>0.5</v>
      </c>
      <c r="M1628" s="199">
        <f t="shared" si="155"/>
        <v>0.5</v>
      </c>
    </row>
    <row r="1629" spans="1:13" x14ac:dyDescent="0.35">
      <c r="A1629" s="189" t="s">
        <v>1777</v>
      </c>
      <c r="B1629" s="190" t="s">
        <v>1803</v>
      </c>
      <c r="C1629" s="191">
        <v>563544</v>
      </c>
      <c r="D1629" s="192">
        <v>0</v>
      </c>
      <c r="E1629" s="193">
        <v>44.191666669999996</v>
      </c>
      <c r="F1629" s="194">
        <v>5</v>
      </c>
      <c r="H1629" s="195">
        <f t="shared" si="151"/>
        <v>0.5</v>
      </c>
      <c r="I1629" s="196">
        <f t="shared" si="152"/>
        <v>5</v>
      </c>
      <c r="J1629" s="197">
        <f t="shared" si="153"/>
        <v>0.5</v>
      </c>
      <c r="K1629" s="186">
        <f t="shared" si="156"/>
        <v>6</v>
      </c>
      <c r="L1629" s="198">
        <f t="shared" si="154"/>
        <v>2</v>
      </c>
      <c r="M1629" s="199">
        <f t="shared" si="155"/>
        <v>2</v>
      </c>
    </row>
    <row r="1630" spans="1:13" x14ac:dyDescent="0.35">
      <c r="A1630" s="189" t="s">
        <v>1777</v>
      </c>
      <c r="B1630" s="190" t="s">
        <v>1387</v>
      </c>
      <c r="C1630" s="191">
        <v>563587</v>
      </c>
      <c r="D1630" s="192">
        <v>1.538</v>
      </c>
      <c r="E1630" s="193">
        <v>41.51714286</v>
      </c>
      <c r="F1630" s="194">
        <v>2.285714285714286</v>
      </c>
      <c r="H1630" s="195">
        <f t="shared" si="151"/>
        <v>0.5</v>
      </c>
      <c r="I1630" s="196">
        <f t="shared" si="152"/>
        <v>1.5</v>
      </c>
      <c r="J1630" s="197">
        <f t="shared" si="153"/>
        <v>4</v>
      </c>
      <c r="K1630" s="186">
        <f t="shared" si="156"/>
        <v>6</v>
      </c>
      <c r="L1630" s="198">
        <f t="shared" si="154"/>
        <v>2</v>
      </c>
      <c r="M1630" s="199">
        <f t="shared" si="155"/>
        <v>2</v>
      </c>
    </row>
    <row r="1631" spans="1:13" x14ac:dyDescent="0.35">
      <c r="A1631" s="189" t="s">
        <v>1777</v>
      </c>
      <c r="B1631" s="190" t="s">
        <v>1804</v>
      </c>
      <c r="C1631" s="191">
        <v>552666</v>
      </c>
      <c r="D1631" s="192">
        <v>2.87</v>
      </c>
      <c r="E1631" s="193">
        <v>42.288502110000003</v>
      </c>
      <c r="F1631" s="194">
        <v>2.2151898734177218</v>
      </c>
      <c r="H1631" s="195">
        <f t="shared" si="151"/>
        <v>2</v>
      </c>
      <c r="I1631" s="196">
        <f t="shared" si="152"/>
        <v>2.5</v>
      </c>
      <c r="J1631" s="197">
        <f t="shared" si="153"/>
        <v>4</v>
      </c>
      <c r="K1631" s="186">
        <f t="shared" si="156"/>
        <v>8.5</v>
      </c>
      <c r="L1631" s="198">
        <f t="shared" si="154"/>
        <v>2.8333333333333335</v>
      </c>
      <c r="M1631" s="199">
        <f t="shared" si="155"/>
        <v>2.83</v>
      </c>
    </row>
    <row r="1632" spans="1:13" x14ac:dyDescent="0.35">
      <c r="A1632" s="189" t="s">
        <v>1777</v>
      </c>
      <c r="B1632" s="190" t="s">
        <v>1805</v>
      </c>
      <c r="C1632" s="191">
        <v>563234</v>
      </c>
      <c r="D1632" s="192">
        <v>2.7029999999999998</v>
      </c>
      <c r="E1632" s="193">
        <v>41.421348309999999</v>
      </c>
      <c r="F1632" s="194">
        <v>3.3707865168539328</v>
      </c>
      <c r="H1632" s="195">
        <f t="shared" si="151"/>
        <v>2</v>
      </c>
      <c r="I1632" s="196">
        <f t="shared" si="152"/>
        <v>1</v>
      </c>
      <c r="J1632" s="197">
        <f t="shared" si="153"/>
        <v>2.5</v>
      </c>
      <c r="K1632" s="186">
        <f t="shared" si="156"/>
        <v>5.5</v>
      </c>
      <c r="L1632" s="198">
        <f t="shared" si="154"/>
        <v>1.8333333333333333</v>
      </c>
      <c r="M1632" s="199">
        <f t="shared" si="155"/>
        <v>1.83</v>
      </c>
    </row>
    <row r="1633" spans="1:13" x14ac:dyDescent="0.35">
      <c r="A1633" s="189" t="s">
        <v>1777</v>
      </c>
      <c r="B1633" s="190" t="s">
        <v>1806</v>
      </c>
      <c r="C1633" s="191">
        <v>552704</v>
      </c>
      <c r="D1633" s="192">
        <v>2.492</v>
      </c>
      <c r="E1633" s="193">
        <v>43.620689659999996</v>
      </c>
      <c r="F1633" s="194">
        <v>1.173881144534116</v>
      </c>
      <c r="H1633" s="195">
        <f t="shared" si="151"/>
        <v>1.5</v>
      </c>
      <c r="I1633" s="196">
        <f t="shared" si="152"/>
        <v>5</v>
      </c>
      <c r="J1633" s="197">
        <f t="shared" si="153"/>
        <v>5</v>
      </c>
      <c r="K1633" s="186">
        <f t="shared" si="156"/>
        <v>11.5</v>
      </c>
      <c r="L1633" s="198">
        <f t="shared" si="154"/>
        <v>3.8333333333333335</v>
      </c>
      <c r="M1633" s="199">
        <f t="shared" si="155"/>
        <v>3.83</v>
      </c>
    </row>
    <row r="1634" spans="1:13" x14ac:dyDescent="0.35">
      <c r="A1634" s="189" t="s">
        <v>1777</v>
      </c>
      <c r="B1634" s="190" t="s">
        <v>1807</v>
      </c>
      <c r="C1634" s="191">
        <v>552712</v>
      </c>
      <c r="D1634" s="192">
        <v>0</v>
      </c>
      <c r="E1634" s="193">
        <v>44.708333330000002</v>
      </c>
      <c r="F1634" s="194">
        <v>0</v>
      </c>
      <c r="H1634" s="195">
        <f t="shared" si="151"/>
        <v>0.5</v>
      </c>
      <c r="I1634" s="196">
        <f t="shared" si="152"/>
        <v>5</v>
      </c>
      <c r="J1634" s="197">
        <f t="shared" si="153"/>
        <v>5</v>
      </c>
      <c r="K1634" s="186">
        <f t="shared" si="156"/>
        <v>10.5</v>
      </c>
      <c r="L1634" s="198">
        <f t="shared" si="154"/>
        <v>3.5</v>
      </c>
      <c r="M1634" s="199">
        <f t="shared" si="155"/>
        <v>3.5</v>
      </c>
    </row>
    <row r="1635" spans="1:13" x14ac:dyDescent="0.35">
      <c r="A1635" s="189" t="s">
        <v>1777</v>
      </c>
      <c r="B1635" s="190" t="s">
        <v>1808</v>
      </c>
      <c r="C1635" s="191">
        <v>549631</v>
      </c>
      <c r="D1635" s="192">
        <v>4.0430000000000001</v>
      </c>
      <c r="E1635" s="193">
        <v>43.894700139999998</v>
      </c>
      <c r="F1635" s="194">
        <v>2.510460251046025</v>
      </c>
      <c r="H1635" s="195">
        <f t="shared" si="151"/>
        <v>4.5</v>
      </c>
      <c r="I1635" s="196">
        <f t="shared" si="152"/>
        <v>5</v>
      </c>
      <c r="J1635" s="197">
        <f t="shared" si="153"/>
        <v>3.5</v>
      </c>
      <c r="K1635" s="186">
        <f t="shared" si="156"/>
        <v>13</v>
      </c>
      <c r="L1635" s="198">
        <f t="shared" si="154"/>
        <v>4.333333333333333</v>
      </c>
      <c r="M1635" s="199">
        <f t="shared" si="155"/>
        <v>4.33</v>
      </c>
    </row>
    <row r="1636" spans="1:13" x14ac:dyDescent="0.35">
      <c r="A1636" s="189" t="s">
        <v>1777</v>
      </c>
      <c r="B1636" s="190" t="s">
        <v>1809</v>
      </c>
      <c r="C1636" s="191">
        <v>559016</v>
      </c>
      <c r="D1636" s="192">
        <v>3.1749999999999998</v>
      </c>
      <c r="E1636" s="193">
        <v>40.131578949999998</v>
      </c>
      <c r="F1636" s="194">
        <v>2.1052631578947367</v>
      </c>
      <c r="H1636" s="195">
        <f t="shared" si="151"/>
        <v>3</v>
      </c>
      <c r="I1636" s="196">
        <f t="shared" si="152"/>
        <v>0.5</v>
      </c>
      <c r="J1636" s="197">
        <f t="shared" si="153"/>
        <v>4.5</v>
      </c>
      <c r="K1636" s="186">
        <f t="shared" si="156"/>
        <v>8</v>
      </c>
      <c r="L1636" s="198">
        <f t="shared" si="154"/>
        <v>2.6666666666666665</v>
      </c>
      <c r="M1636" s="199">
        <f t="shared" si="155"/>
        <v>2.66</v>
      </c>
    </row>
    <row r="1637" spans="1:13" x14ac:dyDescent="0.35">
      <c r="A1637" s="189" t="s">
        <v>1777</v>
      </c>
      <c r="B1637" s="190" t="s">
        <v>1810</v>
      </c>
      <c r="C1637" s="191">
        <v>552747</v>
      </c>
      <c r="D1637" s="192">
        <v>4.6630000000000003</v>
      </c>
      <c r="E1637" s="193">
        <v>40.58</v>
      </c>
      <c r="F1637" s="194">
        <v>2.4615384615384617</v>
      </c>
      <c r="H1637" s="195">
        <f t="shared" si="151"/>
        <v>5</v>
      </c>
      <c r="I1637" s="196">
        <f t="shared" si="152"/>
        <v>0.5</v>
      </c>
      <c r="J1637" s="197">
        <f t="shared" si="153"/>
        <v>4</v>
      </c>
      <c r="K1637" s="186">
        <f t="shared" si="156"/>
        <v>9.5</v>
      </c>
      <c r="L1637" s="198">
        <f t="shared" si="154"/>
        <v>3.1666666666666665</v>
      </c>
      <c r="M1637" s="199">
        <f t="shared" si="155"/>
        <v>3.16</v>
      </c>
    </row>
    <row r="1638" spans="1:13" x14ac:dyDescent="0.35">
      <c r="A1638" s="189" t="s">
        <v>1777</v>
      </c>
      <c r="B1638" s="190" t="s">
        <v>1811</v>
      </c>
      <c r="C1638" s="191">
        <v>552763</v>
      </c>
      <c r="D1638" s="192">
        <v>2.5910000000000002</v>
      </c>
      <c r="E1638" s="193">
        <v>39.386503070000003</v>
      </c>
      <c r="F1638" s="194">
        <v>1.8404907975460123</v>
      </c>
      <c r="H1638" s="195">
        <f t="shared" si="151"/>
        <v>1.5</v>
      </c>
      <c r="I1638" s="196">
        <f t="shared" si="152"/>
        <v>0.5</v>
      </c>
      <c r="J1638" s="197">
        <f t="shared" si="153"/>
        <v>4.5</v>
      </c>
      <c r="K1638" s="186">
        <f t="shared" si="156"/>
        <v>6.5</v>
      </c>
      <c r="L1638" s="198">
        <f t="shared" si="154"/>
        <v>2.1666666666666665</v>
      </c>
      <c r="M1638" s="199">
        <f t="shared" si="155"/>
        <v>2.16</v>
      </c>
    </row>
    <row r="1639" spans="1:13" x14ac:dyDescent="0.35">
      <c r="A1639" s="189" t="s">
        <v>1777</v>
      </c>
      <c r="B1639" s="190" t="s">
        <v>1812</v>
      </c>
      <c r="C1639" s="191">
        <v>563455</v>
      </c>
      <c r="D1639" s="192">
        <v>4.3479999999999999</v>
      </c>
      <c r="E1639" s="193">
        <v>43.239795919999999</v>
      </c>
      <c r="F1639" s="194">
        <v>3.0612244897959182</v>
      </c>
      <c r="H1639" s="195">
        <f t="shared" si="151"/>
        <v>5</v>
      </c>
      <c r="I1639" s="196">
        <f t="shared" si="152"/>
        <v>4</v>
      </c>
      <c r="J1639" s="197">
        <f t="shared" si="153"/>
        <v>3</v>
      </c>
      <c r="K1639" s="186">
        <f t="shared" si="156"/>
        <v>12</v>
      </c>
      <c r="L1639" s="198">
        <f t="shared" si="154"/>
        <v>4</v>
      </c>
      <c r="M1639" s="199">
        <f t="shared" si="155"/>
        <v>4</v>
      </c>
    </row>
    <row r="1640" spans="1:13" x14ac:dyDescent="0.35">
      <c r="A1640" s="189" t="s">
        <v>1777</v>
      </c>
      <c r="B1640" s="190" t="s">
        <v>1813</v>
      </c>
      <c r="C1640" s="191">
        <v>552798</v>
      </c>
      <c r="D1640" s="192">
        <v>0</v>
      </c>
      <c r="E1640" s="193">
        <v>42.675965669999997</v>
      </c>
      <c r="F1640" s="194">
        <v>4.2918454935622314</v>
      </c>
      <c r="H1640" s="195">
        <f t="shared" si="151"/>
        <v>0.5</v>
      </c>
      <c r="I1640" s="196">
        <f t="shared" si="152"/>
        <v>3</v>
      </c>
      <c r="J1640" s="197">
        <f t="shared" si="153"/>
        <v>1</v>
      </c>
      <c r="K1640" s="186">
        <f t="shared" si="156"/>
        <v>4.5</v>
      </c>
      <c r="L1640" s="198">
        <f t="shared" si="154"/>
        <v>1.5</v>
      </c>
      <c r="M1640" s="199">
        <f t="shared" si="155"/>
        <v>1.5</v>
      </c>
    </row>
    <row r="1641" spans="1:13" x14ac:dyDescent="0.35">
      <c r="A1641" s="189" t="s">
        <v>1777</v>
      </c>
      <c r="B1641" s="190" t="s">
        <v>1814</v>
      </c>
      <c r="C1641" s="191">
        <v>552801</v>
      </c>
      <c r="D1641" s="192">
        <v>2.4279999999999999</v>
      </c>
      <c r="E1641" s="193">
        <v>43.031097129999999</v>
      </c>
      <c r="F1641" s="194">
        <v>0.97833682739343109</v>
      </c>
      <c r="H1641" s="195">
        <f t="shared" si="151"/>
        <v>1</v>
      </c>
      <c r="I1641" s="196">
        <f t="shared" si="152"/>
        <v>3.5</v>
      </c>
      <c r="J1641" s="197">
        <f t="shared" si="153"/>
        <v>5</v>
      </c>
      <c r="K1641" s="186">
        <f t="shared" si="156"/>
        <v>9.5</v>
      </c>
      <c r="L1641" s="198">
        <f t="shared" si="154"/>
        <v>3.1666666666666665</v>
      </c>
      <c r="M1641" s="199">
        <f t="shared" si="155"/>
        <v>3.16</v>
      </c>
    </row>
    <row r="1642" spans="1:13" x14ac:dyDescent="0.35">
      <c r="A1642" s="189" t="s">
        <v>1777</v>
      </c>
      <c r="B1642" s="190" t="s">
        <v>1815</v>
      </c>
      <c r="C1642" s="191">
        <v>552828</v>
      </c>
      <c r="D1642" s="192">
        <v>2.823</v>
      </c>
      <c r="E1642" s="193">
        <v>41.680201930000003</v>
      </c>
      <c r="F1642" s="194">
        <v>4.4776119402985071</v>
      </c>
      <c r="H1642" s="195">
        <f t="shared" si="151"/>
        <v>2</v>
      </c>
      <c r="I1642" s="196">
        <f t="shared" si="152"/>
        <v>1.5</v>
      </c>
      <c r="J1642" s="197">
        <f t="shared" si="153"/>
        <v>1</v>
      </c>
      <c r="K1642" s="186">
        <f t="shared" si="156"/>
        <v>4.5</v>
      </c>
      <c r="L1642" s="198">
        <f t="shared" si="154"/>
        <v>1.5</v>
      </c>
      <c r="M1642" s="199">
        <f t="shared" si="155"/>
        <v>1.5</v>
      </c>
    </row>
    <row r="1643" spans="1:13" x14ac:dyDescent="0.35">
      <c r="A1643" s="189" t="s">
        <v>1777</v>
      </c>
      <c r="B1643" s="190" t="s">
        <v>1816</v>
      </c>
      <c r="C1643" s="191">
        <v>560553</v>
      </c>
      <c r="D1643" s="192">
        <v>2.8570000000000002</v>
      </c>
      <c r="E1643" s="193">
        <v>41.875</v>
      </c>
      <c r="F1643" s="194">
        <v>0</v>
      </c>
      <c r="H1643" s="195">
        <f t="shared" si="151"/>
        <v>2</v>
      </c>
      <c r="I1643" s="196">
        <f t="shared" si="152"/>
        <v>2</v>
      </c>
      <c r="J1643" s="197">
        <f t="shared" si="153"/>
        <v>5</v>
      </c>
      <c r="K1643" s="186">
        <f t="shared" si="156"/>
        <v>9</v>
      </c>
      <c r="L1643" s="198">
        <f t="shared" si="154"/>
        <v>3</v>
      </c>
      <c r="M1643" s="199">
        <f t="shared" si="155"/>
        <v>3</v>
      </c>
    </row>
    <row r="1644" spans="1:13" x14ac:dyDescent="0.35">
      <c r="A1644" s="189" t="s">
        <v>1777</v>
      </c>
      <c r="B1644" s="190" t="s">
        <v>1817</v>
      </c>
      <c r="C1644" s="191">
        <v>552852</v>
      </c>
      <c r="D1644" s="192">
        <v>5.8819999999999997</v>
      </c>
      <c r="E1644" s="193">
        <v>43.46052632</v>
      </c>
      <c r="F1644" s="194">
        <v>2.6315789473684208</v>
      </c>
      <c r="H1644" s="195">
        <f t="shared" si="151"/>
        <v>5</v>
      </c>
      <c r="I1644" s="196">
        <f t="shared" si="152"/>
        <v>4.5</v>
      </c>
      <c r="J1644" s="197">
        <f t="shared" si="153"/>
        <v>3.5</v>
      </c>
      <c r="K1644" s="186">
        <f t="shared" si="156"/>
        <v>13</v>
      </c>
      <c r="L1644" s="198">
        <f t="shared" si="154"/>
        <v>4.333333333333333</v>
      </c>
      <c r="M1644" s="199">
        <f t="shared" si="155"/>
        <v>4.33</v>
      </c>
    </row>
    <row r="1645" spans="1:13" x14ac:dyDescent="0.35">
      <c r="A1645" s="189" t="s">
        <v>1777</v>
      </c>
      <c r="B1645" s="190" t="s">
        <v>1818</v>
      </c>
      <c r="C1645" s="191">
        <v>552861</v>
      </c>
      <c r="D1645" s="192">
        <v>2.9409999999999998</v>
      </c>
      <c r="E1645" s="193">
        <v>43.301724139999997</v>
      </c>
      <c r="F1645" s="194">
        <v>1.7241379310344829</v>
      </c>
      <c r="H1645" s="195">
        <f t="shared" si="151"/>
        <v>2.5</v>
      </c>
      <c r="I1645" s="196">
        <f t="shared" si="152"/>
        <v>4</v>
      </c>
      <c r="J1645" s="197">
        <f t="shared" si="153"/>
        <v>5</v>
      </c>
      <c r="K1645" s="186">
        <f t="shared" si="156"/>
        <v>11.5</v>
      </c>
      <c r="L1645" s="198">
        <f t="shared" si="154"/>
        <v>3.8333333333333335</v>
      </c>
      <c r="M1645" s="199">
        <f t="shared" si="155"/>
        <v>3.83</v>
      </c>
    </row>
    <row r="1646" spans="1:13" x14ac:dyDescent="0.35">
      <c r="A1646" s="189" t="s">
        <v>1777</v>
      </c>
      <c r="B1646" s="190" t="s">
        <v>1819</v>
      </c>
      <c r="C1646" s="191">
        <v>563374</v>
      </c>
      <c r="D1646" s="192">
        <v>4.6150000000000002</v>
      </c>
      <c r="E1646" s="193">
        <v>49.205357139999997</v>
      </c>
      <c r="F1646" s="194">
        <v>1.7857142857142858</v>
      </c>
      <c r="H1646" s="195">
        <f t="shared" si="151"/>
        <v>5</v>
      </c>
      <c r="I1646" s="196">
        <f t="shared" si="152"/>
        <v>5</v>
      </c>
      <c r="J1646" s="197">
        <f t="shared" si="153"/>
        <v>5</v>
      </c>
      <c r="K1646" s="186">
        <f t="shared" si="156"/>
        <v>15</v>
      </c>
      <c r="L1646" s="198">
        <f t="shared" si="154"/>
        <v>5</v>
      </c>
      <c r="M1646" s="199">
        <f t="shared" si="155"/>
        <v>5</v>
      </c>
    </row>
    <row r="1647" spans="1:13" x14ac:dyDescent="0.35">
      <c r="A1647" s="189" t="s">
        <v>1777</v>
      </c>
      <c r="B1647" s="190" t="s">
        <v>1820</v>
      </c>
      <c r="C1647" s="191">
        <v>552917</v>
      </c>
      <c r="D1647" s="192">
        <v>2.6869999999999998</v>
      </c>
      <c r="E1647" s="193">
        <v>42.746124029999997</v>
      </c>
      <c r="F1647" s="194">
        <v>3.1007751937984498</v>
      </c>
      <c r="H1647" s="195">
        <f t="shared" si="151"/>
        <v>2</v>
      </c>
      <c r="I1647" s="196">
        <f t="shared" si="152"/>
        <v>3.5</v>
      </c>
      <c r="J1647" s="197">
        <f t="shared" si="153"/>
        <v>3</v>
      </c>
      <c r="K1647" s="186">
        <f t="shared" si="156"/>
        <v>8.5</v>
      </c>
      <c r="L1647" s="198">
        <f t="shared" si="154"/>
        <v>2.8333333333333335</v>
      </c>
      <c r="M1647" s="199">
        <f t="shared" si="155"/>
        <v>2.83</v>
      </c>
    </row>
    <row r="1648" spans="1:13" x14ac:dyDescent="0.35">
      <c r="A1648" s="189" t="s">
        <v>1777</v>
      </c>
      <c r="B1648" s="190" t="s">
        <v>1103</v>
      </c>
      <c r="C1648" s="191">
        <v>552925</v>
      </c>
      <c r="D1648" s="192">
        <v>3.9470000000000001</v>
      </c>
      <c r="E1648" s="193">
        <v>44.68852459</v>
      </c>
      <c r="F1648" s="194">
        <v>0.81967213114754101</v>
      </c>
      <c r="H1648" s="195">
        <f t="shared" si="151"/>
        <v>4.5</v>
      </c>
      <c r="I1648" s="196">
        <f t="shared" si="152"/>
        <v>5</v>
      </c>
      <c r="J1648" s="197">
        <f t="shared" si="153"/>
        <v>5</v>
      </c>
      <c r="K1648" s="186">
        <f t="shared" si="156"/>
        <v>14.5</v>
      </c>
      <c r="L1648" s="198">
        <f t="shared" si="154"/>
        <v>4.833333333333333</v>
      </c>
      <c r="M1648" s="199">
        <f t="shared" si="155"/>
        <v>4.83</v>
      </c>
    </row>
    <row r="1649" spans="1:13" x14ac:dyDescent="0.35">
      <c r="A1649" s="189" t="s">
        <v>1777</v>
      </c>
      <c r="B1649" s="190" t="s">
        <v>1821</v>
      </c>
      <c r="C1649" s="191">
        <v>563196</v>
      </c>
      <c r="D1649" s="192">
        <v>0</v>
      </c>
      <c r="E1649" s="193">
        <v>47.796875</v>
      </c>
      <c r="F1649" s="194">
        <v>3.125</v>
      </c>
      <c r="H1649" s="195">
        <f t="shared" si="151"/>
        <v>0.5</v>
      </c>
      <c r="I1649" s="196">
        <f t="shared" si="152"/>
        <v>5</v>
      </c>
      <c r="J1649" s="197">
        <f t="shared" si="153"/>
        <v>3</v>
      </c>
      <c r="K1649" s="186">
        <f t="shared" si="156"/>
        <v>8.5</v>
      </c>
      <c r="L1649" s="198">
        <f t="shared" si="154"/>
        <v>2.8333333333333335</v>
      </c>
      <c r="M1649" s="199">
        <f t="shared" si="155"/>
        <v>2.83</v>
      </c>
    </row>
    <row r="1650" spans="1:13" x14ac:dyDescent="0.35">
      <c r="A1650" s="189" t="s">
        <v>1777</v>
      </c>
      <c r="B1650" s="190" t="s">
        <v>1822</v>
      </c>
      <c r="C1650" s="191">
        <v>552933</v>
      </c>
      <c r="D1650" s="192">
        <v>1.0640000000000001</v>
      </c>
      <c r="E1650" s="193">
        <v>41.690140849999999</v>
      </c>
      <c r="F1650" s="194">
        <v>5.1643192488262919</v>
      </c>
      <c r="H1650" s="195">
        <f t="shared" si="151"/>
        <v>0.5</v>
      </c>
      <c r="I1650" s="196">
        <f t="shared" si="152"/>
        <v>1.5</v>
      </c>
      <c r="J1650" s="197">
        <f t="shared" si="153"/>
        <v>0.5</v>
      </c>
      <c r="K1650" s="186">
        <f t="shared" si="156"/>
        <v>2.5</v>
      </c>
      <c r="L1650" s="198">
        <f t="shared" si="154"/>
        <v>0.83333333333333337</v>
      </c>
      <c r="M1650" s="199">
        <f t="shared" si="155"/>
        <v>0.83</v>
      </c>
    </row>
    <row r="1651" spans="1:13" x14ac:dyDescent="0.35">
      <c r="A1651" s="189" t="s">
        <v>1777</v>
      </c>
      <c r="B1651" s="190" t="s">
        <v>1823</v>
      </c>
      <c r="C1651" s="191">
        <v>552941</v>
      </c>
      <c r="D1651" s="192">
        <v>5.4950000000000001</v>
      </c>
      <c r="E1651" s="193">
        <v>46.281818180000002</v>
      </c>
      <c r="F1651" s="194">
        <v>2.4242424242424243</v>
      </c>
      <c r="H1651" s="195">
        <f t="shared" si="151"/>
        <v>5</v>
      </c>
      <c r="I1651" s="196">
        <f t="shared" si="152"/>
        <v>5</v>
      </c>
      <c r="J1651" s="197">
        <f t="shared" si="153"/>
        <v>4</v>
      </c>
      <c r="K1651" s="186">
        <f t="shared" si="156"/>
        <v>14</v>
      </c>
      <c r="L1651" s="198">
        <f t="shared" si="154"/>
        <v>4.666666666666667</v>
      </c>
      <c r="M1651" s="199">
        <f t="shared" si="155"/>
        <v>4.66</v>
      </c>
    </row>
    <row r="1652" spans="1:13" x14ac:dyDescent="0.35">
      <c r="A1652" s="189" t="s">
        <v>1777</v>
      </c>
      <c r="B1652" s="190" t="s">
        <v>1346</v>
      </c>
      <c r="C1652" s="191">
        <v>552976</v>
      </c>
      <c r="D1652" s="192">
        <v>5.97</v>
      </c>
      <c r="E1652" s="193">
        <v>42.411214950000002</v>
      </c>
      <c r="F1652" s="194">
        <v>0</v>
      </c>
      <c r="H1652" s="195">
        <f t="shared" si="151"/>
        <v>5</v>
      </c>
      <c r="I1652" s="196">
        <f t="shared" si="152"/>
        <v>3</v>
      </c>
      <c r="J1652" s="197">
        <f t="shared" si="153"/>
        <v>5</v>
      </c>
      <c r="K1652" s="186">
        <f t="shared" si="156"/>
        <v>13</v>
      </c>
      <c r="L1652" s="198">
        <f t="shared" si="154"/>
        <v>4.333333333333333</v>
      </c>
      <c r="M1652" s="199">
        <f t="shared" si="155"/>
        <v>4.33</v>
      </c>
    </row>
    <row r="1653" spans="1:13" x14ac:dyDescent="0.35">
      <c r="A1653" s="189" t="s">
        <v>1777</v>
      </c>
      <c r="B1653" s="190" t="s">
        <v>1824</v>
      </c>
      <c r="C1653" s="191">
        <v>552992</v>
      </c>
      <c r="D1653" s="192">
        <v>3.2850000000000001</v>
      </c>
      <c r="E1653" s="193">
        <v>42.3323058</v>
      </c>
      <c r="F1653" s="194">
        <v>3.6991368680641186</v>
      </c>
      <c r="H1653" s="195">
        <f t="shared" si="151"/>
        <v>3</v>
      </c>
      <c r="I1653" s="196">
        <f t="shared" si="152"/>
        <v>2.5</v>
      </c>
      <c r="J1653" s="197">
        <f t="shared" si="153"/>
        <v>2</v>
      </c>
      <c r="K1653" s="186">
        <f t="shared" si="156"/>
        <v>7.5</v>
      </c>
      <c r="L1653" s="198">
        <f t="shared" si="154"/>
        <v>2.5</v>
      </c>
      <c r="M1653" s="199">
        <f t="shared" si="155"/>
        <v>2.5</v>
      </c>
    </row>
    <row r="1654" spans="1:13" x14ac:dyDescent="0.35">
      <c r="A1654" s="189" t="s">
        <v>1777</v>
      </c>
      <c r="B1654" s="190" t="s">
        <v>1825</v>
      </c>
      <c r="C1654" s="191">
        <v>560626</v>
      </c>
      <c r="D1654" s="192">
        <v>3.3330000000000002</v>
      </c>
      <c r="E1654" s="193">
        <v>40.510526319999997</v>
      </c>
      <c r="F1654" s="194">
        <v>2.1052631578947367</v>
      </c>
      <c r="H1654" s="195">
        <f t="shared" si="151"/>
        <v>3</v>
      </c>
      <c r="I1654" s="196">
        <f t="shared" si="152"/>
        <v>0.5</v>
      </c>
      <c r="J1654" s="197">
        <f t="shared" si="153"/>
        <v>4.5</v>
      </c>
      <c r="K1654" s="186">
        <f t="shared" si="156"/>
        <v>8</v>
      </c>
      <c r="L1654" s="198">
        <f t="shared" si="154"/>
        <v>2.6666666666666665</v>
      </c>
      <c r="M1654" s="199">
        <f t="shared" si="155"/>
        <v>2.66</v>
      </c>
    </row>
    <row r="1655" spans="1:13" x14ac:dyDescent="0.35">
      <c r="A1655" s="189" t="s">
        <v>1777</v>
      </c>
      <c r="B1655" s="190" t="s">
        <v>1826</v>
      </c>
      <c r="C1655" s="191">
        <v>560511</v>
      </c>
      <c r="D1655" s="192">
        <v>1.724</v>
      </c>
      <c r="E1655" s="193">
        <v>40.229166669999998</v>
      </c>
      <c r="F1655" s="194">
        <v>0</v>
      </c>
      <c r="H1655" s="195">
        <f t="shared" si="151"/>
        <v>0.5</v>
      </c>
      <c r="I1655" s="196">
        <f t="shared" si="152"/>
        <v>0.5</v>
      </c>
      <c r="J1655" s="197">
        <f t="shared" si="153"/>
        <v>5</v>
      </c>
      <c r="K1655" s="186">
        <f t="shared" si="156"/>
        <v>6</v>
      </c>
      <c r="L1655" s="198">
        <f t="shared" si="154"/>
        <v>2</v>
      </c>
      <c r="M1655" s="199">
        <f t="shared" si="155"/>
        <v>2</v>
      </c>
    </row>
    <row r="1656" spans="1:13" x14ac:dyDescent="0.35">
      <c r="A1656" s="189" t="s">
        <v>1777</v>
      </c>
      <c r="B1656" s="190" t="s">
        <v>1827</v>
      </c>
      <c r="C1656" s="191">
        <v>553034</v>
      </c>
      <c r="D1656" s="192">
        <v>1.667</v>
      </c>
      <c r="E1656" s="193">
        <v>41.078947370000002</v>
      </c>
      <c r="F1656" s="194">
        <v>4.9122807017543852</v>
      </c>
      <c r="H1656" s="195">
        <f t="shared" si="151"/>
        <v>0.5</v>
      </c>
      <c r="I1656" s="196">
        <f t="shared" si="152"/>
        <v>0.5</v>
      </c>
      <c r="J1656" s="197">
        <f t="shared" si="153"/>
        <v>0.5</v>
      </c>
      <c r="K1656" s="186">
        <f t="shared" si="156"/>
        <v>1.5</v>
      </c>
      <c r="L1656" s="198">
        <f t="shared" si="154"/>
        <v>0.5</v>
      </c>
      <c r="M1656" s="199">
        <f t="shared" si="155"/>
        <v>0.5</v>
      </c>
    </row>
    <row r="1657" spans="1:13" x14ac:dyDescent="0.35">
      <c r="A1657" s="189" t="s">
        <v>1777</v>
      </c>
      <c r="B1657" s="190" t="s">
        <v>1828</v>
      </c>
      <c r="C1657" s="191">
        <v>553069</v>
      </c>
      <c r="D1657" s="192">
        <v>2.9369999999999998</v>
      </c>
      <c r="E1657" s="193">
        <v>45.97742298</v>
      </c>
      <c r="F1657" s="194">
        <v>1.1816007877338586</v>
      </c>
      <c r="H1657" s="195">
        <f t="shared" si="151"/>
        <v>2.5</v>
      </c>
      <c r="I1657" s="196">
        <f t="shared" si="152"/>
        <v>5</v>
      </c>
      <c r="J1657" s="197">
        <f t="shared" si="153"/>
        <v>5</v>
      </c>
      <c r="K1657" s="186">
        <f t="shared" si="156"/>
        <v>12.5</v>
      </c>
      <c r="L1657" s="198">
        <f t="shared" si="154"/>
        <v>4.166666666666667</v>
      </c>
      <c r="M1657" s="199">
        <f t="shared" si="155"/>
        <v>4.16</v>
      </c>
    </row>
    <row r="1658" spans="1:13" x14ac:dyDescent="0.35">
      <c r="A1658" s="189" t="s">
        <v>1777</v>
      </c>
      <c r="B1658" s="190" t="s">
        <v>1829</v>
      </c>
      <c r="C1658" s="191">
        <v>553085</v>
      </c>
      <c r="D1658" s="192">
        <v>3.738</v>
      </c>
      <c r="E1658" s="193">
        <v>42.754237289999999</v>
      </c>
      <c r="F1658" s="194">
        <v>2.2598870056497176</v>
      </c>
      <c r="H1658" s="195">
        <f t="shared" si="151"/>
        <v>4</v>
      </c>
      <c r="I1658" s="196">
        <f t="shared" si="152"/>
        <v>3.5</v>
      </c>
      <c r="J1658" s="197">
        <f t="shared" si="153"/>
        <v>4</v>
      </c>
      <c r="K1658" s="186">
        <f t="shared" si="156"/>
        <v>11.5</v>
      </c>
      <c r="L1658" s="198">
        <f t="shared" si="154"/>
        <v>3.8333333333333335</v>
      </c>
      <c r="M1658" s="199">
        <f t="shared" si="155"/>
        <v>3.83</v>
      </c>
    </row>
    <row r="1659" spans="1:13" x14ac:dyDescent="0.35">
      <c r="A1659" s="189" t="s">
        <v>1777</v>
      </c>
      <c r="B1659" s="190" t="s">
        <v>1830</v>
      </c>
      <c r="C1659" s="191">
        <v>560669</v>
      </c>
      <c r="D1659" s="192">
        <v>6.593</v>
      </c>
      <c r="E1659" s="193">
        <v>42.526845639999998</v>
      </c>
      <c r="F1659" s="194">
        <v>5.3691275167785237</v>
      </c>
      <c r="H1659" s="195">
        <f t="shared" si="151"/>
        <v>5</v>
      </c>
      <c r="I1659" s="196">
        <f t="shared" si="152"/>
        <v>3</v>
      </c>
      <c r="J1659" s="197">
        <f t="shared" si="153"/>
        <v>0.5</v>
      </c>
      <c r="K1659" s="186">
        <f t="shared" si="156"/>
        <v>8.5</v>
      </c>
      <c r="L1659" s="198">
        <f t="shared" si="154"/>
        <v>2.8333333333333335</v>
      </c>
      <c r="M1659" s="199">
        <f t="shared" si="155"/>
        <v>2.83</v>
      </c>
    </row>
    <row r="1660" spans="1:13" x14ac:dyDescent="0.35">
      <c r="A1660" s="189" t="s">
        <v>1777</v>
      </c>
      <c r="B1660" s="190" t="s">
        <v>1831</v>
      </c>
      <c r="C1660" s="191">
        <v>599026</v>
      </c>
      <c r="D1660" s="192">
        <v>3.5289999999999999</v>
      </c>
      <c r="E1660" s="193">
        <v>42.335820900000002</v>
      </c>
      <c r="F1660" s="194">
        <v>1.4925373134328359</v>
      </c>
      <c r="H1660" s="195">
        <f t="shared" si="151"/>
        <v>3.5</v>
      </c>
      <c r="I1660" s="196">
        <f t="shared" si="152"/>
        <v>2.5</v>
      </c>
      <c r="J1660" s="197">
        <f t="shared" si="153"/>
        <v>5</v>
      </c>
      <c r="K1660" s="186">
        <f t="shared" si="156"/>
        <v>11</v>
      </c>
      <c r="L1660" s="198">
        <f t="shared" si="154"/>
        <v>3.6666666666666665</v>
      </c>
      <c r="M1660" s="199">
        <f t="shared" si="155"/>
        <v>3.66</v>
      </c>
    </row>
    <row r="1661" spans="1:13" x14ac:dyDescent="0.35">
      <c r="A1661" s="189" t="s">
        <v>1777</v>
      </c>
      <c r="B1661" s="190" t="s">
        <v>530</v>
      </c>
      <c r="C1661" s="191">
        <v>599042</v>
      </c>
      <c r="D1661" s="192">
        <v>2.1880000000000002</v>
      </c>
      <c r="E1661" s="193">
        <v>41.258157390000001</v>
      </c>
      <c r="F1661" s="194">
        <v>6.5259117082533589</v>
      </c>
      <c r="H1661" s="195">
        <f t="shared" si="151"/>
        <v>0.5</v>
      </c>
      <c r="I1661" s="196">
        <f t="shared" si="152"/>
        <v>1</v>
      </c>
      <c r="J1661" s="197">
        <f t="shared" si="153"/>
        <v>0.5</v>
      </c>
      <c r="K1661" s="186">
        <f t="shared" si="156"/>
        <v>2</v>
      </c>
      <c r="L1661" s="198">
        <f t="shared" si="154"/>
        <v>0.66666666666666663</v>
      </c>
      <c r="M1661" s="199">
        <f t="shared" si="155"/>
        <v>0.66</v>
      </c>
    </row>
    <row r="1662" spans="1:13" x14ac:dyDescent="0.35">
      <c r="A1662" s="189" t="s">
        <v>1777</v>
      </c>
      <c r="B1662" s="190" t="s">
        <v>1832</v>
      </c>
      <c r="C1662" s="191">
        <v>553123</v>
      </c>
      <c r="D1662" s="192">
        <v>0.50800000000000001</v>
      </c>
      <c r="E1662" s="193">
        <v>48.491452989999999</v>
      </c>
      <c r="F1662" s="194">
        <v>1.7094017094017093</v>
      </c>
      <c r="H1662" s="195">
        <f t="shared" si="151"/>
        <v>0.5</v>
      </c>
      <c r="I1662" s="196">
        <f t="shared" si="152"/>
        <v>5</v>
      </c>
      <c r="J1662" s="197">
        <f t="shared" si="153"/>
        <v>5</v>
      </c>
      <c r="K1662" s="186">
        <f t="shared" si="156"/>
        <v>10.5</v>
      </c>
      <c r="L1662" s="198">
        <f t="shared" si="154"/>
        <v>3.5</v>
      </c>
      <c r="M1662" s="199">
        <f t="shared" si="155"/>
        <v>3.5</v>
      </c>
    </row>
    <row r="1663" spans="1:13" x14ac:dyDescent="0.35">
      <c r="A1663" s="189" t="s">
        <v>1777</v>
      </c>
      <c r="B1663" s="190" t="s">
        <v>1833</v>
      </c>
      <c r="C1663" s="191">
        <v>553140</v>
      </c>
      <c r="D1663" s="192">
        <v>1.944</v>
      </c>
      <c r="E1663" s="193">
        <v>43.936115839999999</v>
      </c>
      <c r="F1663" s="194">
        <v>0.68143100511073262</v>
      </c>
      <c r="H1663" s="195">
        <f t="shared" si="151"/>
        <v>0.5</v>
      </c>
      <c r="I1663" s="196">
        <f t="shared" si="152"/>
        <v>5</v>
      </c>
      <c r="J1663" s="197">
        <f t="shared" si="153"/>
        <v>5</v>
      </c>
      <c r="K1663" s="186">
        <f t="shared" si="156"/>
        <v>10.5</v>
      </c>
      <c r="L1663" s="198">
        <f t="shared" si="154"/>
        <v>3.5</v>
      </c>
      <c r="M1663" s="199">
        <f t="shared" si="155"/>
        <v>3.5</v>
      </c>
    </row>
    <row r="1664" spans="1:13" x14ac:dyDescent="0.35">
      <c r="A1664" s="189" t="s">
        <v>1777</v>
      </c>
      <c r="B1664" s="190" t="s">
        <v>1834</v>
      </c>
      <c r="C1664" s="191">
        <v>553166</v>
      </c>
      <c r="D1664" s="192">
        <v>2.024</v>
      </c>
      <c r="E1664" s="193">
        <v>42.008496729999997</v>
      </c>
      <c r="F1664" s="194">
        <v>1.3071895424836601</v>
      </c>
      <c r="H1664" s="195">
        <f t="shared" si="151"/>
        <v>0.5</v>
      </c>
      <c r="I1664" s="196">
        <f t="shared" si="152"/>
        <v>2</v>
      </c>
      <c r="J1664" s="197">
        <f t="shared" si="153"/>
        <v>5</v>
      </c>
      <c r="K1664" s="186">
        <f t="shared" si="156"/>
        <v>7.5</v>
      </c>
      <c r="L1664" s="198">
        <f t="shared" si="154"/>
        <v>2.5</v>
      </c>
      <c r="M1664" s="199">
        <f t="shared" si="155"/>
        <v>2.5</v>
      </c>
    </row>
    <row r="1665" spans="1:13" x14ac:dyDescent="0.35">
      <c r="A1665" s="189" t="s">
        <v>1777</v>
      </c>
      <c r="B1665" s="190" t="s">
        <v>1835</v>
      </c>
      <c r="C1665" s="191">
        <v>553174</v>
      </c>
      <c r="D1665" s="192">
        <v>4.1669999999999998</v>
      </c>
      <c r="E1665" s="193">
        <v>42.381097560000001</v>
      </c>
      <c r="F1665" s="194">
        <v>3.6585365853658534</v>
      </c>
      <c r="H1665" s="195">
        <f t="shared" si="151"/>
        <v>5</v>
      </c>
      <c r="I1665" s="196">
        <f t="shared" si="152"/>
        <v>2.5</v>
      </c>
      <c r="J1665" s="197">
        <f t="shared" si="153"/>
        <v>2</v>
      </c>
      <c r="K1665" s="186">
        <f t="shared" si="156"/>
        <v>9.5</v>
      </c>
      <c r="L1665" s="198">
        <f t="shared" si="154"/>
        <v>3.1666666666666665</v>
      </c>
      <c r="M1665" s="199">
        <f t="shared" si="155"/>
        <v>3.16</v>
      </c>
    </row>
    <row r="1666" spans="1:13" x14ac:dyDescent="0.35">
      <c r="A1666" s="189" t="s">
        <v>1777</v>
      </c>
      <c r="B1666" s="190" t="s">
        <v>1836</v>
      </c>
      <c r="C1666" s="191">
        <v>563170</v>
      </c>
      <c r="D1666" s="192">
        <v>0</v>
      </c>
      <c r="E1666" s="193">
        <v>43.794117649999997</v>
      </c>
      <c r="F1666" s="194">
        <v>0</v>
      </c>
      <c r="H1666" s="195">
        <f t="shared" si="151"/>
        <v>0.5</v>
      </c>
      <c r="I1666" s="196">
        <f t="shared" si="152"/>
        <v>5</v>
      </c>
      <c r="J1666" s="197">
        <f t="shared" si="153"/>
        <v>5</v>
      </c>
      <c r="K1666" s="186">
        <f t="shared" si="156"/>
        <v>10.5</v>
      </c>
      <c r="L1666" s="198">
        <f t="shared" si="154"/>
        <v>3.5</v>
      </c>
      <c r="M1666" s="199">
        <f t="shared" si="155"/>
        <v>3.5</v>
      </c>
    </row>
    <row r="1667" spans="1:13" x14ac:dyDescent="0.35">
      <c r="A1667" s="189" t="s">
        <v>1777</v>
      </c>
      <c r="B1667" s="190" t="s">
        <v>1837</v>
      </c>
      <c r="C1667" s="191">
        <v>553204</v>
      </c>
      <c r="D1667" s="192">
        <v>1.31</v>
      </c>
      <c r="E1667" s="193">
        <v>46.933628319999997</v>
      </c>
      <c r="F1667" s="194">
        <v>4.1297935103244834</v>
      </c>
      <c r="H1667" s="195">
        <f t="shared" si="151"/>
        <v>0.5</v>
      </c>
      <c r="I1667" s="196">
        <f t="shared" si="152"/>
        <v>5</v>
      </c>
      <c r="J1667" s="197">
        <f t="shared" si="153"/>
        <v>1.5</v>
      </c>
      <c r="K1667" s="186">
        <f t="shared" si="156"/>
        <v>7</v>
      </c>
      <c r="L1667" s="198">
        <f t="shared" si="154"/>
        <v>2.3333333333333335</v>
      </c>
      <c r="M1667" s="199">
        <f t="shared" si="155"/>
        <v>2.33</v>
      </c>
    </row>
    <row r="1668" spans="1:13" x14ac:dyDescent="0.35">
      <c r="A1668" s="189" t="s">
        <v>1777</v>
      </c>
      <c r="B1668" s="190" t="s">
        <v>1777</v>
      </c>
      <c r="C1668" s="191">
        <v>552046</v>
      </c>
      <c r="D1668" s="192">
        <v>3.722</v>
      </c>
      <c r="E1668" s="193">
        <v>44.242769860000003</v>
      </c>
      <c r="F1668" s="194">
        <v>1.5827756764620307</v>
      </c>
      <c r="H1668" s="195">
        <f t="shared" ref="H1668:H1731" si="157">VALUE(_xlfn.IFS(D1668&gt;4.05,"5",D1668&gt;=3.83,"4,5",D1668&gt;=3.6,"4",D1668&gt;=3.37,"3,5",D1668&gt;=3.14,"3",D1668&gt;=2.91,"2,5",D1668&gt;=2.68,"2",D1668&gt;=2.45,"1,5",D1668&gt;=2.22,"1",D1668&lt;2.22,"0,5"))</f>
        <v>4</v>
      </c>
      <c r="I1668" s="196">
        <f t="shared" ref="I1668:I1731" si="158">VALUE(_xlfn.IFS(E1668&gt;43.62,"5",E1668&gt;=43.32,"4,5",E1668&gt;=43.1,"4",E1668&gt;=42.7,"3,5",E1668&gt;=42.39,"3",E1668&gt;=42.08,"2,5",E1668&gt;=41.77,"2",E1668&gt;=41.46,"1,5",E1668&gt;=41.15,"1",E1668&lt;41.15,"0,5"))</f>
        <v>5</v>
      </c>
      <c r="J1668" s="197">
        <f t="shared" ref="J1668:J1731" si="159">VALUE(_xlfn.IFS(F1668&gt;4.53,"0,5",F1668&gt;=4.2,"1",F1668&gt;=3.86,"1,5",F1668&gt;=3.52,"2",F1668&gt;=3.18,"2,5",F1668&gt;=2.84,"3",F1668&gt;=2.5,"3,5",F1668&gt;=2.16,"4",F1668&gt;=1.82,"4,5",F1668&lt;1.82,"5"))</f>
        <v>5</v>
      </c>
      <c r="K1668" s="186">
        <f t="shared" si="156"/>
        <v>14</v>
      </c>
      <c r="L1668" s="198">
        <f t="shared" ref="L1668:L1731" si="160">(H1668+I1668+J1668)/3</f>
        <v>4.666666666666667</v>
      </c>
      <c r="M1668" s="199">
        <f t="shared" ref="M1668:M1731" si="161">ROUNDDOWN(L1668,2)</f>
        <v>4.66</v>
      </c>
    </row>
    <row r="1669" spans="1:13" x14ac:dyDescent="0.35">
      <c r="A1669" s="189" t="s">
        <v>1777</v>
      </c>
      <c r="B1669" s="190" t="s">
        <v>1838</v>
      </c>
      <c r="C1669" s="191">
        <v>551601</v>
      </c>
      <c r="D1669" s="192">
        <v>4.2169999999999996</v>
      </c>
      <c r="E1669" s="193">
        <v>40.690972219999999</v>
      </c>
      <c r="F1669" s="194">
        <v>3.4722222222222219</v>
      </c>
      <c r="H1669" s="195">
        <f t="shared" si="157"/>
        <v>5</v>
      </c>
      <c r="I1669" s="196">
        <f t="shared" si="158"/>
        <v>0.5</v>
      </c>
      <c r="J1669" s="197">
        <f t="shared" si="159"/>
        <v>2.5</v>
      </c>
      <c r="K1669" s="186">
        <f t="shared" si="156"/>
        <v>8</v>
      </c>
      <c r="L1669" s="198">
        <f t="shared" si="160"/>
        <v>2.6666666666666665</v>
      </c>
      <c r="M1669" s="199">
        <f t="shared" si="161"/>
        <v>2.66</v>
      </c>
    </row>
    <row r="1670" spans="1:13" x14ac:dyDescent="0.35">
      <c r="A1670" s="189" t="s">
        <v>1777</v>
      </c>
      <c r="B1670" s="190" t="s">
        <v>1839</v>
      </c>
      <c r="C1670" s="191">
        <v>599123</v>
      </c>
      <c r="D1670" s="192">
        <v>1.9159999999999999</v>
      </c>
      <c r="E1670" s="193">
        <v>39.580684599999998</v>
      </c>
      <c r="F1670" s="194">
        <v>5.3789731051344747</v>
      </c>
      <c r="H1670" s="195">
        <f t="shared" si="157"/>
        <v>0.5</v>
      </c>
      <c r="I1670" s="196">
        <f t="shared" si="158"/>
        <v>0.5</v>
      </c>
      <c r="J1670" s="197">
        <f t="shared" si="159"/>
        <v>0.5</v>
      </c>
      <c r="K1670" s="186">
        <f t="shared" si="156"/>
        <v>1.5</v>
      </c>
      <c r="L1670" s="198">
        <f t="shared" si="160"/>
        <v>0.5</v>
      </c>
      <c r="M1670" s="199">
        <f t="shared" si="161"/>
        <v>0.5</v>
      </c>
    </row>
    <row r="1671" spans="1:13" x14ac:dyDescent="0.35">
      <c r="A1671" s="189" t="s">
        <v>1777</v>
      </c>
      <c r="B1671" s="190" t="s">
        <v>1840</v>
      </c>
      <c r="C1671" s="191">
        <v>553280</v>
      </c>
      <c r="D1671" s="192">
        <v>4.95</v>
      </c>
      <c r="E1671" s="193">
        <v>49.343537410000003</v>
      </c>
      <c r="F1671" s="194">
        <v>0</v>
      </c>
      <c r="H1671" s="195">
        <f t="shared" si="157"/>
        <v>5</v>
      </c>
      <c r="I1671" s="196">
        <f t="shared" si="158"/>
        <v>5</v>
      </c>
      <c r="J1671" s="197">
        <f t="shared" si="159"/>
        <v>5</v>
      </c>
      <c r="K1671" s="186">
        <f t="shared" si="156"/>
        <v>15</v>
      </c>
      <c r="L1671" s="198">
        <f t="shared" si="160"/>
        <v>5</v>
      </c>
      <c r="M1671" s="199">
        <f t="shared" si="161"/>
        <v>5</v>
      </c>
    </row>
    <row r="1672" spans="1:13" x14ac:dyDescent="0.35">
      <c r="A1672" s="189" t="s">
        <v>1777</v>
      </c>
      <c r="B1672" s="190" t="s">
        <v>1841</v>
      </c>
      <c r="C1672" s="191">
        <v>563447</v>
      </c>
      <c r="D1672" s="192">
        <v>3.077</v>
      </c>
      <c r="E1672" s="193">
        <v>42.839285709999999</v>
      </c>
      <c r="F1672" s="194">
        <v>0</v>
      </c>
      <c r="H1672" s="195">
        <f t="shared" si="157"/>
        <v>2.5</v>
      </c>
      <c r="I1672" s="196">
        <f t="shared" si="158"/>
        <v>3.5</v>
      </c>
      <c r="J1672" s="197">
        <f t="shared" si="159"/>
        <v>5</v>
      </c>
      <c r="K1672" s="186">
        <f t="shared" si="156"/>
        <v>11</v>
      </c>
      <c r="L1672" s="198">
        <f t="shared" si="160"/>
        <v>3.6666666666666665</v>
      </c>
      <c r="M1672" s="199">
        <f t="shared" si="161"/>
        <v>3.66</v>
      </c>
    </row>
    <row r="1673" spans="1:13" x14ac:dyDescent="0.35">
      <c r="A1673" s="189" t="s">
        <v>1777</v>
      </c>
      <c r="B1673" s="190" t="s">
        <v>1842</v>
      </c>
      <c r="C1673" s="191">
        <v>553328</v>
      </c>
      <c r="D1673" s="192">
        <v>5.8819999999999997</v>
      </c>
      <c r="E1673" s="193">
        <v>52.48</v>
      </c>
      <c r="F1673" s="194">
        <v>4</v>
      </c>
      <c r="H1673" s="195">
        <f t="shared" si="157"/>
        <v>5</v>
      </c>
      <c r="I1673" s="196">
        <f t="shared" si="158"/>
        <v>5</v>
      </c>
      <c r="J1673" s="197">
        <f t="shared" si="159"/>
        <v>1.5</v>
      </c>
      <c r="K1673" s="186">
        <f t="shared" si="156"/>
        <v>11.5</v>
      </c>
      <c r="L1673" s="198">
        <f t="shared" si="160"/>
        <v>3.8333333333333335</v>
      </c>
      <c r="M1673" s="199">
        <f t="shared" si="161"/>
        <v>3.83</v>
      </c>
    </row>
    <row r="1674" spans="1:13" x14ac:dyDescent="0.35">
      <c r="A1674" s="189" t="s">
        <v>1777</v>
      </c>
      <c r="B1674" s="190" t="s">
        <v>1843</v>
      </c>
      <c r="C1674" s="191">
        <v>563927</v>
      </c>
      <c r="D1674" s="192">
        <v>0</v>
      </c>
      <c r="E1674" s="193">
        <v>60.5</v>
      </c>
      <c r="F1674" s="194">
        <v>0</v>
      </c>
      <c r="H1674" s="195">
        <f t="shared" si="157"/>
        <v>0.5</v>
      </c>
      <c r="I1674" s="196">
        <f t="shared" si="158"/>
        <v>5</v>
      </c>
      <c r="J1674" s="197">
        <f t="shared" si="159"/>
        <v>5</v>
      </c>
      <c r="K1674" s="186">
        <f t="shared" si="156"/>
        <v>10.5</v>
      </c>
      <c r="L1674" s="198">
        <f t="shared" si="160"/>
        <v>3.5</v>
      </c>
      <c r="M1674" s="199">
        <f t="shared" si="161"/>
        <v>3.5</v>
      </c>
    </row>
    <row r="1675" spans="1:13" x14ac:dyDescent="0.35">
      <c r="A1675" s="189" t="s">
        <v>1777</v>
      </c>
      <c r="B1675" s="190" t="s">
        <v>1571</v>
      </c>
      <c r="C1675" s="191">
        <v>599000</v>
      </c>
      <c r="D1675" s="192">
        <v>2.5640000000000001</v>
      </c>
      <c r="E1675" s="193">
        <v>48.6754386</v>
      </c>
      <c r="F1675" s="194">
        <v>0</v>
      </c>
      <c r="H1675" s="195">
        <f t="shared" si="157"/>
        <v>1.5</v>
      </c>
      <c r="I1675" s="196">
        <f t="shared" si="158"/>
        <v>5</v>
      </c>
      <c r="J1675" s="197">
        <f t="shared" si="159"/>
        <v>5</v>
      </c>
      <c r="K1675" s="186">
        <f t="shared" si="156"/>
        <v>11.5</v>
      </c>
      <c r="L1675" s="198">
        <f t="shared" si="160"/>
        <v>3.8333333333333335</v>
      </c>
      <c r="M1675" s="199">
        <f t="shared" si="161"/>
        <v>3.83</v>
      </c>
    </row>
    <row r="1676" spans="1:13" x14ac:dyDescent="0.35">
      <c r="A1676" s="189" t="s">
        <v>1777</v>
      </c>
      <c r="B1676" s="190" t="s">
        <v>1844</v>
      </c>
      <c r="C1676" s="191">
        <v>599034</v>
      </c>
      <c r="D1676" s="192">
        <v>2.74</v>
      </c>
      <c r="E1676" s="193">
        <v>41.935185189999999</v>
      </c>
      <c r="F1676" s="194">
        <v>3.7037037037037037</v>
      </c>
      <c r="H1676" s="195">
        <f t="shared" si="157"/>
        <v>2</v>
      </c>
      <c r="I1676" s="196">
        <f t="shared" si="158"/>
        <v>2</v>
      </c>
      <c r="J1676" s="197">
        <f t="shared" si="159"/>
        <v>2</v>
      </c>
      <c r="K1676" s="186">
        <f t="shared" si="156"/>
        <v>6</v>
      </c>
      <c r="L1676" s="198">
        <f t="shared" si="160"/>
        <v>2</v>
      </c>
      <c r="M1676" s="199">
        <f t="shared" si="161"/>
        <v>2</v>
      </c>
    </row>
    <row r="1677" spans="1:13" x14ac:dyDescent="0.35">
      <c r="A1677" s="189" t="s">
        <v>1777</v>
      </c>
      <c r="B1677" s="190" t="s">
        <v>1845</v>
      </c>
      <c r="C1677" s="191">
        <v>560430</v>
      </c>
      <c r="D1677" s="192">
        <v>1.639</v>
      </c>
      <c r="E1677" s="193">
        <v>46.26047904</v>
      </c>
      <c r="F1677" s="194">
        <v>5.9880239520958085</v>
      </c>
      <c r="H1677" s="195">
        <f t="shared" si="157"/>
        <v>0.5</v>
      </c>
      <c r="I1677" s="196">
        <f t="shared" si="158"/>
        <v>5</v>
      </c>
      <c r="J1677" s="197">
        <f t="shared" si="159"/>
        <v>0.5</v>
      </c>
      <c r="K1677" s="186">
        <f t="shared" ref="K1677:K1740" si="162">SUM(H1677:J1677)</f>
        <v>6</v>
      </c>
      <c r="L1677" s="198">
        <f t="shared" si="160"/>
        <v>2</v>
      </c>
      <c r="M1677" s="199">
        <f t="shared" si="161"/>
        <v>2</v>
      </c>
    </row>
    <row r="1678" spans="1:13" x14ac:dyDescent="0.35">
      <c r="A1678" s="189" t="s">
        <v>1777</v>
      </c>
      <c r="B1678" s="190" t="s">
        <v>1846</v>
      </c>
      <c r="C1678" s="191">
        <v>553417</v>
      </c>
      <c r="D1678" s="192">
        <v>2.4729999999999999</v>
      </c>
      <c r="E1678" s="193">
        <v>39.898280800000002</v>
      </c>
      <c r="F1678" s="194">
        <v>7.6408787010506209</v>
      </c>
      <c r="H1678" s="195">
        <f t="shared" si="157"/>
        <v>1.5</v>
      </c>
      <c r="I1678" s="196">
        <f t="shared" si="158"/>
        <v>0.5</v>
      </c>
      <c r="J1678" s="197">
        <f t="shared" si="159"/>
        <v>0.5</v>
      </c>
      <c r="K1678" s="186">
        <f t="shared" si="162"/>
        <v>2.5</v>
      </c>
      <c r="L1678" s="198">
        <f t="shared" si="160"/>
        <v>0.83333333333333337</v>
      </c>
      <c r="M1678" s="199">
        <f t="shared" si="161"/>
        <v>0.83</v>
      </c>
    </row>
    <row r="1679" spans="1:13" x14ac:dyDescent="0.35">
      <c r="A1679" s="189" t="s">
        <v>1847</v>
      </c>
      <c r="B1679" s="190" t="s">
        <v>1587</v>
      </c>
      <c r="C1679" s="191">
        <v>544281</v>
      </c>
      <c r="D1679" s="192">
        <v>1.802</v>
      </c>
      <c r="E1679" s="193">
        <v>42.245332699999999</v>
      </c>
      <c r="F1679" s="194">
        <v>3.6859741503111536</v>
      </c>
      <c r="H1679" s="195">
        <f t="shared" si="157"/>
        <v>0.5</v>
      </c>
      <c r="I1679" s="196">
        <f t="shared" si="158"/>
        <v>2.5</v>
      </c>
      <c r="J1679" s="197">
        <f t="shared" si="159"/>
        <v>2</v>
      </c>
      <c r="K1679" s="186">
        <f t="shared" si="162"/>
        <v>5</v>
      </c>
      <c r="L1679" s="198">
        <f t="shared" si="160"/>
        <v>1.6666666666666667</v>
      </c>
      <c r="M1679" s="199">
        <f t="shared" si="161"/>
        <v>1.66</v>
      </c>
    </row>
    <row r="1680" spans="1:13" x14ac:dyDescent="0.35">
      <c r="A1680" s="189" t="s">
        <v>1847</v>
      </c>
      <c r="B1680" s="190" t="s">
        <v>1848</v>
      </c>
      <c r="C1680" s="191">
        <v>551503</v>
      </c>
      <c r="D1680" s="192">
        <v>3.3109999999999999</v>
      </c>
      <c r="E1680" s="193">
        <v>42.766666669999999</v>
      </c>
      <c r="F1680" s="194">
        <v>2.9629629629629632</v>
      </c>
      <c r="H1680" s="195">
        <f t="shared" si="157"/>
        <v>3</v>
      </c>
      <c r="I1680" s="196">
        <f t="shared" si="158"/>
        <v>3.5</v>
      </c>
      <c r="J1680" s="197">
        <f t="shared" si="159"/>
        <v>3</v>
      </c>
      <c r="K1680" s="186">
        <f t="shared" si="162"/>
        <v>9.5</v>
      </c>
      <c r="L1680" s="198">
        <f t="shared" si="160"/>
        <v>3.1666666666666665</v>
      </c>
      <c r="M1680" s="199">
        <f t="shared" si="161"/>
        <v>3.16</v>
      </c>
    </row>
    <row r="1681" spans="1:13" x14ac:dyDescent="0.35">
      <c r="A1681" s="189" t="s">
        <v>1847</v>
      </c>
      <c r="B1681" s="190" t="s">
        <v>1849</v>
      </c>
      <c r="C1681" s="191">
        <v>544515</v>
      </c>
      <c r="D1681" s="192">
        <v>4.1539999999999999</v>
      </c>
      <c r="E1681" s="193">
        <v>43.92048518</v>
      </c>
      <c r="F1681" s="194">
        <v>4.0431266846361185</v>
      </c>
      <c r="H1681" s="195">
        <f t="shared" si="157"/>
        <v>5</v>
      </c>
      <c r="I1681" s="196">
        <f t="shared" si="158"/>
        <v>5</v>
      </c>
      <c r="J1681" s="197">
        <f t="shared" si="159"/>
        <v>1.5</v>
      </c>
      <c r="K1681" s="186">
        <f t="shared" si="162"/>
        <v>11.5</v>
      </c>
      <c r="L1681" s="198">
        <f t="shared" si="160"/>
        <v>3.8333333333333335</v>
      </c>
      <c r="M1681" s="199">
        <f t="shared" si="161"/>
        <v>3.83</v>
      </c>
    </row>
    <row r="1682" spans="1:13" x14ac:dyDescent="0.35">
      <c r="A1682" s="189" t="s">
        <v>1847</v>
      </c>
      <c r="B1682" s="190" t="s">
        <v>1850</v>
      </c>
      <c r="C1682" s="191">
        <v>544540</v>
      </c>
      <c r="D1682" s="192">
        <v>5.4260000000000002</v>
      </c>
      <c r="E1682" s="193">
        <v>42.613207549999998</v>
      </c>
      <c r="F1682" s="194">
        <v>1.8867924528301887</v>
      </c>
      <c r="H1682" s="195">
        <f t="shared" si="157"/>
        <v>5</v>
      </c>
      <c r="I1682" s="196">
        <f t="shared" si="158"/>
        <v>3</v>
      </c>
      <c r="J1682" s="197">
        <f t="shared" si="159"/>
        <v>4.5</v>
      </c>
      <c r="K1682" s="186">
        <f t="shared" si="162"/>
        <v>12.5</v>
      </c>
      <c r="L1682" s="198">
        <f t="shared" si="160"/>
        <v>4.166666666666667</v>
      </c>
      <c r="M1682" s="199">
        <f t="shared" si="161"/>
        <v>4.16</v>
      </c>
    </row>
    <row r="1683" spans="1:13" x14ac:dyDescent="0.35">
      <c r="A1683" s="189" t="s">
        <v>1847</v>
      </c>
      <c r="B1683" s="190" t="s">
        <v>1851</v>
      </c>
      <c r="C1683" s="191">
        <v>544639</v>
      </c>
      <c r="D1683" s="192">
        <v>3.36</v>
      </c>
      <c r="E1683" s="193">
        <v>43.036218249999997</v>
      </c>
      <c r="F1683" s="194">
        <v>4.5155221072436502</v>
      </c>
      <c r="H1683" s="195">
        <f t="shared" si="157"/>
        <v>3</v>
      </c>
      <c r="I1683" s="196">
        <f t="shared" si="158"/>
        <v>3.5</v>
      </c>
      <c r="J1683" s="197">
        <f t="shared" si="159"/>
        <v>1</v>
      </c>
      <c r="K1683" s="186">
        <f t="shared" si="162"/>
        <v>7.5</v>
      </c>
      <c r="L1683" s="198">
        <f t="shared" si="160"/>
        <v>2.5</v>
      </c>
      <c r="M1683" s="199">
        <f t="shared" si="161"/>
        <v>2.5</v>
      </c>
    </row>
    <row r="1684" spans="1:13" x14ac:dyDescent="0.35">
      <c r="A1684" s="189" t="s">
        <v>1847</v>
      </c>
      <c r="B1684" s="190" t="s">
        <v>1852</v>
      </c>
      <c r="C1684" s="191">
        <v>535982</v>
      </c>
      <c r="D1684" s="192">
        <v>4.7389999999999999</v>
      </c>
      <c r="E1684" s="193">
        <v>40.592814369999999</v>
      </c>
      <c r="F1684" s="194">
        <v>11.976047904191617</v>
      </c>
      <c r="H1684" s="195">
        <f t="shared" si="157"/>
        <v>5</v>
      </c>
      <c r="I1684" s="196">
        <f t="shared" si="158"/>
        <v>0.5</v>
      </c>
      <c r="J1684" s="197">
        <f t="shared" si="159"/>
        <v>0.5</v>
      </c>
      <c r="K1684" s="186">
        <f t="shared" si="162"/>
        <v>6</v>
      </c>
      <c r="L1684" s="198">
        <f t="shared" si="160"/>
        <v>2</v>
      </c>
      <c r="M1684" s="199">
        <f t="shared" si="161"/>
        <v>2</v>
      </c>
    </row>
    <row r="1685" spans="1:13" x14ac:dyDescent="0.35">
      <c r="A1685" s="189" t="s">
        <v>1847</v>
      </c>
      <c r="B1685" s="190" t="s">
        <v>1853</v>
      </c>
      <c r="C1685" s="191">
        <v>544809</v>
      </c>
      <c r="D1685" s="192">
        <v>1.22</v>
      </c>
      <c r="E1685" s="193">
        <v>41.696658100000001</v>
      </c>
      <c r="F1685" s="194">
        <v>5.3984575835475583</v>
      </c>
      <c r="H1685" s="195">
        <f t="shared" si="157"/>
        <v>0.5</v>
      </c>
      <c r="I1685" s="196">
        <f t="shared" si="158"/>
        <v>1.5</v>
      </c>
      <c r="J1685" s="197">
        <f t="shared" si="159"/>
        <v>0.5</v>
      </c>
      <c r="K1685" s="186">
        <f t="shared" si="162"/>
        <v>2.5</v>
      </c>
      <c r="L1685" s="198">
        <f t="shared" si="160"/>
        <v>0.83333333333333337</v>
      </c>
      <c r="M1685" s="199">
        <f t="shared" si="161"/>
        <v>0.83</v>
      </c>
    </row>
    <row r="1686" spans="1:13" x14ac:dyDescent="0.35">
      <c r="A1686" s="189" t="s">
        <v>1847</v>
      </c>
      <c r="B1686" s="190" t="s">
        <v>1854</v>
      </c>
      <c r="C1686" s="191">
        <v>544817</v>
      </c>
      <c r="D1686" s="192">
        <v>1.498</v>
      </c>
      <c r="E1686" s="193">
        <v>40.79039813</v>
      </c>
      <c r="F1686" s="194">
        <v>5.6206088992974239</v>
      </c>
      <c r="H1686" s="195">
        <f t="shared" si="157"/>
        <v>0.5</v>
      </c>
      <c r="I1686" s="196">
        <f t="shared" si="158"/>
        <v>0.5</v>
      </c>
      <c r="J1686" s="197">
        <f t="shared" si="159"/>
        <v>0.5</v>
      </c>
      <c r="K1686" s="186">
        <f t="shared" si="162"/>
        <v>1.5</v>
      </c>
      <c r="L1686" s="198">
        <f t="shared" si="160"/>
        <v>0.5</v>
      </c>
      <c r="M1686" s="199">
        <f t="shared" si="161"/>
        <v>0.5</v>
      </c>
    </row>
    <row r="1687" spans="1:13" x14ac:dyDescent="0.35">
      <c r="A1687" s="189" t="s">
        <v>1847</v>
      </c>
      <c r="B1687" s="190" t="s">
        <v>1855</v>
      </c>
      <c r="C1687" s="191">
        <v>544868</v>
      </c>
      <c r="D1687" s="192">
        <v>4.601</v>
      </c>
      <c r="E1687" s="193">
        <v>43.698723059999999</v>
      </c>
      <c r="F1687" s="194">
        <v>3.1125299281723864</v>
      </c>
      <c r="H1687" s="195">
        <f t="shared" si="157"/>
        <v>5</v>
      </c>
      <c r="I1687" s="196">
        <f t="shared" si="158"/>
        <v>5</v>
      </c>
      <c r="J1687" s="197">
        <f t="shared" si="159"/>
        <v>3</v>
      </c>
      <c r="K1687" s="186">
        <f t="shared" si="162"/>
        <v>13</v>
      </c>
      <c r="L1687" s="198">
        <f t="shared" si="160"/>
        <v>4.333333333333333</v>
      </c>
      <c r="M1687" s="199">
        <f t="shared" si="161"/>
        <v>4.33</v>
      </c>
    </row>
    <row r="1688" spans="1:13" x14ac:dyDescent="0.35">
      <c r="A1688" s="189" t="s">
        <v>1847</v>
      </c>
      <c r="B1688" s="190" t="s">
        <v>1856</v>
      </c>
      <c r="C1688" s="191">
        <v>544884</v>
      </c>
      <c r="D1688" s="192">
        <v>2.593</v>
      </c>
      <c r="E1688" s="193">
        <v>40.78363229</v>
      </c>
      <c r="F1688" s="194">
        <v>4.0358744394618835</v>
      </c>
      <c r="H1688" s="195">
        <f t="shared" si="157"/>
        <v>1.5</v>
      </c>
      <c r="I1688" s="196">
        <f t="shared" si="158"/>
        <v>0.5</v>
      </c>
      <c r="J1688" s="197">
        <f t="shared" si="159"/>
        <v>1.5</v>
      </c>
      <c r="K1688" s="186">
        <f t="shared" si="162"/>
        <v>3.5</v>
      </c>
      <c r="L1688" s="198">
        <f t="shared" si="160"/>
        <v>1.1666666666666667</v>
      </c>
      <c r="M1688" s="199">
        <f t="shared" si="161"/>
        <v>1.1599999999999999</v>
      </c>
    </row>
    <row r="1689" spans="1:13" x14ac:dyDescent="0.35">
      <c r="A1689" s="189" t="s">
        <v>1847</v>
      </c>
      <c r="B1689" s="190" t="s">
        <v>1857</v>
      </c>
      <c r="C1689" s="191">
        <v>535231</v>
      </c>
      <c r="D1689" s="192">
        <v>1.786</v>
      </c>
      <c r="E1689" s="193">
        <v>42.870165749999998</v>
      </c>
      <c r="F1689" s="194">
        <v>5.5248618784530388</v>
      </c>
      <c r="H1689" s="195">
        <f t="shared" si="157"/>
        <v>0.5</v>
      </c>
      <c r="I1689" s="196">
        <f t="shared" si="158"/>
        <v>3.5</v>
      </c>
      <c r="J1689" s="197">
        <f t="shared" si="159"/>
        <v>0.5</v>
      </c>
      <c r="K1689" s="186">
        <f t="shared" si="162"/>
        <v>4.5</v>
      </c>
      <c r="L1689" s="198">
        <f t="shared" si="160"/>
        <v>1.5</v>
      </c>
      <c r="M1689" s="199">
        <f t="shared" si="161"/>
        <v>1.5</v>
      </c>
    </row>
    <row r="1690" spans="1:13" x14ac:dyDescent="0.35">
      <c r="A1690" s="189" t="s">
        <v>1847</v>
      </c>
      <c r="B1690" s="190" t="s">
        <v>1226</v>
      </c>
      <c r="C1690" s="191">
        <v>535699</v>
      </c>
      <c r="D1690" s="192">
        <v>1.1559999999999999</v>
      </c>
      <c r="E1690" s="193">
        <v>42.84333333</v>
      </c>
      <c r="F1690" s="194">
        <v>12</v>
      </c>
      <c r="H1690" s="195">
        <f t="shared" si="157"/>
        <v>0.5</v>
      </c>
      <c r="I1690" s="196">
        <f t="shared" si="158"/>
        <v>3.5</v>
      </c>
      <c r="J1690" s="197">
        <f t="shared" si="159"/>
        <v>0.5</v>
      </c>
      <c r="K1690" s="186">
        <f t="shared" si="162"/>
        <v>4.5</v>
      </c>
      <c r="L1690" s="198">
        <f t="shared" si="160"/>
        <v>1.5</v>
      </c>
      <c r="M1690" s="199">
        <f t="shared" si="161"/>
        <v>1.5</v>
      </c>
    </row>
    <row r="1691" spans="1:13" x14ac:dyDescent="0.35">
      <c r="A1691" s="189" t="s">
        <v>1847</v>
      </c>
      <c r="B1691" s="190" t="s">
        <v>1858</v>
      </c>
      <c r="C1691" s="191">
        <v>545023</v>
      </c>
      <c r="D1691" s="192">
        <v>3.72</v>
      </c>
      <c r="E1691" s="193">
        <v>40.812586449999998</v>
      </c>
      <c r="F1691" s="194">
        <v>2.2130013831258646</v>
      </c>
      <c r="H1691" s="195">
        <f t="shared" si="157"/>
        <v>4</v>
      </c>
      <c r="I1691" s="196">
        <f t="shared" si="158"/>
        <v>0.5</v>
      </c>
      <c r="J1691" s="197">
        <f t="shared" si="159"/>
        <v>4</v>
      </c>
      <c r="K1691" s="186">
        <f t="shared" si="162"/>
        <v>8.5</v>
      </c>
      <c r="L1691" s="198">
        <f t="shared" si="160"/>
        <v>2.8333333333333335</v>
      </c>
      <c r="M1691" s="199">
        <f t="shared" si="161"/>
        <v>2.83</v>
      </c>
    </row>
    <row r="1692" spans="1:13" x14ac:dyDescent="0.35">
      <c r="A1692" s="189" t="s">
        <v>1847</v>
      </c>
      <c r="B1692" s="190" t="s">
        <v>1859</v>
      </c>
      <c r="C1692" s="191">
        <v>545104</v>
      </c>
      <c r="D1692" s="192">
        <v>2.0150000000000001</v>
      </c>
      <c r="E1692" s="193">
        <v>39.898734179999998</v>
      </c>
      <c r="F1692" s="194">
        <v>4.113924050632912</v>
      </c>
      <c r="H1692" s="195">
        <f t="shared" si="157"/>
        <v>0.5</v>
      </c>
      <c r="I1692" s="196">
        <f t="shared" si="158"/>
        <v>0.5</v>
      </c>
      <c r="J1692" s="197">
        <f t="shared" si="159"/>
        <v>1.5</v>
      </c>
      <c r="K1692" s="186">
        <f t="shared" si="162"/>
        <v>2.5</v>
      </c>
      <c r="L1692" s="198">
        <f t="shared" si="160"/>
        <v>0.83333333333333337</v>
      </c>
      <c r="M1692" s="199">
        <f t="shared" si="161"/>
        <v>0.83</v>
      </c>
    </row>
    <row r="1693" spans="1:13" x14ac:dyDescent="0.35">
      <c r="A1693" s="189" t="s">
        <v>1847</v>
      </c>
      <c r="B1693" s="190" t="s">
        <v>1847</v>
      </c>
      <c r="C1693" s="191">
        <v>545171</v>
      </c>
      <c r="D1693" s="192">
        <v>2.1920000000000002</v>
      </c>
      <c r="E1693" s="193">
        <v>42.281415590000002</v>
      </c>
      <c r="F1693" s="194">
        <v>4.9205147615442852</v>
      </c>
      <c r="H1693" s="195">
        <f t="shared" si="157"/>
        <v>0.5</v>
      </c>
      <c r="I1693" s="196">
        <f t="shared" si="158"/>
        <v>2.5</v>
      </c>
      <c r="J1693" s="197">
        <f t="shared" si="159"/>
        <v>0.5</v>
      </c>
      <c r="K1693" s="186">
        <f t="shared" si="162"/>
        <v>3.5</v>
      </c>
      <c r="L1693" s="198">
        <f t="shared" si="160"/>
        <v>1.1666666666666667</v>
      </c>
      <c r="M1693" s="199">
        <f t="shared" si="161"/>
        <v>1.1599999999999999</v>
      </c>
    </row>
    <row r="1694" spans="1:13" x14ac:dyDescent="0.35">
      <c r="A1694" s="189" t="s">
        <v>1847</v>
      </c>
      <c r="B1694" s="190" t="s">
        <v>1860</v>
      </c>
      <c r="C1694" s="191">
        <v>545376</v>
      </c>
      <c r="D1694" s="192">
        <v>3.734</v>
      </c>
      <c r="E1694" s="193">
        <v>41.646005510000002</v>
      </c>
      <c r="F1694" s="194">
        <v>1.6528925619834711</v>
      </c>
      <c r="H1694" s="195">
        <f t="shared" si="157"/>
        <v>4</v>
      </c>
      <c r="I1694" s="196">
        <f t="shared" si="158"/>
        <v>1.5</v>
      </c>
      <c r="J1694" s="197">
        <f t="shared" si="159"/>
        <v>5</v>
      </c>
      <c r="K1694" s="186">
        <f t="shared" si="162"/>
        <v>10.5</v>
      </c>
      <c r="L1694" s="198">
        <f t="shared" si="160"/>
        <v>3.5</v>
      </c>
      <c r="M1694" s="199">
        <f t="shared" si="161"/>
        <v>3.5</v>
      </c>
    </row>
    <row r="1695" spans="1:13" x14ac:dyDescent="0.35">
      <c r="A1695" s="189" t="s">
        <v>1861</v>
      </c>
      <c r="B1695" s="190" t="s">
        <v>1862</v>
      </c>
      <c r="C1695" s="191">
        <v>509191</v>
      </c>
      <c r="D1695" s="192">
        <v>4.1319999999999997</v>
      </c>
      <c r="E1695" s="193">
        <v>43.462566840000001</v>
      </c>
      <c r="F1695" s="194">
        <v>7.4866310160427805</v>
      </c>
      <c r="H1695" s="195">
        <f t="shared" si="157"/>
        <v>5</v>
      </c>
      <c r="I1695" s="196">
        <f t="shared" si="158"/>
        <v>4.5</v>
      </c>
      <c r="J1695" s="197">
        <f t="shared" si="159"/>
        <v>0.5</v>
      </c>
      <c r="K1695" s="186">
        <f t="shared" si="162"/>
        <v>10</v>
      </c>
      <c r="L1695" s="198">
        <f t="shared" si="160"/>
        <v>3.3333333333333335</v>
      </c>
      <c r="M1695" s="199">
        <f t="shared" si="161"/>
        <v>3.33</v>
      </c>
    </row>
    <row r="1696" spans="1:13" x14ac:dyDescent="0.35">
      <c r="A1696" s="189" t="s">
        <v>1861</v>
      </c>
      <c r="B1696" s="190" t="s">
        <v>1863</v>
      </c>
      <c r="C1696" s="191">
        <v>546089</v>
      </c>
      <c r="D1696" s="192">
        <v>3.8969999999999998</v>
      </c>
      <c r="E1696" s="193">
        <v>40.821788929999997</v>
      </c>
      <c r="F1696" s="194">
        <v>2.1270793564221435</v>
      </c>
      <c r="H1696" s="195">
        <f t="shared" si="157"/>
        <v>4.5</v>
      </c>
      <c r="I1696" s="196">
        <f t="shared" si="158"/>
        <v>0.5</v>
      </c>
      <c r="J1696" s="197">
        <f t="shared" si="159"/>
        <v>4.5</v>
      </c>
      <c r="K1696" s="186">
        <f t="shared" si="162"/>
        <v>9.5</v>
      </c>
      <c r="L1696" s="198">
        <f t="shared" si="160"/>
        <v>3.1666666666666665</v>
      </c>
      <c r="M1696" s="199">
        <f t="shared" si="161"/>
        <v>3.16</v>
      </c>
    </row>
    <row r="1697" spans="1:13" x14ac:dyDescent="0.35">
      <c r="A1697" s="189" t="s">
        <v>1861</v>
      </c>
      <c r="B1697" s="190" t="s">
        <v>1864</v>
      </c>
      <c r="C1697" s="191">
        <v>562840</v>
      </c>
      <c r="D1697" s="192">
        <v>1.02</v>
      </c>
      <c r="E1697" s="193">
        <v>39.044392520000002</v>
      </c>
      <c r="F1697" s="194">
        <v>6.0747663551401869</v>
      </c>
      <c r="H1697" s="195">
        <f t="shared" si="157"/>
        <v>0.5</v>
      </c>
      <c r="I1697" s="196">
        <f t="shared" si="158"/>
        <v>0.5</v>
      </c>
      <c r="J1697" s="197">
        <f t="shared" si="159"/>
        <v>0.5</v>
      </c>
      <c r="K1697" s="186">
        <f t="shared" si="162"/>
        <v>1.5</v>
      </c>
      <c r="L1697" s="198">
        <f t="shared" si="160"/>
        <v>0.5</v>
      </c>
      <c r="M1697" s="199">
        <f t="shared" si="161"/>
        <v>0.5</v>
      </c>
    </row>
    <row r="1698" spans="1:13" x14ac:dyDescent="0.35">
      <c r="A1698" s="189" t="s">
        <v>1861</v>
      </c>
      <c r="B1698" s="190" t="s">
        <v>1865</v>
      </c>
      <c r="C1698" s="191">
        <v>562815</v>
      </c>
      <c r="D1698" s="192">
        <v>2.74</v>
      </c>
      <c r="E1698" s="193">
        <v>40.969026550000002</v>
      </c>
      <c r="F1698" s="194">
        <v>4.4247787610619467</v>
      </c>
      <c r="H1698" s="195">
        <f t="shared" si="157"/>
        <v>2</v>
      </c>
      <c r="I1698" s="196">
        <f t="shared" si="158"/>
        <v>0.5</v>
      </c>
      <c r="J1698" s="197">
        <f t="shared" si="159"/>
        <v>1</v>
      </c>
      <c r="K1698" s="186">
        <f t="shared" si="162"/>
        <v>3.5</v>
      </c>
      <c r="L1698" s="198">
        <f t="shared" si="160"/>
        <v>1.1666666666666667</v>
      </c>
      <c r="M1698" s="199">
        <f t="shared" si="161"/>
        <v>1.1599999999999999</v>
      </c>
    </row>
    <row r="1699" spans="1:13" x14ac:dyDescent="0.35">
      <c r="A1699" s="189" t="s">
        <v>1861</v>
      </c>
      <c r="B1699" s="190" t="s">
        <v>1866</v>
      </c>
      <c r="C1699" s="191">
        <v>509141</v>
      </c>
      <c r="D1699" s="192">
        <v>2.0750000000000002</v>
      </c>
      <c r="E1699" s="193">
        <v>42.131313130000002</v>
      </c>
      <c r="F1699" s="194">
        <v>4.545454545454545</v>
      </c>
      <c r="H1699" s="195">
        <f t="shared" si="157"/>
        <v>0.5</v>
      </c>
      <c r="I1699" s="196">
        <f t="shared" si="158"/>
        <v>2.5</v>
      </c>
      <c r="J1699" s="197">
        <f t="shared" si="159"/>
        <v>0.5</v>
      </c>
      <c r="K1699" s="186">
        <f t="shared" si="162"/>
        <v>3.5</v>
      </c>
      <c r="L1699" s="198">
        <f t="shared" si="160"/>
        <v>1.1666666666666667</v>
      </c>
      <c r="M1699" s="199">
        <f t="shared" si="161"/>
        <v>1.1599999999999999</v>
      </c>
    </row>
    <row r="1700" spans="1:13" x14ac:dyDescent="0.35">
      <c r="A1700" s="189" t="s">
        <v>1861</v>
      </c>
      <c r="B1700" s="190" t="s">
        <v>1867</v>
      </c>
      <c r="C1700" s="191">
        <v>562637</v>
      </c>
      <c r="D1700" s="192">
        <v>0</v>
      </c>
      <c r="E1700" s="193">
        <v>44.553333330000001</v>
      </c>
      <c r="F1700" s="194">
        <v>4</v>
      </c>
      <c r="H1700" s="195">
        <f t="shared" si="157"/>
        <v>0.5</v>
      </c>
      <c r="I1700" s="196">
        <f t="shared" si="158"/>
        <v>5</v>
      </c>
      <c r="J1700" s="197">
        <f t="shared" si="159"/>
        <v>1.5</v>
      </c>
      <c r="K1700" s="186">
        <f t="shared" si="162"/>
        <v>7</v>
      </c>
      <c r="L1700" s="198">
        <f t="shared" si="160"/>
        <v>2.3333333333333335</v>
      </c>
      <c r="M1700" s="199">
        <f t="shared" si="161"/>
        <v>2.33</v>
      </c>
    </row>
    <row r="1701" spans="1:13" x14ac:dyDescent="0.35">
      <c r="A1701" s="189" t="s">
        <v>1861</v>
      </c>
      <c r="B1701" s="190" t="s">
        <v>1868</v>
      </c>
      <c r="C1701" s="191">
        <v>562807</v>
      </c>
      <c r="D1701" s="192">
        <v>2.6789999999999998</v>
      </c>
      <c r="E1701" s="193">
        <v>49.622448980000001</v>
      </c>
      <c r="F1701" s="194">
        <v>1.360544217687075</v>
      </c>
      <c r="H1701" s="195">
        <f t="shared" si="157"/>
        <v>1.5</v>
      </c>
      <c r="I1701" s="196">
        <f t="shared" si="158"/>
        <v>5</v>
      </c>
      <c r="J1701" s="197">
        <f t="shared" si="159"/>
        <v>5</v>
      </c>
      <c r="K1701" s="186">
        <f t="shared" si="162"/>
        <v>11.5</v>
      </c>
      <c r="L1701" s="198">
        <f t="shared" si="160"/>
        <v>3.8333333333333335</v>
      </c>
      <c r="M1701" s="199">
        <f t="shared" si="161"/>
        <v>3.83</v>
      </c>
    </row>
    <row r="1702" spans="1:13" x14ac:dyDescent="0.35">
      <c r="A1702" s="189" t="s">
        <v>1861</v>
      </c>
      <c r="B1702" s="190" t="s">
        <v>1869</v>
      </c>
      <c r="C1702" s="191">
        <v>562386</v>
      </c>
      <c r="D1702" s="192">
        <v>1.266</v>
      </c>
      <c r="E1702" s="193">
        <v>43.858695650000001</v>
      </c>
      <c r="F1702" s="194">
        <v>0.54347826086956519</v>
      </c>
      <c r="H1702" s="195">
        <f t="shared" si="157"/>
        <v>0.5</v>
      </c>
      <c r="I1702" s="196">
        <f t="shared" si="158"/>
        <v>5</v>
      </c>
      <c r="J1702" s="197">
        <f t="shared" si="159"/>
        <v>5</v>
      </c>
      <c r="K1702" s="186">
        <f t="shared" si="162"/>
        <v>10.5</v>
      </c>
      <c r="L1702" s="198">
        <f t="shared" si="160"/>
        <v>3.5</v>
      </c>
      <c r="M1702" s="199">
        <f t="shared" si="161"/>
        <v>3.5</v>
      </c>
    </row>
    <row r="1703" spans="1:13" x14ac:dyDescent="0.35">
      <c r="A1703" s="189" t="s">
        <v>1861</v>
      </c>
      <c r="B1703" s="190" t="s">
        <v>1870</v>
      </c>
      <c r="C1703" s="191">
        <v>562831</v>
      </c>
      <c r="D1703" s="192">
        <v>2</v>
      </c>
      <c r="E1703" s="193">
        <v>43.475609759999998</v>
      </c>
      <c r="F1703" s="194">
        <v>14.634146341463413</v>
      </c>
      <c r="H1703" s="195">
        <f t="shared" si="157"/>
        <v>0.5</v>
      </c>
      <c r="I1703" s="196">
        <f t="shared" si="158"/>
        <v>4.5</v>
      </c>
      <c r="J1703" s="197">
        <f t="shared" si="159"/>
        <v>0.5</v>
      </c>
      <c r="K1703" s="186">
        <f t="shared" si="162"/>
        <v>5.5</v>
      </c>
      <c r="L1703" s="198">
        <f t="shared" si="160"/>
        <v>1.8333333333333333</v>
      </c>
      <c r="M1703" s="199">
        <f t="shared" si="161"/>
        <v>1.83</v>
      </c>
    </row>
    <row r="1704" spans="1:13" x14ac:dyDescent="0.35">
      <c r="A1704" s="189" t="s">
        <v>1861</v>
      </c>
      <c r="B1704" s="190" t="s">
        <v>1871</v>
      </c>
      <c r="C1704" s="191">
        <v>546461</v>
      </c>
      <c r="D1704" s="192">
        <v>2.992</v>
      </c>
      <c r="E1704" s="193">
        <v>48.11484669</v>
      </c>
      <c r="F1704" s="194">
        <v>1.7213555675094137</v>
      </c>
      <c r="H1704" s="195">
        <f t="shared" si="157"/>
        <v>2.5</v>
      </c>
      <c r="I1704" s="196">
        <f t="shared" si="158"/>
        <v>5</v>
      </c>
      <c r="J1704" s="197">
        <f t="shared" si="159"/>
        <v>5</v>
      </c>
      <c r="K1704" s="186">
        <f t="shared" si="162"/>
        <v>12.5</v>
      </c>
      <c r="L1704" s="198">
        <f t="shared" si="160"/>
        <v>4.166666666666667</v>
      </c>
      <c r="M1704" s="199">
        <f t="shared" si="161"/>
        <v>4.16</v>
      </c>
    </row>
    <row r="1705" spans="1:13" x14ac:dyDescent="0.35">
      <c r="A1705" s="189" t="s">
        <v>1861</v>
      </c>
      <c r="B1705" s="190" t="s">
        <v>1872</v>
      </c>
      <c r="C1705" s="191">
        <v>562688</v>
      </c>
      <c r="D1705" s="192">
        <v>2.8570000000000002</v>
      </c>
      <c r="E1705" s="193">
        <v>45.66049383</v>
      </c>
      <c r="F1705" s="194">
        <v>2.4691358024691357</v>
      </c>
      <c r="H1705" s="195">
        <f t="shared" si="157"/>
        <v>2</v>
      </c>
      <c r="I1705" s="196">
        <f t="shared" si="158"/>
        <v>5</v>
      </c>
      <c r="J1705" s="197">
        <f t="shared" si="159"/>
        <v>4</v>
      </c>
      <c r="K1705" s="186">
        <f t="shared" si="162"/>
        <v>11</v>
      </c>
      <c r="L1705" s="198">
        <f t="shared" si="160"/>
        <v>3.6666666666666665</v>
      </c>
      <c r="M1705" s="199">
        <f t="shared" si="161"/>
        <v>3.66</v>
      </c>
    </row>
    <row r="1706" spans="1:13" x14ac:dyDescent="0.35">
      <c r="A1706" s="189" t="s">
        <v>1861</v>
      </c>
      <c r="B1706" s="190" t="s">
        <v>1873</v>
      </c>
      <c r="C1706" s="191">
        <v>546674</v>
      </c>
      <c r="D1706" s="192">
        <v>1.9159999999999999</v>
      </c>
      <c r="E1706" s="193">
        <v>44.208098990000003</v>
      </c>
      <c r="F1706" s="194">
        <v>1.0123734533183351</v>
      </c>
      <c r="H1706" s="195">
        <f t="shared" si="157"/>
        <v>0.5</v>
      </c>
      <c r="I1706" s="196">
        <f t="shared" si="158"/>
        <v>5</v>
      </c>
      <c r="J1706" s="197">
        <f t="shared" si="159"/>
        <v>5</v>
      </c>
      <c r="K1706" s="186">
        <f t="shared" si="162"/>
        <v>10.5</v>
      </c>
      <c r="L1706" s="198">
        <f t="shared" si="160"/>
        <v>3.5</v>
      </c>
      <c r="M1706" s="199">
        <f t="shared" si="161"/>
        <v>3.5</v>
      </c>
    </row>
    <row r="1707" spans="1:13" x14ac:dyDescent="0.35">
      <c r="A1707" s="189" t="s">
        <v>1861</v>
      </c>
      <c r="B1707" s="190" t="s">
        <v>1874</v>
      </c>
      <c r="C1707" s="191">
        <v>508501</v>
      </c>
      <c r="D1707" s="192">
        <v>3.6360000000000001</v>
      </c>
      <c r="E1707" s="193">
        <v>42.353881280000003</v>
      </c>
      <c r="F1707" s="194">
        <v>2.7397260273972601</v>
      </c>
      <c r="H1707" s="195">
        <f t="shared" si="157"/>
        <v>4</v>
      </c>
      <c r="I1707" s="196">
        <f t="shared" si="158"/>
        <v>2.5</v>
      </c>
      <c r="J1707" s="197">
        <f t="shared" si="159"/>
        <v>3.5</v>
      </c>
      <c r="K1707" s="186">
        <f t="shared" si="162"/>
        <v>10</v>
      </c>
      <c r="L1707" s="198">
        <f t="shared" si="160"/>
        <v>3.3333333333333335</v>
      </c>
      <c r="M1707" s="199">
        <f t="shared" si="161"/>
        <v>3.33</v>
      </c>
    </row>
    <row r="1708" spans="1:13" x14ac:dyDescent="0.35">
      <c r="A1708" s="189" t="s">
        <v>1861</v>
      </c>
      <c r="B1708" s="190" t="s">
        <v>1875</v>
      </c>
      <c r="C1708" s="191">
        <v>546712</v>
      </c>
      <c r="D1708" s="192">
        <v>4.0129999999999999</v>
      </c>
      <c r="E1708" s="193">
        <v>42.246938780000001</v>
      </c>
      <c r="F1708" s="194">
        <v>2.0408163265306123</v>
      </c>
      <c r="H1708" s="195">
        <f t="shared" si="157"/>
        <v>4.5</v>
      </c>
      <c r="I1708" s="196">
        <f t="shared" si="158"/>
        <v>2.5</v>
      </c>
      <c r="J1708" s="197">
        <f t="shared" si="159"/>
        <v>4.5</v>
      </c>
      <c r="K1708" s="186">
        <f t="shared" si="162"/>
        <v>11.5</v>
      </c>
      <c r="L1708" s="198">
        <f t="shared" si="160"/>
        <v>3.8333333333333335</v>
      </c>
      <c r="M1708" s="199">
        <f t="shared" si="161"/>
        <v>3.83</v>
      </c>
    </row>
    <row r="1709" spans="1:13" x14ac:dyDescent="0.35">
      <c r="A1709" s="189" t="s">
        <v>1861</v>
      </c>
      <c r="B1709" s="190" t="s">
        <v>1876</v>
      </c>
      <c r="C1709" s="191">
        <v>562360</v>
      </c>
      <c r="D1709" s="192">
        <v>2.242</v>
      </c>
      <c r="E1709" s="193">
        <v>41.730337079999998</v>
      </c>
      <c r="F1709" s="194">
        <v>6.1797752808988768</v>
      </c>
      <c r="H1709" s="195">
        <f t="shared" si="157"/>
        <v>1</v>
      </c>
      <c r="I1709" s="196">
        <f t="shared" si="158"/>
        <v>1.5</v>
      </c>
      <c r="J1709" s="197">
        <f t="shared" si="159"/>
        <v>0.5</v>
      </c>
      <c r="K1709" s="186">
        <f t="shared" si="162"/>
        <v>3</v>
      </c>
      <c r="L1709" s="198">
        <f t="shared" si="160"/>
        <v>1</v>
      </c>
      <c r="M1709" s="199">
        <f t="shared" si="161"/>
        <v>1</v>
      </c>
    </row>
    <row r="1710" spans="1:13" x14ac:dyDescent="0.35">
      <c r="A1710" s="189" t="s">
        <v>1861</v>
      </c>
      <c r="B1710" s="190" t="s">
        <v>1877</v>
      </c>
      <c r="C1710" s="191">
        <v>546844</v>
      </c>
      <c r="D1710" s="192">
        <v>2.9350000000000001</v>
      </c>
      <c r="E1710" s="193">
        <v>43.925742569999997</v>
      </c>
      <c r="F1710" s="194">
        <v>2.8288543140028288</v>
      </c>
      <c r="H1710" s="195">
        <f t="shared" si="157"/>
        <v>2.5</v>
      </c>
      <c r="I1710" s="196">
        <f t="shared" si="158"/>
        <v>5</v>
      </c>
      <c r="J1710" s="197">
        <f t="shared" si="159"/>
        <v>3.5</v>
      </c>
      <c r="K1710" s="186">
        <f t="shared" si="162"/>
        <v>11</v>
      </c>
      <c r="L1710" s="198">
        <f t="shared" si="160"/>
        <v>3.6666666666666665</v>
      </c>
      <c r="M1710" s="199">
        <f t="shared" si="161"/>
        <v>3.66</v>
      </c>
    </row>
    <row r="1711" spans="1:13" x14ac:dyDescent="0.35">
      <c r="A1711" s="189" t="s">
        <v>1861</v>
      </c>
      <c r="B1711" s="190" t="s">
        <v>1878</v>
      </c>
      <c r="C1711" s="191">
        <v>562670</v>
      </c>
      <c r="D1711" s="192">
        <v>2.899</v>
      </c>
      <c r="E1711" s="193">
        <v>47.890243900000002</v>
      </c>
      <c r="F1711" s="194">
        <v>1.6260162601626016</v>
      </c>
      <c r="H1711" s="195">
        <f t="shared" si="157"/>
        <v>2</v>
      </c>
      <c r="I1711" s="196">
        <f t="shared" si="158"/>
        <v>5</v>
      </c>
      <c r="J1711" s="197">
        <f t="shared" si="159"/>
        <v>5</v>
      </c>
      <c r="K1711" s="186">
        <f t="shared" si="162"/>
        <v>12</v>
      </c>
      <c r="L1711" s="198">
        <f t="shared" si="160"/>
        <v>4</v>
      </c>
      <c r="M1711" s="199">
        <f t="shared" si="161"/>
        <v>4</v>
      </c>
    </row>
    <row r="1712" spans="1:13" x14ac:dyDescent="0.35">
      <c r="A1712" s="189" t="s">
        <v>1861</v>
      </c>
      <c r="B1712" s="190" t="s">
        <v>1879</v>
      </c>
      <c r="C1712" s="191">
        <v>562653</v>
      </c>
      <c r="D1712" s="192">
        <v>2.2730000000000001</v>
      </c>
      <c r="E1712" s="193">
        <v>46.414634149999998</v>
      </c>
      <c r="F1712" s="194">
        <v>0</v>
      </c>
      <c r="H1712" s="195">
        <f t="shared" si="157"/>
        <v>1</v>
      </c>
      <c r="I1712" s="196">
        <f t="shared" si="158"/>
        <v>5</v>
      </c>
      <c r="J1712" s="197">
        <f t="shared" si="159"/>
        <v>5</v>
      </c>
      <c r="K1712" s="186">
        <f t="shared" si="162"/>
        <v>11</v>
      </c>
      <c r="L1712" s="198">
        <f t="shared" si="160"/>
        <v>3.6666666666666665</v>
      </c>
      <c r="M1712" s="199">
        <f t="shared" si="161"/>
        <v>3.66</v>
      </c>
    </row>
    <row r="1713" spans="1:13" x14ac:dyDescent="0.35">
      <c r="A1713" s="189" t="s">
        <v>1861</v>
      </c>
      <c r="B1713" s="190" t="s">
        <v>1880</v>
      </c>
      <c r="C1713" s="191">
        <v>547069</v>
      </c>
      <c r="D1713" s="192">
        <v>4.3899999999999997</v>
      </c>
      <c r="E1713" s="193">
        <v>41.190705129999998</v>
      </c>
      <c r="F1713" s="194">
        <v>2.2435897435897436</v>
      </c>
      <c r="H1713" s="195">
        <f t="shared" si="157"/>
        <v>5</v>
      </c>
      <c r="I1713" s="196">
        <f t="shared" si="158"/>
        <v>1</v>
      </c>
      <c r="J1713" s="197">
        <f t="shared" si="159"/>
        <v>4</v>
      </c>
      <c r="K1713" s="186">
        <f t="shared" si="162"/>
        <v>10</v>
      </c>
      <c r="L1713" s="198">
        <f t="shared" si="160"/>
        <v>3.3333333333333335</v>
      </c>
      <c r="M1713" s="199">
        <f t="shared" si="161"/>
        <v>3.33</v>
      </c>
    </row>
    <row r="1714" spans="1:13" x14ac:dyDescent="0.35">
      <c r="A1714" s="189" t="s">
        <v>1861</v>
      </c>
      <c r="B1714" s="190" t="s">
        <v>1881</v>
      </c>
      <c r="C1714" s="191">
        <v>561045</v>
      </c>
      <c r="D1714" s="192">
        <v>2.74</v>
      </c>
      <c r="E1714" s="193">
        <v>43.54424779</v>
      </c>
      <c r="F1714" s="194">
        <v>0</v>
      </c>
      <c r="H1714" s="195">
        <f t="shared" si="157"/>
        <v>2</v>
      </c>
      <c r="I1714" s="196">
        <f t="shared" si="158"/>
        <v>4.5</v>
      </c>
      <c r="J1714" s="197">
        <f t="shared" si="159"/>
        <v>5</v>
      </c>
      <c r="K1714" s="186">
        <f t="shared" si="162"/>
        <v>11.5</v>
      </c>
      <c r="L1714" s="198">
        <f t="shared" si="160"/>
        <v>3.8333333333333335</v>
      </c>
      <c r="M1714" s="199">
        <f t="shared" si="161"/>
        <v>3.83</v>
      </c>
    </row>
    <row r="1715" spans="1:13" x14ac:dyDescent="0.35">
      <c r="A1715" s="189" t="s">
        <v>1861</v>
      </c>
      <c r="B1715" s="190" t="s">
        <v>1882</v>
      </c>
      <c r="C1715" s="191">
        <v>562378</v>
      </c>
      <c r="D1715" s="192">
        <v>3.81</v>
      </c>
      <c r="E1715" s="193">
        <v>49.16176471</v>
      </c>
      <c r="F1715" s="194">
        <v>0.98039215686274506</v>
      </c>
      <c r="H1715" s="195">
        <f t="shared" si="157"/>
        <v>4</v>
      </c>
      <c r="I1715" s="196">
        <f t="shared" si="158"/>
        <v>5</v>
      </c>
      <c r="J1715" s="197">
        <f t="shared" si="159"/>
        <v>5</v>
      </c>
      <c r="K1715" s="186">
        <f t="shared" si="162"/>
        <v>14</v>
      </c>
      <c r="L1715" s="198">
        <f t="shared" si="160"/>
        <v>4.666666666666667</v>
      </c>
      <c r="M1715" s="199">
        <f t="shared" si="161"/>
        <v>4.66</v>
      </c>
    </row>
    <row r="1716" spans="1:13" x14ac:dyDescent="0.35">
      <c r="A1716" s="189" t="s">
        <v>1861</v>
      </c>
      <c r="B1716" s="190" t="s">
        <v>1883</v>
      </c>
      <c r="C1716" s="191">
        <v>547247</v>
      </c>
      <c r="D1716" s="192">
        <v>1.845</v>
      </c>
      <c r="E1716" s="193">
        <v>48.283908050000001</v>
      </c>
      <c r="F1716" s="194">
        <v>0.45977011494252878</v>
      </c>
      <c r="H1716" s="195">
        <f t="shared" si="157"/>
        <v>0.5</v>
      </c>
      <c r="I1716" s="196">
        <f t="shared" si="158"/>
        <v>5</v>
      </c>
      <c r="J1716" s="197">
        <f t="shared" si="159"/>
        <v>5</v>
      </c>
      <c r="K1716" s="186">
        <f t="shared" si="162"/>
        <v>10.5</v>
      </c>
      <c r="L1716" s="198">
        <f t="shared" si="160"/>
        <v>3.5</v>
      </c>
      <c r="M1716" s="199">
        <f t="shared" si="161"/>
        <v>3.5</v>
      </c>
    </row>
    <row r="1717" spans="1:13" x14ac:dyDescent="0.35">
      <c r="A1717" s="189" t="s">
        <v>1861</v>
      </c>
      <c r="B1717" s="190" t="s">
        <v>1884</v>
      </c>
      <c r="C1717" s="191">
        <v>547280</v>
      </c>
      <c r="D1717" s="192">
        <v>2.661</v>
      </c>
      <c r="E1717" s="193">
        <v>44.449002219999997</v>
      </c>
      <c r="F1717" s="194">
        <v>2.8824833702882482</v>
      </c>
      <c r="H1717" s="195">
        <f t="shared" si="157"/>
        <v>1.5</v>
      </c>
      <c r="I1717" s="196">
        <f t="shared" si="158"/>
        <v>5</v>
      </c>
      <c r="J1717" s="197">
        <f t="shared" si="159"/>
        <v>3</v>
      </c>
      <c r="K1717" s="186">
        <f t="shared" si="162"/>
        <v>9.5</v>
      </c>
      <c r="L1717" s="198">
        <f t="shared" si="160"/>
        <v>3.1666666666666665</v>
      </c>
      <c r="M1717" s="199">
        <f t="shared" si="161"/>
        <v>3.16</v>
      </c>
    </row>
    <row r="1718" spans="1:13" x14ac:dyDescent="0.35">
      <c r="A1718" s="189" t="s">
        <v>1861</v>
      </c>
      <c r="B1718" s="190" t="s">
        <v>1861</v>
      </c>
      <c r="C1718" s="191">
        <v>547336</v>
      </c>
      <c r="D1718" s="192">
        <v>2.3109999999999999</v>
      </c>
      <c r="E1718" s="193">
        <v>45.671508109999998</v>
      </c>
      <c r="F1718" s="194">
        <v>3.437424352457032</v>
      </c>
      <c r="H1718" s="195">
        <f t="shared" si="157"/>
        <v>1</v>
      </c>
      <c r="I1718" s="196">
        <f t="shared" si="158"/>
        <v>5</v>
      </c>
      <c r="J1718" s="197">
        <f t="shared" si="159"/>
        <v>2.5</v>
      </c>
      <c r="K1718" s="186">
        <f t="shared" si="162"/>
        <v>8.5</v>
      </c>
      <c r="L1718" s="198">
        <f t="shared" si="160"/>
        <v>2.8333333333333335</v>
      </c>
      <c r="M1718" s="199">
        <f t="shared" si="161"/>
        <v>2.83</v>
      </c>
    </row>
    <row r="1719" spans="1:13" x14ac:dyDescent="0.35">
      <c r="A1719" s="189" t="s">
        <v>1861</v>
      </c>
      <c r="B1719" s="190" t="s">
        <v>1685</v>
      </c>
      <c r="C1719" s="191">
        <v>508683</v>
      </c>
      <c r="D1719" s="192">
        <v>0</v>
      </c>
      <c r="E1719" s="193">
        <v>39.47894737</v>
      </c>
      <c r="F1719" s="194">
        <v>0</v>
      </c>
      <c r="H1719" s="195">
        <f t="shared" si="157"/>
        <v>0.5</v>
      </c>
      <c r="I1719" s="196">
        <f t="shared" si="158"/>
        <v>0.5</v>
      </c>
      <c r="J1719" s="197">
        <f t="shared" si="159"/>
        <v>5</v>
      </c>
      <c r="K1719" s="186">
        <f t="shared" si="162"/>
        <v>6</v>
      </c>
      <c r="L1719" s="198">
        <f t="shared" si="160"/>
        <v>2</v>
      </c>
      <c r="M1719" s="199">
        <f t="shared" si="161"/>
        <v>2</v>
      </c>
    </row>
    <row r="1720" spans="1:13" x14ac:dyDescent="0.35">
      <c r="A1720" s="189" t="s">
        <v>1885</v>
      </c>
      <c r="B1720" s="190" t="s">
        <v>1779</v>
      </c>
      <c r="C1720" s="191">
        <v>536156</v>
      </c>
      <c r="D1720" s="192">
        <v>0</v>
      </c>
      <c r="E1720" s="193">
        <v>41.26190476</v>
      </c>
      <c r="F1720" s="194">
        <v>0</v>
      </c>
      <c r="H1720" s="195">
        <f t="shared" si="157"/>
        <v>0.5</v>
      </c>
      <c r="I1720" s="196">
        <f t="shared" si="158"/>
        <v>1</v>
      </c>
      <c r="J1720" s="197">
        <f t="shared" si="159"/>
        <v>5</v>
      </c>
      <c r="K1720" s="186">
        <f t="shared" si="162"/>
        <v>6.5</v>
      </c>
      <c r="L1720" s="198">
        <f t="shared" si="160"/>
        <v>2.1666666666666665</v>
      </c>
      <c r="M1720" s="199">
        <f t="shared" si="161"/>
        <v>2.16</v>
      </c>
    </row>
    <row r="1721" spans="1:13" x14ac:dyDescent="0.35">
      <c r="A1721" s="189" t="s">
        <v>1885</v>
      </c>
      <c r="B1721" s="190" t="s">
        <v>1886</v>
      </c>
      <c r="C1721" s="191">
        <v>598976</v>
      </c>
      <c r="D1721" s="192">
        <v>2.5640000000000001</v>
      </c>
      <c r="E1721" s="193">
        <v>37.204918030000002</v>
      </c>
      <c r="F1721" s="194">
        <v>3.278688524590164</v>
      </c>
      <c r="H1721" s="195">
        <f t="shared" si="157"/>
        <v>1.5</v>
      </c>
      <c r="I1721" s="196">
        <f t="shared" si="158"/>
        <v>0.5</v>
      </c>
      <c r="J1721" s="197">
        <f t="shared" si="159"/>
        <v>2.5</v>
      </c>
      <c r="K1721" s="186">
        <f t="shared" si="162"/>
        <v>4.5</v>
      </c>
      <c r="L1721" s="198">
        <f t="shared" si="160"/>
        <v>1.5</v>
      </c>
      <c r="M1721" s="199">
        <f t="shared" si="161"/>
        <v>1.5</v>
      </c>
    </row>
    <row r="1722" spans="1:13" x14ac:dyDescent="0.35">
      <c r="A1722" s="189" t="s">
        <v>1885</v>
      </c>
      <c r="B1722" s="190" t="s">
        <v>1026</v>
      </c>
      <c r="C1722" s="191">
        <v>536199</v>
      </c>
      <c r="D1722" s="192">
        <v>1.351</v>
      </c>
      <c r="E1722" s="193">
        <v>40.415966390000001</v>
      </c>
      <c r="F1722" s="194">
        <v>1.680672268907563</v>
      </c>
      <c r="H1722" s="195">
        <f t="shared" si="157"/>
        <v>0.5</v>
      </c>
      <c r="I1722" s="196">
        <f t="shared" si="158"/>
        <v>0.5</v>
      </c>
      <c r="J1722" s="197">
        <f t="shared" si="159"/>
        <v>5</v>
      </c>
      <c r="K1722" s="186">
        <f t="shared" si="162"/>
        <v>6</v>
      </c>
      <c r="L1722" s="198">
        <f t="shared" si="160"/>
        <v>2</v>
      </c>
      <c r="M1722" s="199">
        <f t="shared" si="161"/>
        <v>2</v>
      </c>
    </row>
    <row r="1723" spans="1:13" x14ac:dyDescent="0.35">
      <c r="A1723" s="189" t="s">
        <v>1885</v>
      </c>
      <c r="B1723" s="190" t="s">
        <v>1887</v>
      </c>
      <c r="C1723" s="191">
        <v>544388</v>
      </c>
      <c r="D1723" s="192">
        <v>1.653</v>
      </c>
      <c r="E1723" s="193">
        <v>41.53007075</v>
      </c>
      <c r="F1723" s="194">
        <v>0.82547169811320742</v>
      </c>
      <c r="H1723" s="195">
        <f t="shared" si="157"/>
        <v>0.5</v>
      </c>
      <c r="I1723" s="196">
        <f t="shared" si="158"/>
        <v>1.5</v>
      </c>
      <c r="J1723" s="197">
        <f t="shared" si="159"/>
        <v>5</v>
      </c>
      <c r="K1723" s="186">
        <f t="shared" si="162"/>
        <v>7</v>
      </c>
      <c r="L1723" s="198">
        <f t="shared" si="160"/>
        <v>2.3333333333333335</v>
      </c>
      <c r="M1723" s="199">
        <f t="shared" si="161"/>
        <v>2.33</v>
      </c>
    </row>
    <row r="1724" spans="1:13" x14ac:dyDescent="0.35">
      <c r="A1724" s="189" t="s">
        <v>1885</v>
      </c>
      <c r="B1724" s="190" t="s">
        <v>1888</v>
      </c>
      <c r="C1724" s="191">
        <v>549371</v>
      </c>
      <c r="D1724" s="192">
        <v>4.6360000000000001</v>
      </c>
      <c r="E1724" s="193">
        <v>46.929577459999997</v>
      </c>
      <c r="F1724" s="194">
        <v>2.112676056338028</v>
      </c>
      <c r="H1724" s="195">
        <f t="shared" si="157"/>
        <v>5</v>
      </c>
      <c r="I1724" s="196">
        <f t="shared" si="158"/>
        <v>5</v>
      </c>
      <c r="J1724" s="197">
        <f t="shared" si="159"/>
        <v>4.5</v>
      </c>
      <c r="K1724" s="186">
        <f t="shared" si="162"/>
        <v>14.5</v>
      </c>
      <c r="L1724" s="198">
        <f t="shared" si="160"/>
        <v>4.833333333333333</v>
      </c>
      <c r="M1724" s="199">
        <f t="shared" si="161"/>
        <v>4.83</v>
      </c>
    </row>
    <row r="1725" spans="1:13" x14ac:dyDescent="0.35">
      <c r="A1725" s="189" t="s">
        <v>1885</v>
      </c>
      <c r="B1725" s="190" t="s">
        <v>1889</v>
      </c>
      <c r="C1725" s="191">
        <v>536075</v>
      </c>
      <c r="D1725" s="192">
        <v>0.81299999999999994</v>
      </c>
      <c r="E1725" s="193">
        <v>39.658163270000003</v>
      </c>
      <c r="F1725" s="194">
        <v>0</v>
      </c>
      <c r="H1725" s="195">
        <f t="shared" si="157"/>
        <v>0.5</v>
      </c>
      <c r="I1725" s="196">
        <f t="shared" si="158"/>
        <v>0.5</v>
      </c>
      <c r="J1725" s="197">
        <f t="shared" si="159"/>
        <v>5</v>
      </c>
      <c r="K1725" s="186">
        <f t="shared" si="162"/>
        <v>6</v>
      </c>
      <c r="L1725" s="198">
        <f t="shared" si="160"/>
        <v>2</v>
      </c>
      <c r="M1725" s="199">
        <f t="shared" si="161"/>
        <v>2</v>
      </c>
    </row>
    <row r="1726" spans="1:13" x14ac:dyDescent="0.35">
      <c r="A1726" s="189" t="s">
        <v>1885</v>
      </c>
      <c r="B1726" s="190" t="s">
        <v>1890</v>
      </c>
      <c r="C1726" s="191">
        <v>536105</v>
      </c>
      <c r="D1726" s="192">
        <v>1.5629999999999999</v>
      </c>
      <c r="E1726" s="193">
        <v>47.68918919</v>
      </c>
      <c r="F1726" s="194">
        <v>0</v>
      </c>
      <c r="H1726" s="195">
        <f t="shared" si="157"/>
        <v>0.5</v>
      </c>
      <c r="I1726" s="196">
        <f t="shared" si="158"/>
        <v>5</v>
      </c>
      <c r="J1726" s="197">
        <f t="shared" si="159"/>
        <v>5</v>
      </c>
      <c r="K1726" s="186">
        <f t="shared" si="162"/>
        <v>10.5</v>
      </c>
      <c r="L1726" s="198">
        <f t="shared" si="160"/>
        <v>3.5</v>
      </c>
      <c r="M1726" s="199">
        <f t="shared" si="161"/>
        <v>3.5</v>
      </c>
    </row>
    <row r="1727" spans="1:13" x14ac:dyDescent="0.35">
      <c r="A1727" s="189" t="s">
        <v>1885</v>
      </c>
      <c r="B1727" s="190" t="s">
        <v>1891</v>
      </c>
      <c r="C1727" s="191">
        <v>535524</v>
      </c>
      <c r="D1727" s="192">
        <v>0</v>
      </c>
      <c r="E1727" s="193">
        <v>43.258823530000001</v>
      </c>
      <c r="F1727" s="194">
        <v>1.1764705882352942</v>
      </c>
      <c r="H1727" s="195">
        <f t="shared" si="157"/>
        <v>0.5</v>
      </c>
      <c r="I1727" s="196">
        <f t="shared" si="158"/>
        <v>4</v>
      </c>
      <c r="J1727" s="197">
        <f t="shared" si="159"/>
        <v>5</v>
      </c>
      <c r="K1727" s="186">
        <f t="shared" si="162"/>
        <v>9.5</v>
      </c>
      <c r="L1727" s="198">
        <f t="shared" si="160"/>
        <v>3.1666666666666665</v>
      </c>
      <c r="M1727" s="199">
        <f t="shared" si="161"/>
        <v>3.16</v>
      </c>
    </row>
    <row r="1728" spans="1:13" x14ac:dyDescent="0.35">
      <c r="A1728" s="189" t="s">
        <v>1885</v>
      </c>
      <c r="B1728" s="190" t="s">
        <v>297</v>
      </c>
      <c r="C1728" s="191">
        <v>544591</v>
      </c>
      <c r="D1728" s="192">
        <v>1.9610000000000001</v>
      </c>
      <c r="E1728" s="193">
        <v>42.773841959999999</v>
      </c>
      <c r="F1728" s="194">
        <v>2.1798365122615806</v>
      </c>
      <c r="H1728" s="195">
        <f t="shared" si="157"/>
        <v>0.5</v>
      </c>
      <c r="I1728" s="196">
        <f t="shared" si="158"/>
        <v>3.5</v>
      </c>
      <c r="J1728" s="197">
        <f t="shared" si="159"/>
        <v>4</v>
      </c>
      <c r="K1728" s="186">
        <f t="shared" si="162"/>
        <v>8</v>
      </c>
      <c r="L1728" s="198">
        <f t="shared" si="160"/>
        <v>2.6666666666666665</v>
      </c>
      <c r="M1728" s="199">
        <f t="shared" si="161"/>
        <v>2.66</v>
      </c>
    </row>
    <row r="1729" spans="1:13" x14ac:dyDescent="0.35">
      <c r="A1729" s="189" t="s">
        <v>1885</v>
      </c>
      <c r="B1729" s="190" t="s">
        <v>1892</v>
      </c>
      <c r="C1729" s="191">
        <v>598615</v>
      </c>
      <c r="D1729" s="192">
        <v>0</v>
      </c>
      <c r="E1729" s="193">
        <v>37.237864080000001</v>
      </c>
      <c r="F1729" s="194">
        <v>0</v>
      </c>
      <c r="H1729" s="195">
        <f t="shared" si="157"/>
        <v>0.5</v>
      </c>
      <c r="I1729" s="196">
        <f t="shared" si="158"/>
        <v>0.5</v>
      </c>
      <c r="J1729" s="197">
        <f t="shared" si="159"/>
        <v>5</v>
      </c>
      <c r="K1729" s="186">
        <f t="shared" si="162"/>
        <v>6</v>
      </c>
      <c r="L1729" s="198">
        <f t="shared" si="160"/>
        <v>2</v>
      </c>
      <c r="M1729" s="199">
        <f t="shared" si="161"/>
        <v>2</v>
      </c>
    </row>
    <row r="1730" spans="1:13" x14ac:dyDescent="0.35">
      <c r="A1730" s="189" t="s">
        <v>1885</v>
      </c>
      <c r="B1730" s="190" t="s">
        <v>1893</v>
      </c>
      <c r="C1730" s="191">
        <v>545155</v>
      </c>
      <c r="D1730" s="192">
        <v>3.3149999999999999</v>
      </c>
      <c r="E1730" s="193">
        <v>43.040178570000002</v>
      </c>
      <c r="F1730" s="194">
        <v>1.5624999999999998</v>
      </c>
      <c r="H1730" s="195">
        <f t="shared" si="157"/>
        <v>3</v>
      </c>
      <c r="I1730" s="196">
        <f t="shared" si="158"/>
        <v>3.5</v>
      </c>
      <c r="J1730" s="197">
        <f t="shared" si="159"/>
        <v>5</v>
      </c>
      <c r="K1730" s="186">
        <f t="shared" si="162"/>
        <v>11.5</v>
      </c>
      <c r="L1730" s="198">
        <f t="shared" si="160"/>
        <v>3.8333333333333335</v>
      </c>
      <c r="M1730" s="199">
        <f t="shared" si="161"/>
        <v>3.83</v>
      </c>
    </row>
    <row r="1731" spans="1:13" x14ac:dyDescent="0.35">
      <c r="A1731" s="189" t="s">
        <v>1885</v>
      </c>
      <c r="B1731" s="190" t="s">
        <v>1885</v>
      </c>
      <c r="C1731" s="191">
        <v>545201</v>
      </c>
      <c r="D1731" s="192">
        <v>2.742</v>
      </c>
      <c r="E1731" s="193">
        <v>43.058853499999998</v>
      </c>
      <c r="F1731" s="194">
        <v>0.68789808917197459</v>
      </c>
      <c r="H1731" s="195">
        <f t="shared" si="157"/>
        <v>2</v>
      </c>
      <c r="I1731" s="196">
        <f t="shared" si="158"/>
        <v>3.5</v>
      </c>
      <c r="J1731" s="197">
        <f t="shared" si="159"/>
        <v>5</v>
      </c>
      <c r="K1731" s="186">
        <f t="shared" si="162"/>
        <v>10.5</v>
      </c>
      <c r="L1731" s="198">
        <f t="shared" si="160"/>
        <v>3.5</v>
      </c>
      <c r="M1731" s="199">
        <f t="shared" si="161"/>
        <v>3.5</v>
      </c>
    </row>
    <row r="1732" spans="1:13" x14ac:dyDescent="0.35">
      <c r="A1732" s="189" t="s">
        <v>1885</v>
      </c>
      <c r="B1732" s="190" t="s">
        <v>1894</v>
      </c>
      <c r="C1732" s="191">
        <v>545287</v>
      </c>
      <c r="D1732" s="192">
        <v>2.76</v>
      </c>
      <c r="E1732" s="193">
        <v>42.02173913</v>
      </c>
      <c r="F1732" s="194">
        <v>1.7050298380221653</v>
      </c>
      <c r="H1732" s="195">
        <f t="shared" ref="H1732:H1795" si="163">VALUE(_xlfn.IFS(D1732&gt;4.05,"5",D1732&gt;=3.83,"4,5",D1732&gt;=3.6,"4",D1732&gt;=3.37,"3,5",D1732&gt;=3.14,"3",D1732&gt;=2.91,"2,5",D1732&gt;=2.68,"2",D1732&gt;=2.45,"1,5",D1732&gt;=2.22,"1",D1732&lt;2.22,"0,5"))</f>
        <v>2</v>
      </c>
      <c r="I1732" s="196">
        <f t="shared" ref="I1732:I1795" si="164">VALUE(_xlfn.IFS(E1732&gt;43.62,"5",E1732&gt;=43.32,"4,5",E1732&gt;=43.1,"4",E1732&gt;=42.7,"3,5",E1732&gt;=42.39,"3",E1732&gt;=42.08,"2,5",E1732&gt;=41.77,"2",E1732&gt;=41.46,"1,5",E1732&gt;=41.15,"1",E1732&lt;41.15,"0,5"))</f>
        <v>2</v>
      </c>
      <c r="J1732" s="197">
        <f t="shared" ref="J1732:J1795" si="165">VALUE(_xlfn.IFS(F1732&gt;4.53,"0,5",F1732&gt;=4.2,"1",F1732&gt;=3.86,"1,5",F1732&gt;=3.52,"2",F1732&gt;=3.18,"2,5",F1732&gt;=2.84,"3",F1732&gt;=2.5,"3,5",F1732&gt;=2.16,"4",F1732&gt;=1.82,"4,5",F1732&lt;1.82,"5"))</f>
        <v>5</v>
      </c>
      <c r="K1732" s="186">
        <f t="shared" si="162"/>
        <v>9</v>
      </c>
      <c r="L1732" s="198">
        <f t="shared" ref="L1732:L1795" si="166">(H1732+I1732+J1732)/3</f>
        <v>3</v>
      </c>
      <c r="M1732" s="199">
        <f t="shared" ref="M1732:M1795" si="167">ROUNDDOWN(L1732,2)</f>
        <v>3</v>
      </c>
    </row>
    <row r="1733" spans="1:13" x14ac:dyDescent="0.35">
      <c r="A1733" s="189" t="s">
        <v>1885</v>
      </c>
      <c r="B1733" s="190" t="s">
        <v>1895</v>
      </c>
      <c r="C1733" s="191">
        <v>545384</v>
      </c>
      <c r="D1733" s="192">
        <v>1.7330000000000001</v>
      </c>
      <c r="E1733" s="193">
        <v>43.688800000000001</v>
      </c>
      <c r="F1733" s="194">
        <v>3.2</v>
      </c>
      <c r="H1733" s="195">
        <f t="shared" si="163"/>
        <v>0.5</v>
      </c>
      <c r="I1733" s="196">
        <f t="shared" si="164"/>
        <v>5</v>
      </c>
      <c r="J1733" s="197">
        <f t="shared" si="165"/>
        <v>2.5</v>
      </c>
      <c r="K1733" s="186">
        <f t="shared" si="162"/>
        <v>8</v>
      </c>
      <c r="L1733" s="198">
        <f t="shared" si="166"/>
        <v>2.6666666666666665</v>
      </c>
      <c r="M1733" s="199">
        <f t="shared" si="167"/>
        <v>2.66</v>
      </c>
    </row>
    <row r="1734" spans="1:13" x14ac:dyDescent="0.35">
      <c r="A1734" s="189" t="s">
        <v>1896</v>
      </c>
      <c r="B1734" s="190" t="s">
        <v>1897</v>
      </c>
      <c r="C1734" s="191">
        <v>550116</v>
      </c>
      <c r="D1734" s="192">
        <v>2.3260000000000001</v>
      </c>
      <c r="E1734" s="193">
        <v>42.5</v>
      </c>
      <c r="F1734" s="194">
        <v>4.8632218844984809</v>
      </c>
      <c r="H1734" s="195">
        <f t="shared" si="163"/>
        <v>1</v>
      </c>
      <c r="I1734" s="196">
        <f t="shared" si="164"/>
        <v>3</v>
      </c>
      <c r="J1734" s="197">
        <f t="shared" si="165"/>
        <v>0.5</v>
      </c>
      <c r="K1734" s="186">
        <f t="shared" si="162"/>
        <v>4.5</v>
      </c>
      <c r="L1734" s="198">
        <f t="shared" si="166"/>
        <v>1.5</v>
      </c>
      <c r="M1734" s="199">
        <f t="shared" si="167"/>
        <v>1.5</v>
      </c>
    </row>
    <row r="1735" spans="1:13" x14ac:dyDescent="0.35">
      <c r="A1735" s="189" t="s">
        <v>1896</v>
      </c>
      <c r="B1735" s="190" t="s">
        <v>1898</v>
      </c>
      <c r="C1735" s="191">
        <v>545902</v>
      </c>
      <c r="D1735" s="192">
        <v>5.7140000000000004</v>
      </c>
      <c r="E1735" s="193">
        <v>43.103636360000003</v>
      </c>
      <c r="F1735" s="194">
        <v>27.636363636363637</v>
      </c>
      <c r="H1735" s="195">
        <f t="shared" si="163"/>
        <v>5</v>
      </c>
      <c r="I1735" s="196">
        <f t="shared" si="164"/>
        <v>4</v>
      </c>
      <c r="J1735" s="197">
        <f t="shared" si="165"/>
        <v>0.5</v>
      </c>
      <c r="K1735" s="186">
        <f t="shared" si="162"/>
        <v>9.5</v>
      </c>
      <c r="L1735" s="198">
        <f t="shared" si="166"/>
        <v>3.1666666666666665</v>
      </c>
      <c r="M1735" s="199">
        <f t="shared" si="167"/>
        <v>3.16</v>
      </c>
    </row>
    <row r="1736" spans="1:13" x14ac:dyDescent="0.35">
      <c r="A1736" s="189" t="s">
        <v>1896</v>
      </c>
      <c r="B1736" s="190" t="s">
        <v>1899</v>
      </c>
      <c r="C1736" s="191">
        <v>550124</v>
      </c>
      <c r="D1736" s="192">
        <v>2.7269999999999999</v>
      </c>
      <c r="E1736" s="193">
        <v>41.26923077</v>
      </c>
      <c r="F1736" s="194">
        <v>1.5915119363395225</v>
      </c>
      <c r="H1736" s="195">
        <f t="shared" si="163"/>
        <v>2</v>
      </c>
      <c r="I1736" s="196">
        <f t="shared" si="164"/>
        <v>1</v>
      </c>
      <c r="J1736" s="197">
        <f t="shared" si="165"/>
        <v>5</v>
      </c>
      <c r="K1736" s="186">
        <f t="shared" si="162"/>
        <v>8</v>
      </c>
      <c r="L1736" s="198">
        <f t="shared" si="166"/>
        <v>2.6666666666666665</v>
      </c>
      <c r="M1736" s="199">
        <f t="shared" si="167"/>
        <v>2.66</v>
      </c>
    </row>
    <row r="1737" spans="1:13" x14ac:dyDescent="0.35">
      <c r="A1737" s="189" t="s">
        <v>1896</v>
      </c>
      <c r="B1737" s="190" t="s">
        <v>1900</v>
      </c>
      <c r="C1737" s="191">
        <v>537519</v>
      </c>
      <c r="D1737" s="192">
        <v>2.0099999999999998</v>
      </c>
      <c r="E1737" s="193">
        <v>40.975728160000003</v>
      </c>
      <c r="F1737" s="194">
        <v>7.1197411003236253</v>
      </c>
      <c r="H1737" s="195">
        <f t="shared" si="163"/>
        <v>0.5</v>
      </c>
      <c r="I1737" s="196">
        <f t="shared" si="164"/>
        <v>0.5</v>
      </c>
      <c r="J1737" s="197">
        <f t="shared" si="165"/>
        <v>0.5</v>
      </c>
      <c r="K1737" s="186">
        <f t="shared" si="162"/>
        <v>1.5</v>
      </c>
      <c r="L1737" s="198">
        <f t="shared" si="166"/>
        <v>0.5</v>
      </c>
      <c r="M1737" s="199">
        <f t="shared" si="167"/>
        <v>0.5</v>
      </c>
    </row>
    <row r="1738" spans="1:13" x14ac:dyDescent="0.35">
      <c r="A1738" s="189" t="s">
        <v>1896</v>
      </c>
      <c r="B1738" s="190" t="s">
        <v>1901</v>
      </c>
      <c r="C1738" s="191">
        <v>550167</v>
      </c>
      <c r="D1738" s="192">
        <v>2.02</v>
      </c>
      <c r="E1738" s="193">
        <v>44.117552850000003</v>
      </c>
      <c r="F1738" s="194">
        <v>1.0249839846252402</v>
      </c>
      <c r="H1738" s="195">
        <f t="shared" si="163"/>
        <v>0.5</v>
      </c>
      <c r="I1738" s="196">
        <f t="shared" si="164"/>
        <v>5</v>
      </c>
      <c r="J1738" s="197">
        <f t="shared" si="165"/>
        <v>5</v>
      </c>
      <c r="K1738" s="186">
        <f t="shared" si="162"/>
        <v>10.5</v>
      </c>
      <c r="L1738" s="198">
        <f t="shared" si="166"/>
        <v>3.5</v>
      </c>
      <c r="M1738" s="199">
        <f t="shared" si="167"/>
        <v>3.5</v>
      </c>
    </row>
    <row r="1739" spans="1:13" x14ac:dyDescent="0.35">
      <c r="A1739" s="189" t="s">
        <v>1896</v>
      </c>
      <c r="B1739" s="190" t="s">
        <v>1902</v>
      </c>
      <c r="C1739" s="191">
        <v>550205</v>
      </c>
      <c r="D1739" s="192">
        <v>2.9910000000000001</v>
      </c>
      <c r="E1739" s="193">
        <v>43.994535519999999</v>
      </c>
      <c r="F1739" s="194">
        <v>2.1857923497267762</v>
      </c>
      <c r="H1739" s="195">
        <f t="shared" si="163"/>
        <v>2.5</v>
      </c>
      <c r="I1739" s="196">
        <f t="shared" si="164"/>
        <v>5</v>
      </c>
      <c r="J1739" s="197">
        <f t="shared" si="165"/>
        <v>4</v>
      </c>
      <c r="K1739" s="186">
        <f t="shared" si="162"/>
        <v>11.5</v>
      </c>
      <c r="L1739" s="198">
        <f t="shared" si="166"/>
        <v>3.8333333333333335</v>
      </c>
      <c r="M1739" s="199">
        <f t="shared" si="167"/>
        <v>3.83</v>
      </c>
    </row>
    <row r="1740" spans="1:13" x14ac:dyDescent="0.35">
      <c r="A1740" s="189" t="s">
        <v>1896</v>
      </c>
      <c r="B1740" s="190" t="s">
        <v>1903</v>
      </c>
      <c r="C1740" s="191">
        <v>563978</v>
      </c>
      <c r="D1740" s="192">
        <v>6.1539999999999999</v>
      </c>
      <c r="E1740" s="193">
        <v>46.14</v>
      </c>
      <c r="F1740" s="194">
        <v>4</v>
      </c>
      <c r="H1740" s="195">
        <f t="shared" si="163"/>
        <v>5</v>
      </c>
      <c r="I1740" s="196">
        <f t="shared" si="164"/>
        <v>5</v>
      </c>
      <c r="J1740" s="197">
        <f t="shared" si="165"/>
        <v>1.5</v>
      </c>
      <c r="K1740" s="186">
        <f t="shared" si="162"/>
        <v>11.5</v>
      </c>
      <c r="L1740" s="198">
        <f t="shared" si="166"/>
        <v>3.8333333333333335</v>
      </c>
      <c r="M1740" s="199">
        <f t="shared" si="167"/>
        <v>3.83</v>
      </c>
    </row>
    <row r="1741" spans="1:13" x14ac:dyDescent="0.35">
      <c r="A1741" s="189" t="s">
        <v>1896</v>
      </c>
      <c r="B1741" s="190" t="s">
        <v>1904</v>
      </c>
      <c r="C1741" s="191">
        <v>550337</v>
      </c>
      <c r="D1741" s="192">
        <v>2.2730000000000001</v>
      </c>
      <c r="E1741" s="193">
        <v>50.169354839999997</v>
      </c>
      <c r="F1741" s="194">
        <v>96.774193548387089</v>
      </c>
      <c r="H1741" s="195">
        <f t="shared" si="163"/>
        <v>1</v>
      </c>
      <c r="I1741" s="196">
        <f t="shared" si="164"/>
        <v>5</v>
      </c>
      <c r="J1741" s="197">
        <f t="shared" si="165"/>
        <v>0.5</v>
      </c>
      <c r="K1741" s="186">
        <f t="shared" ref="K1741:K1804" si="168">SUM(H1741:J1741)</f>
        <v>6.5</v>
      </c>
      <c r="L1741" s="198">
        <f t="shared" si="166"/>
        <v>2.1666666666666665</v>
      </c>
      <c r="M1741" s="199">
        <f t="shared" si="167"/>
        <v>2.16</v>
      </c>
    </row>
    <row r="1742" spans="1:13" x14ac:dyDescent="0.35">
      <c r="A1742" s="189" t="s">
        <v>1896</v>
      </c>
      <c r="B1742" s="190" t="s">
        <v>1905</v>
      </c>
      <c r="C1742" s="191">
        <v>561649</v>
      </c>
      <c r="D1742" s="192">
        <v>2.2730000000000001</v>
      </c>
      <c r="E1742" s="193">
        <v>45.025179860000001</v>
      </c>
      <c r="F1742" s="194">
        <v>1.4388489208633093</v>
      </c>
      <c r="H1742" s="195">
        <f t="shared" si="163"/>
        <v>1</v>
      </c>
      <c r="I1742" s="196">
        <f t="shared" si="164"/>
        <v>5</v>
      </c>
      <c r="J1742" s="197">
        <f t="shared" si="165"/>
        <v>5</v>
      </c>
      <c r="K1742" s="186">
        <f t="shared" si="168"/>
        <v>11</v>
      </c>
      <c r="L1742" s="198">
        <f t="shared" si="166"/>
        <v>3.6666666666666665</v>
      </c>
      <c r="M1742" s="199">
        <f t="shared" si="167"/>
        <v>3.66</v>
      </c>
    </row>
    <row r="1743" spans="1:13" x14ac:dyDescent="0.35">
      <c r="A1743" s="189" t="s">
        <v>1896</v>
      </c>
      <c r="B1743" s="190" t="s">
        <v>1906</v>
      </c>
      <c r="C1743" s="191">
        <v>529893</v>
      </c>
      <c r="D1743" s="192">
        <v>5.2629999999999999</v>
      </c>
      <c r="E1743" s="193">
        <v>40.431034480000001</v>
      </c>
      <c r="F1743" s="194">
        <v>0</v>
      </c>
      <c r="H1743" s="195">
        <f t="shared" si="163"/>
        <v>5</v>
      </c>
      <c r="I1743" s="196">
        <f t="shared" si="164"/>
        <v>0.5</v>
      </c>
      <c r="J1743" s="197">
        <f t="shared" si="165"/>
        <v>5</v>
      </c>
      <c r="K1743" s="186">
        <f t="shared" si="168"/>
        <v>10.5</v>
      </c>
      <c r="L1743" s="198">
        <f t="shared" si="166"/>
        <v>3.5</v>
      </c>
      <c r="M1743" s="199">
        <f t="shared" si="167"/>
        <v>3.5</v>
      </c>
    </row>
    <row r="1744" spans="1:13" x14ac:dyDescent="0.35">
      <c r="A1744" s="189" t="s">
        <v>1896</v>
      </c>
      <c r="B1744" s="190" t="s">
        <v>1907</v>
      </c>
      <c r="C1744" s="191">
        <v>561568</v>
      </c>
      <c r="D1744" s="192">
        <v>0</v>
      </c>
      <c r="E1744" s="193">
        <v>43.690476189999998</v>
      </c>
      <c r="F1744" s="194">
        <v>34.285714285714285</v>
      </c>
      <c r="H1744" s="195">
        <f t="shared" si="163"/>
        <v>0.5</v>
      </c>
      <c r="I1744" s="196">
        <f t="shared" si="164"/>
        <v>5</v>
      </c>
      <c r="J1744" s="197">
        <f t="shared" si="165"/>
        <v>0.5</v>
      </c>
      <c r="K1744" s="186">
        <f t="shared" si="168"/>
        <v>6</v>
      </c>
      <c r="L1744" s="198">
        <f t="shared" si="166"/>
        <v>2</v>
      </c>
      <c r="M1744" s="199">
        <f t="shared" si="167"/>
        <v>2</v>
      </c>
    </row>
    <row r="1745" spans="1:13" x14ac:dyDescent="0.35">
      <c r="A1745" s="189" t="s">
        <v>1896</v>
      </c>
      <c r="B1745" s="190" t="s">
        <v>1908</v>
      </c>
      <c r="C1745" s="191">
        <v>550515</v>
      </c>
      <c r="D1745" s="192">
        <v>3.03</v>
      </c>
      <c r="E1745" s="193">
        <v>45.561135370000002</v>
      </c>
      <c r="F1745" s="194">
        <v>14.497816593886464</v>
      </c>
      <c r="H1745" s="195">
        <f t="shared" si="163"/>
        <v>2.5</v>
      </c>
      <c r="I1745" s="196">
        <f t="shared" si="164"/>
        <v>5</v>
      </c>
      <c r="J1745" s="197">
        <f t="shared" si="165"/>
        <v>0.5</v>
      </c>
      <c r="K1745" s="186">
        <f t="shared" si="168"/>
        <v>8</v>
      </c>
      <c r="L1745" s="198">
        <f t="shared" si="166"/>
        <v>2.6666666666666665</v>
      </c>
      <c r="M1745" s="199">
        <f t="shared" si="167"/>
        <v>2.66</v>
      </c>
    </row>
    <row r="1746" spans="1:13" x14ac:dyDescent="0.35">
      <c r="A1746" s="189" t="s">
        <v>1896</v>
      </c>
      <c r="B1746" s="190" t="s">
        <v>1909</v>
      </c>
      <c r="C1746" s="191">
        <v>550531</v>
      </c>
      <c r="D1746" s="192">
        <v>4.4219999999999997</v>
      </c>
      <c r="E1746" s="193">
        <v>39.448402950000002</v>
      </c>
      <c r="F1746" s="194">
        <v>2.4570024570024569</v>
      </c>
      <c r="H1746" s="195">
        <f t="shared" si="163"/>
        <v>5</v>
      </c>
      <c r="I1746" s="196">
        <f t="shared" si="164"/>
        <v>0.5</v>
      </c>
      <c r="J1746" s="197">
        <f t="shared" si="165"/>
        <v>4</v>
      </c>
      <c r="K1746" s="186">
        <f t="shared" si="168"/>
        <v>9.5</v>
      </c>
      <c r="L1746" s="198">
        <f t="shared" si="166"/>
        <v>3.1666666666666665</v>
      </c>
      <c r="M1746" s="199">
        <f t="shared" si="167"/>
        <v>3.16</v>
      </c>
    </row>
    <row r="1747" spans="1:13" x14ac:dyDescent="0.35">
      <c r="A1747" s="189" t="s">
        <v>1896</v>
      </c>
      <c r="B1747" s="190" t="s">
        <v>1910</v>
      </c>
      <c r="C1747" s="191">
        <v>550558</v>
      </c>
      <c r="D1747" s="192">
        <v>1.4890000000000001</v>
      </c>
      <c r="E1747" s="193">
        <v>43.017355369999997</v>
      </c>
      <c r="F1747" s="194">
        <v>7.2727272727272734</v>
      </c>
      <c r="H1747" s="195">
        <f t="shared" si="163"/>
        <v>0.5</v>
      </c>
      <c r="I1747" s="196">
        <f t="shared" si="164"/>
        <v>3.5</v>
      </c>
      <c r="J1747" s="197">
        <f t="shared" si="165"/>
        <v>0.5</v>
      </c>
      <c r="K1747" s="186">
        <f t="shared" si="168"/>
        <v>4.5</v>
      </c>
      <c r="L1747" s="198">
        <f t="shared" si="166"/>
        <v>1.5</v>
      </c>
      <c r="M1747" s="199">
        <f t="shared" si="167"/>
        <v>1.5</v>
      </c>
    </row>
    <row r="1748" spans="1:13" x14ac:dyDescent="0.35">
      <c r="A1748" s="189" t="s">
        <v>1896</v>
      </c>
      <c r="B1748" s="190" t="s">
        <v>1911</v>
      </c>
      <c r="C1748" s="191">
        <v>550574</v>
      </c>
      <c r="D1748" s="192">
        <v>3.5019999999999998</v>
      </c>
      <c r="E1748" s="193">
        <v>41.933734940000001</v>
      </c>
      <c r="F1748" s="194">
        <v>2.8915662650602409</v>
      </c>
      <c r="H1748" s="195">
        <f t="shared" si="163"/>
        <v>3.5</v>
      </c>
      <c r="I1748" s="196">
        <f t="shared" si="164"/>
        <v>2</v>
      </c>
      <c r="J1748" s="197">
        <f t="shared" si="165"/>
        <v>3</v>
      </c>
      <c r="K1748" s="186">
        <f t="shared" si="168"/>
        <v>8.5</v>
      </c>
      <c r="L1748" s="198">
        <f t="shared" si="166"/>
        <v>2.8333333333333335</v>
      </c>
      <c r="M1748" s="199">
        <f t="shared" si="167"/>
        <v>2.83</v>
      </c>
    </row>
    <row r="1749" spans="1:13" x14ac:dyDescent="0.35">
      <c r="A1749" s="189" t="s">
        <v>1896</v>
      </c>
      <c r="B1749" s="190" t="s">
        <v>1912</v>
      </c>
      <c r="C1749" s="191">
        <v>550621</v>
      </c>
      <c r="D1749" s="192">
        <v>2.7679999999999998</v>
      </c>
      <c r="E1749" s="193">
        <v>45.264907469999997</v>
      </c>
      <c r="F1749" s="194">
        <v>3.0157642220699112</v>
      </c>
      <c r="H1749" s="195">
        <f t="shared" si="163"/>
        <v>2</v>
      </c>
      <c r="I1749" s="196">
        <f t="shared" si="164"/>
        <v>5</v>
      </c>
      <c r="J1749" s="197">
        <f t="shared" si="165"/>
        <v>3</v>
      </c>
      <c r="K1749" s="186">
        <f t="shared" si="168"/>
        <v>10</v>
      </c>
      <c r="L1749" s="198">
        <f t="shared" si="166"/>
        <v>3.3333333333333335</v>
      </c>
      <c r="M1749" s="199">
        <f t="shared" si="167"/>
        <v>3.33</v>
      </c>
    </row>
    <row r="1750" spans="1:13" x14ac:dyDescent="0.35">
      <c r="A1750" s="189" t="s">
        <v>1896</v>
      </c>
      <c r="B1750" s="190" t="s">
        <v>1896</v>
      </c>
      <c r="C1750" s="191">
        <v>550647</v>
      </c>
      <c r="D1750" s="192">
        <v>3.5190000000000001</v>
      </c>
      <c r="E1750" s="193">
        <v>43.348044539999997</v>
      </c>
      <c r="F1750" s="194">
        <v>3.3405757740358504</v>
      </c>
      <c r="H1750" s="195">
        <f t="shared" si="163"/>
        <v>3.5</v>
      </c>
      <c r="I1750" s="196">
        <f t="shared" si="164"/>
        <v>4.5</v>
      </c>
      <c r="J1750" s="197">
        <f t="shared" si="165"/>
        <v>2.5</v>
      </c>
      <c r="K1750" s="186">
        <f t="shared" si="168"/>
        <v>10.5</v>
      </c>
      <c r="L1750" s="198">
        <f t="shared" si="166"/>
        <v>3.5</v>
      </c>
      <c r="M1750" s="199">
        <f t="shared" si="167"/>
        <v>3.5</v>
      </c>
    </row>
    <row r="1751" spans="1:13" x14ac:dyDescent="0.35">
      <c r="A1751" s="189" t="s">
        <v>1896</v>
      </c>
      <c r="B1751" s="190" t="s">
        <v>1053</v>
      </c>
      <c r="C1751" s="191">
        <v>529915</v>
      </c>
      <c r="D1751" s="192">
        <v>2.3809999999999998</v>
      </c>
      <c r="E1751" s="193">
        <v>45</v>
      </c>
      <c r="F1751" s="194">
        <v>16.129032258064516</v>
      </c>
      <c r="H1751" s="195">
        <f t="shared" si="163"/>
        <v>1</v>
      </c>
      <c r="I1751" s="196">
        <f t="shared" si="164"/>
        <v>5</v>
      </c>
      <c r="J1751" s="197">
        <f t="shared" si="165"/>
        <v>0.5</v>
      </c>
      <c r="K1751" s="186">
        <f t="shared" si="168"/>
        <v>6.5</v>
      </c>
      <c r="L1751" s="198">
        <f t="shared" si="166"/>
        <v>2.1666666666666665</v>
      </c>
      <c r="M1751" s="199">
        <f t="shared" si="167"/>
        <v>2.16</v>
      </c>
    </row>
    <row r="1752" spans="1:13" x14ac:dyDescent="0.35">
      <c r="A1752" s="189" t="s">
        <v>1896</v>
      </c>
      <c r="B1752" s="190" t="s">
        <v>1913</v>
      </c>
      <c r="C1752" s="191">
        <v>550698</v>
      </c>
      <c r="D1752" s="192">
        <v>0.97599999999999998</v>
      </c>
      <c r="E1752" s="193">
        <v>43.626074500000001</v>
      </c>
      <c r="F1752" s="194">
        <v>6.8767908309455583</v>
      </c>
      <c r="H1752" s="195">
        <f t="shared" si="163"/>
        <v>0.5</v>
      </c>
      <c r="I1752" s="196">
        <f t="shared" si="164"/>
        <v>5</v>
      </c>
      <c r="J1752" s="197">
        <f t="shared" si="165"/>
        <v>0.5</v>
      </c>
      <c r="K1752" s="186">
        <f t="shared" si="168"/>
        <v>6</v>
      </c>
      <c r="L1752" s="198">
        <f t="shared" si="166"/>
        <v>2</v>
      </c>
      <c r="M1752" s="199">
        <f t="shared" si="167"/>
        <v>2</v>
      </c>
    </row>
    <row r="1753" spans="1:13" x14ac:dyDescent="0.35">
      <c r="A1753" s="189" t="s">
        <v>1896</v>
      </c>
      <c r="B1753" s="190" t="s">
        <v>1914</v>
      </c>
      <c r="C1753" s="191">
        <v>550728</v>
      </c>
      <c r="D1753" s="192">
        <v>3.5190000000000001</v>
      </c>
      <c r="E1753" s="193">
        <v>44.41475973</v>
      </c>
      <c r="F1753" s="194">
        <v>4.1189931350114417</v>
      </c>
      <c r="H1753" s="195">
        <f t="shared" si="163"/>
        <v>3.5</v>
      </c>
      <c r="I1753" s="196">
        <f t="shared" si="164"/>
        <v>5</v>
      </c>
      <c r="J1753" s="197">
        <f t="shared" si="165"/>
        <v>1.5</v>
      </c>
      <c r="K1753" s="186">
        <f t="shared" si="168"/>
        <v>10</v>
      </c>
      <c r="L1753" s="198">
        <f t="shared" si="166"/>
        <v>3.3333333333333335</v>
      </c>
      <c r="M1753" s="199">
        <f t="shared" si="167"/>
        <v>3.33</v>
      </c>
    </row>
    <row r="1754" spans="1:13" x14ac:dyDescent="0.35">
      <c r="A1754" s="189" t="s">
        <v>1896</v>
      </c>
      <c r="B1754" s="190" t="s">
        <v>1915</v>
      </c>
      <c r="C1754" s="191">
        <v>529923</v>
      </c>
      <c r="D1754" s="192">
        <v>4.9379999999999997</v>
      </c>
      <c r="E1754" s="193">
        <v>42.239130430000003</v>
      </c>
      <c r="F1754" s="194">
        <v>8.695652173913043</v>
      </c>
      <c r="H1754" s="195">
        <f t="shared" si="163"/>
        <v>5</v>
      </c>
      <c r="I1754" s="196">
        <f t="shared" si="164"/>
        <v>2.5</v>
      </c>
      <c r="J1754" s="197">
        <f t="shared" si="165"/>
        <v>0.5</v>
      </c>
      <c r="K1754" s="186">
        <f t="shared" si="168"/>
        <v>8</v>
      </c>
      <c r="L1754" s="198">
        <f t="shared" si="166"/>
        <v>2.6666666666666665</v>
      </c>
      <c r="M1754" s="199">
        <f t="shared" si="167"/>
        <v>2.66</v>
      </c>
    </row>
    <row r="1755" spans="1:13" x14ac:dyDescent="0.35">
      <c r="A1755" s="189" t="s">
        <v>1916</v>
      </c>
      <c r="B1755" s="190" t="s">
        <v>1917</v>
      </c>
      <c r="C1755" s="191">
        <v>550809</v>
      </c>
      <c r="D1755" s="192">
        <v>3.5339999999999998</v>
      </c>
      <c r="E1755" s="193">
        <v>43.649390240000002</v>
      </c>
      <c r="F1755" s="194">
        <v>1.9512195121951221</v>
      </c>
      <c r="H1755" s="195">
        <f t="shared" si="163"/>
        <v>3.5</v>
      </c>
      <c r="I1755" s="196">
        <f t="shared" si="164"/>
        <v>5</v>
      </c>
      <c r="J1755" s="197">
        <f t="shared" si="165"/>
        <v>4.5</v>
      </c>
      <c r="K1755" s="186">
        <f t="shared" si="168"/>
        <v>13</v>
      </c>
      <c r="L1755" s="198">
        <f t="shared" si="166"/>
        <v>4.333333333333333</v>
      </c>
      <c r="M1755" s="199">
        <f t="shared" si="167"/>
        <v>4.33</v>
      </c>
    </row>
    <row r="1756" spans="1:13" x14ac:dyDescent="0.35">
      <c r="A1756" s="189" t="s">
        <v>1916</v>
      </c>
      <c r="B1756" s="190" t="s">
        <v>1918</v>
      </c>
      <c r="C1756" s="191">
        <v>550833</v>
      </c>
      <c r="D1756" s="192">
        <v>2.5</v>
      </c>
      <c r="E1756" s="193">
        <v>43.11538462</v>
      </c>
      <c r="F1756" s="194">
        <v>3.8461538461538463</v>
      </c>
      <c r="H1756" s="195">
        <f t="shared" si="163"/>
        <v>1.5</v>
      </c>
      <c r="I1756" s="196">
        <f t="shared" si="164"/>
        <v>4</v>
      </c>
      <c r="J1756" s="197">
        <f t="shared" si="165"/>
        <v>2</v>
      </c>
      <c r="K1756" s="186">
        <f t="shared" si="168"/>
        <v>7.5</v>
      </c>
      <c r="L1756" s="198">
        <f t="shared" si="166"/>
        <v>2.5</v>
      </c>
      <c r="M1756" s="199">
        <f t="shared" si="167"/>
        <v>2.5</v>
      </c>
    </row>
    <row r="1757" spans="1:13" x14ac:dyDescent="0.35">
      <c r="A1757" s="189" t="s">
        <v>1916</v>
      </c>
      <c r="B1757" s="190" t="s">
        <v>1919</v>
      </c>
      <c r="C1757" s="191">
        <v>560171</v>
      </c>
      <c r="D1757" s="192">
        <v>0</v>
      </c>
      <c r="E1757" s="193">
        <v>40.273584909999997</v>
      </c>
      <c r="F1757" s="194">
        <v>0</v>
      </c>
      <c r="H1757" s="195">
        <f t="shared" si="163"/>
        <v>0.5</v>
      </c>
      <c r="I1757" s="196">
        <f t="shared" si="164"/>
        <v>0.5</v>
      </c>
      <c r="J1757" s="197">
        <f t="shared" si="165"/>
        <v>5</v>
      </c>
      <c r="K1757" s="186">
        <f t="shared" si="168"/>
        <v>6</v>
      </c>
      <c r="L1757" s="198">
        <f t="shared" si="166"/>
        <v>2</v>
      </c>
      <c r="M1757" s="199">
        <f t="shared" si="167"/>
        <v>2</v>
      </c>
    </row>
    <row r="1758" spans="1:13" x14ac:dyDescent="0.35">
      <c r="A1758" s="189" t="s">
        <v>1916</v>
      </c>
      <c r="B1758" s="190" t="s">
        <v>1920</v>
      </c>
      <c r="C1758" s="191">
        <v>550965</v>
      </c>
      <c r="D1758" s="192">
        <v>2.2949999999999999</v>
      </c>
      <c r="E1758" s="193">
        <v>41.578556259999999</v>
      </c>
      <c r="F1758" s="194">
        <v>1.2738853503184713</v>
      </c>
      <c r="H1758" s="195">
        <f t="shared" si="163"/>
        <v>1</v>
      </c>
      <c r="I1758" s="196">
        <f t="shared" si="164"/>
        <v>1.5</v>
      </c>
      <c r="J1758" s="197">
        <f t="shared" si="165"/>
        <v>5</v>
      </c>
      <c r="K1758" s="186">
        <f t="shared" si="168"/>
        <v>7.5</v>
      </c>
      <c r="L1758" s="198">
        <f t="shared" si="166"/>
        <v>2.5</v>
      </c>
      <c r="M1758" s="199">
        <f t="shared" si="167"/>
        <v>2.5</v>
      </c>
    </row>
    <row r="1759" spans="1:13" x14ac:dyDescent="0.35">
      <c r="A1759" s="189" t="s">
        <v>1916</v>
      </c>
      <c r="B1759" s="190" t="s">
        <v>1921</v>
      </c>
      <c r="C1759" s="191">
        <v>551015</v>
      </c>
      <c r="D1759" s="192">
        <v>2.5</v>
      </c>
      <c r="E1759" s="193">
        <v>41.340398999999998</v>
      </c>
      <c r="F1759" s="194">
        <v>6.4837905236907734</v>
      </c>
      <c r="H1759" s="195">
        <f t="shared" si="163"/>
        <v>1.5</v>
      </c>
      <c r="I1759" s="196">
        <f t="shared" si="164"/>
        <v>1</v>
      </c>
      <c r="J1759" s="197">
        <f t="shared" si="165"/>
        <v>0.5</v>
      </c>
      <c r="K1759" s="186">
        <f t="shared" si="168"/>
        <v>3</v>
      </c>
      <c r="L1759" s="198">
        <f t="shared" si="166"/>
        <v>1</v>
      </c>
      <c r="M1759" s="199">
        <f t="shared" si="167"/>
        <v>1</v>
      </c>
    </row>
    <row r="1760" spans="1:13" x14ac:dyDescent="0.35">
      <c r="A1760" s="189" t="s">
        <v>1916</v>
      </c>
      <c r="B1760" s="190" t="s">
        <v>1922</v>
      </c>
      <c r="C1760" s="191">
        <v>561690</v>
      </c>
      <c r="D1760" s="192">
        <v>10.714</v>
      </c>
      <c r="E1760" s="193">
        <v>36.372340430000001</v>
      </c>
      <c r="F1760" s="194">
        <v>4.2553191489361701</v>
      </c>
      <c r="H1760" s="195">
        <f t="shared" si="163"/>
        <v>5</v>
      </c>
      <c r="I1760" s="196">
        <f t="shared" si="164"/>
        <v>0.5</v>
      </c>
      <c r="J1760" s="197">
        <f t="shared" si="165"/>
        <v>1</v>
      </c>
      <c r="K1760" s="186">
        <f t="shared" si="168"/>
        <v>6.5</v>
      </c>
      <c r="L1760" s="198">
        <f t="shared" si="166"/>
        <v>2.1666666666666665</v>
      </c>
      <c r="M1760" s="199">
        <f t="shared" si="167"/>
        <v>2.16</v>
      </c>
    </row>
    <row r="1761" spans="1:13" x14ac:dyDescent="0.35">
      <c r="A1761" s="189" t="s">
        <v>1916</v>
      </c>
      <c r="B1761" s="190" t="s">
        <v>1923</v>
      </c>
      <c r="C1761" s="191">
        <v>551139</v>
      </c>
      <c r="D1761" s="192">
        <v>2.3809999999999998</v>
      </c>
      <c r="E1761" s="193">
        <v>40.433333330000004</v>
      </c>
      <c r="F1761" s="194">
        <v>2.4691358024691357</v>
      </c>
      <c r="H1761" s="195">
        <f t="shared" si="163"/>
        <v>1</v>
      </c>
      <c r="I1761" s="196">
        <f t="shared" si="164"/>
        <v>0.5</v>
      </c>
      <c r="J1761" s="197">
        <f t="shared" si="165"/>
        <v>4</v>
      </c>
      <c r="K1761" s="186">
        <f t="shared" si="168"/>
        <v>5.5</v>
      </c>
      <c r="L1761" s="198">
        <f t="shared" si="166"/>
        <v>1.8333333333333333</v>
      </c>
      <c r="M1761" s="199">
        <f t="shared" si="167"/>
        <v>1.83</v>
      </c>
    </row>
    <row r="1762" spans="1:13" x14ac:dyDescent="0.35">
      <c r="A1762" s="189" t="s">
        <v>1916</v>
      </c>
      <c r="B1762" s="190" t="s">
        <v>1924</v>
      </c>
      <c r="C1762" s="191">
        <v>536342</v>
      </c>
      <c r="D1762" s="192">
        <v>4.8390000000000004</v>
      </c>
      <c r="E1762" s="193">
        <v>49.12886598</v>
      </c>
      <c r="F1762" s="194">
        <v>0</v>
      </c>
      <c r="H1762" s="195">
        <f t="shared" si="163"/>
        <v>5</v>
      </c>
      <c r="I1762" s="196">
        <f t="shared" si="164"/>
        <v>5</v>
      </c>
      <c r="J1762" s="197">
        <f t="shared" si="165"/>
        <v>5</v>
      </c>
      <c r="K1762" s="186">
        <f t="shared" si="168"/>
        <v>15</v>
      </c>
      <c r="L1762" s="198">
        <f t="shared" si="166"/>
        <v>5</v>
      </c>
      <c r="M1762" s="199">
        <f t="shared" si="167"/>
        <v>5</v>
      </c>
    </row>
    <row r="1763" spans="1:13" x14ac:dyDescent="0.35">
      <c r="A1763" s="189" t="s">
        <v>1916</v>
      </c>
      <c r="B1763" s="190" t="s">
        <v>1925</v>
      </c>
      <c r="C1763" s="191">
        <v>536806</v>
      </c>
      <c r="D1763" s="192">
        <v>2.206</v>
      </c>
      <c r="E1763" s="193">
        <v>44.533519550000001</v>
      </c>
      <c r="F1763" s="194">
        <v>4.4692737430167604</v>
      </c>
      <c r="H1763" s="195">
        <f t="shared" si="163"/>
        <v>0.5</v>
      </c>
      <c r="I1763" s="196">
        <f t="shared" si="164"/>
        <v>5</v>
      </c>
      <c r="J1763" s="197">
        <f t="shared" si="165"/>
        <v>1</v>
      </c>
      <c r="K1763" s="186">
        <f t="shared" si="168"/>
        <v>6.5</v>
      </c>
      <c r="L1763" s="198">
        <f t="shared" si="166"/>
        <v>2.1666666666666665</v>
      </c>
      <c r="M1763" s="199">
        <f t="shared" si="167"/>
        <v>2.16</v>
      </c>
    </row>
    <row r="1764" spans="1:13" x14ac:dyDescent="0.35">
      <c r="A1764" s="189" t="s">
        <v>1916</v>
      </c>
      <c r="B1764" s="190" t="s">
        <v>1926</v>
      </c>
      <c r="C1764" s="191">
        <v>551333</v>
      </c>
      <c r="D1764" s="192">
        <v>2.9609999999999999</v>
      </c>
      <c r="E1764" s="193">
        <v>41.875536480000001</v>
      </c>
      <c r="F1764" s="194">
        <v>3.8626609442060085</v>
      </c>
      <c r="H1764" s="195">
        <f t="shared" si="163"/>
        <v>2.5</v>
      </c>
      <c r="I1764" s="196">
        <f t="shared" si="164"/>
        <v>2</v>
      </c>
      <c r="J1764" s="197">
        <f t="shared" si="165"/>
        <v>1.5</v>
      </c>
      <c r="K1764" s="186">
        <f t="shared" si="168"/>
        <v>6</v>
      </c>
      <c r="L1764" s="198">
        <f t="shared" si="166"/>
        <v>2</v>
      </c>
      <c r="M1764" s="199">
        <f t="shared" si="167"/>
        <v>2</v>
      </c>
    </row>
    <row r="1765" spans="1:13" x14ac:dyDescent="0.35">
      <c r="A1765" s="189" t="s">
        <v>1916</v>
      </c>
      <c r="B1765" s="190" t="s">
        <v>1927</v>
      </c>
      <c r="C1765" s="191">
        <v>536415</v>
      </c>
      <c r="D1765" s="192">
        <v>8.1080000000000005</v>
      </c>
      <c r="E1765" s="193">
        <v>36.34615385</v>
      </c>
      <c r="F1765" s="194">
        <v>0</v>
      </c>
      <c r="H1765" s="195">
        <f t="shared" si="163"/>
        <v>5</v>
      </c>
      <c r="I1765" s="196">
        <f t="shared" si="164"/>
        <v>0.5</v>
      </c>
      <c r="J1765" s="197">
        <f t="shared" si="165"/>
        <v>5</v>
      </c>
      <c r="K1765" s="186">
        <f t="shared" si="168"/>
        <v>10.5</v>
      </c>
      <c r="L1765" s="198">
        <f t="shared" si="166"/>
        <v>3.5</v>
      </c>
      <c r="M1765" s="199">
        <f t="shared" si="167"/>
        <v>3.5</v>
      </c>
    </row>
    <row r="1766" spans="1:13" x14ac:dyDescent="0.35">
      <c r="A1766" s="189" t="s">
        <v>1916</v>
      </c>
      <c r="B1766" s="190" t="s">
        <v>1928</v>
      </c>
      <c r="C1766" s="191">
        <v>598887</v>
      </c>
      <c r="D1766" s="192">
        <v>1.5629999999999999</v>
      </c>
      <c r="E1766" s="193">
        <v>43.435483869999999</v>
      </c>
      <c r="F1766" s="194">
        <v>4.301075268817204</v>
      </c>
      <c r="H1766" s="195">
        <f t="shared" si="163"/>
        <v>0.5</v>
      </c>
      <c r="I1766" s="196">
        <f t="shared" si="164"/>
        <v>4.5</v>
      </c>
      <c r="J1766" s="197">
        <f t="shared" si="165"/>
        <v>1</v>
      </c>
      <c r="K1766" s="186">
        <f t="shared" si="168"/>
        <v>6</v>
      </c>
      <c r="L1766" s="198">
        <f t="shared" si="166"/>
        <v>2</v>
      </c>
      <c r="M1766" s="199">
        <f t="shared" si="167"/>
        <v>2</v>
      </c>
    </row>
    <row r="1767" spans="1:13" x14ac:dyDescent="0.35">
      <c r="A1767" s="189" t="s">
        <v>1916</v>
      </c>
      <c r="B1767" s="190" t="s">
        <v>1929</v>
      </c>
      <c r="C1767" s="191">
        <v>536911</v>
      </c>
      <c r="D1767" s="192">
        <v>9.0909999999999993</v>
      </c>
      <c r="E1767" s="193">
        <v>38.523529410000002</v>
      </c>
      <c r="F1767" s="194">
        <v>2.3529411764705883</v>
      </c>
      <c r="H1767" s="195">
        <f t="shared" si="163"/>
        <v>5</v>
      </c>
      <c r="I1767" s="196">
        <f t="shared" si="164"/>
        <v>0.5</v>
      </c>
      <c r="J1767" s="197">
        <f t="shared" si="165"/>
        <v>4</v>
      </c>
      <c r="K1767" s="186">
        <f t="shared" si="168"/>
        <v>9.5</v>
      </c>
      <c r="L1767" s="198">
        <f t="shared" si="166"/>
        <v>3.1666666666666665</v>
      </c>
      <c r="M1767" s="199">
        <f t="shared" si="167"/>
        <v>3.16</v>
      </c>
    </row>
    <row r="1768" spans="1:13" x14ac:dyDescent="0.35">
      <c r="A1768" s="189" t="s">
        <v>1916</v>
      </c>
      <c r="B1768" s="190" t="s">
        <v>1930</v>
      </c>
      <c r="C1768" s="191">
        <v>551741</v>
      </c>
      <c r="D1768" s="192">
        <v>3.9220000000000002</v>
      </c>
      <c r="E1768" s="193">
        <v>41.126556020000002</v>
      </c>
      <c r="F1768" s="194">
        <v>0.82987551867219922</v>
      </c>
      <c r="H1768" s="195">
        <f t="shared" si="163"/>
        <v>4.5</v>
      </c>
      <c r="I1768" s="196">
        <f t="shared" si="164"/>
        <v>0.5</v>
      </c>
      <c r="J1768" s="197">
        <f t="shared" si="165"/>
        <v>5</v>
      </c>
      <c r="K1768" s="186">
        <f t="shared" si="168"/>
        <v>10</v>
      </c>
      <c r="L1768" s="198">
        <f t="shared" si="166"/>
        <v>3.3333333333333335</v>
      </c>
      <c r="M1768" s="199">
        <f t="shared" si="167"/>
        <v>3.33</v>
      </c>
    </row>
    <row r="1769" spans="1:13" x14ac:dyDescent="0.35">
      <c r="A1769" s="189" t="s">
        <v>1916</v>
      </c>
      <c r="B1769" s="190" t="s">
        <v>1931</v>
      </c>
      <c r="C1769" s="191">
        <v>530034</v>
      </c>
      <c r="D1769" s="192">
        <v>1.0640000000000001</v>
      </c>
      <c r="E1769" s="193">
        <v>37.066079299999998</v>
      </c>
      <c r="F1769" s="194">
        <v>9.251101321585903</v>
      </c>
      <c r="H1769" s="195">
        <f t="shared" si="163"/>
        <v>0.5</v>
      </c>
      <c r="I1769" s="196">
        <f t="shared" si="164"/>
        <v>0.5</v>
      </c>
      <c r="J1769" s="197">
        <f t="shared" si="165"/>
        <v>0.5</v>
      </c>
      <c r="K1769" s="186">
        <f t="shared" si="168"/>
        <v>1.5</v>
      </c>
      <c r="L1769" s="198">
        <f t="shared" si="166"/>
        <v>0.5</v>
      </c>
      <c r="M1769" s="199">
        <f t="shared" si="167"/>
        <v>0.5</v>
      </c>
    </row>
    <row r="1770" spans="1:13" x14ac:dyDescent="0.35">
      <c r="A1770" s="189" t="s">
        <v>1916</v>
      </c>
      <c r="B1770" s="190" t="s">
        <v>1932</v>
      </c>
      <c r="C1770" s="191">
        <v>536512</v>
      </c>
      <c r="D1770" s="192">
        <v>1.504</v>
      </c>
      <c r="E1770" s="193">
        <v>41.417073170000002</v>
      </c>
      <c r="F1770" s="194">
        <v>1.9512195121951221</v>
      </c>
      <c r="H1770" s="195">
        <f t="shared" si="163"/>
        <v>0.5</v>
      </c>
      <c r="I1770" s="196">
        <f t="shared" si="164"/>
        <v>1</v>
      </c>
      <c r="J1770" s="197">
        <f t="shared" si="165"/>
        <v>4.5</v>
      </c>
      <c r="K1770" s="186">
        <f t="shared" si="168"/>
        <v>6</v>
      </c>
      <c r="L1770" s="198">
        <f t="shared" si="166"/>
        <v>2</v>
      </c>
      <c r="M1770" s="199">
        <f t="shared" si="167"/>
        <v>2</v>
      </c>
    </row>
    <row r="1771" spans="1:13" x14ac:dyDescent="0.35">
      <c r="A1771" s="189" t="s">
        <v>1916</v>
      </c>
      <c r="B1771" s="190" t="s">
        <v>1916</v>
      </c>
      <c r="C1771" s="191">
        <v>551953</v>
      </c>
      <c r="D1771" s="192">
        <v>3.1339999999999999</v>
      </c>
      <c r="E1771" s="193">
        <v>42.355672859999999</v>
      </c>
      <c r="F1771" s="194">
        <v>1.73727114793532</v>
      </c>
      <c r="H1771" s="195">
        <f t="shared" si="163"/>
        <v>2.5</v>
      </c>
      <c r="I1771" s="196">
        <f t="shared" si="164"/>
        <v>2.5</v>
      </c>
      <c r="J1771" s="197">
        <f t="shared" si="165"/>
        <v>5</v>
      </c>
      <c r="K1771" s="186">
        <f t="shared" si="168"/>
        <v>10</v>
      </c>
      <c r="L1771" s="198">
        <f t="shared" si="166"/>
        <v>3.3333333333333335</v>
      </c>
      <c r="M1771" s="199">
        <f t="shared" si="167"/>
        <v>3.33</v>
      </c>
    </row>
    <row r="1772" spans="1:13" x14ac:dyDescent="0.35">
      <c r="A1772" s="189" t="s">
        <v>1933</v>
      </c>
      <c r="B1772" s="190" t="s">
        <v>1933</v>
      </c>
      <c r="C1772" s="191">
        <v>557587</v>
      </c>
      <c r="D1772" s="192">
        <v>1.784</v>
      </c>
      <c r="E1772" s="193">
        <v>43.356291710000001</v>
      </c>
      <c r="F1772" s="194">
        <v>3.9084842707340317</v>
      </c>
      <c r="H1772" s="195">
        <f t="shared" si="163"/>
        <v>0.5</v>
      </c>
      <c r="I1772" s="196">
        <f t="shared" si="164"/>
        <v>4.5</v>
      </c>
      <c r="J1772" s="197">
        <f t="shared" si="165"/>
        <v>1.5</v>
      </c>
      <c r="K1772" s="186">
        <f t="shared" si="168"/>
        <v>6.5</v>
      </c>
      <c r="L1772" s="198">
        <f t="shared" si="166"/>
        <v>2.1666666666666665</v>
      </c>
      <c r="M1772" s="199">
        <f t="shared" si="167"/>
        <v>2.16</v>
      </c>
    </row>
    <row r="1773" spans="1:13" x14ac:dyDescent="0.35">
      <c r="A1773" s="189" t="s">
        <v>1933</v>
      </c>
      <c r="B1773" s="190" t="s">
        <v>1934</v>
      </c>
      <c r="C1773" s="191">
        <v>566705</v>
      </c>
      <c r="D1773" s="192">
        <v>3.7040000000000002</v>
      </c>
      <c r="E1773" s="193">
        <v>48.489795919999999</v>
      </c>
      <c r="F1773" s="194">
        <v>0</v>
      </c>
      <c r="H1773" s="195">
        <f t="shared" si="163"/>
        <v>4</v>
      </c>
      <c r="I1773" s="196">
        <f t="shared" si="164"/>
        <v>5</v>
      </c>
      <c r="J1773" s="197">
        <f t="shared" si="165"/>
        <v>5</v>
      </c>
      <c r="K1773" s="186">
        <f t="shared" si="168"/>
        <v>14</v>
      </c>
      <c r="L1773" s="198">
        <f t="shared" si="166"/>
        <v>4.666666666666667</v>
      </c>
      <c r="M1773" s="199">
        <f t="shared" si="167"/>
        <v>4.66</v>
      </c>
    </row>
    <row r="1774" spans="1:13" x14ac:dyDescent="0.35">
      <c r="A1774" s="189" t="s">
        <v>1933</v>
      </c>
      <c r="B1774" s="190" t="s">
        <v>1935</v>
      </c>
      <c r="C1774" s="191">
        <v>540251</v>
      </c>
      <c r="D1774" s="192">
        <v>2.1509999999999998</v>
      </c>
      <c r="E1774" s="193">
        <v>46.236842109999998</v>
      </c>
      <c r="F1774" s="194">
        <v>4.5112781954887211</v>
      </c>
      <c r="H1774" s="195">
        <f t="shared" si="163"/>
        <v>0.5</v>
      </c>
      <c r="I1774" s="196">
        <f t="shared" si="164"/>
        <v>5</v>
      </c>
      <c r="J1774" s="197">
        <f t="shared" si="165"/>
        <v>1</v>
      </c>
      <c r="K1774" s="186">
        <f t="shared" si="168"/>
        <v>6.5</v>
      </c>
      <c r="L1774" s="198">
        <f t="shared" si="166"/>
        <v>2.1666666666666665</v>
      </c>
      <c r="M1774" s="199">
        <f t="shared" si="167"/>
        <v>2.16</v>
      </c>
    </row>
    <row r="1775" spans="1:13" x14ac:dyDescent="0.35">
      <c r="A1775" s="189" t="s">
        <v>1933</v>
      </c>
      <c r="B1775" s="190" t="s">
        <v>1328</v>
      </c>
      <c r="C1775" s="191">
        <v>557773</v>
      </c>
      <c r="D1775" s="192">
        <v>4.8949999999999996</v>
      </c>
      <c r="E1775" s="193">
        <v>43.658333329999998</v>
      </c>
      <c r="F1775" s="194">
        <v>2.5</v>
      </c>
      <c r="H1775" s="195">
        <f t="shared" si="163"/>
        <v>5</v>
      </c>
      <c r="I1775" s="196">
        <f t="shared" si="164"/>
        <v>5</v>
      </c>
      <c r="J1775" s="197">
        <f t="shared" si="165"/>
        <v>3.5</v>
      </c>
      <c r="K1775" s="186">
        <f t="shared" si="168"/>
        <v>13.5</v>
      </c>
      <c r="L1775" s="198">
        <f t="shared" si="166"/>
        <v>4.5</v>
      </c>
      <c r="M1775" s="199">
        <f t="shared" si="167"/>
        <v>4.5</v>
      </c>
    </row>
    <row r="1776" spans="1:13" x14ac:dyDescent="0.35">
      <c r="A1776" s="189" t="s">
        <v>1933</v>
      </c>
      <c r="B1776" s="190" t="s">
        <v>1936</v>
      </c>
      <c r="C1776" s="191">
        <v>557803</v>
      </c>
      <c r="D1776" s="192">
        <v>3.403</v>
      </c>
      <c r="E1776" s="193">
        <v>42.258064519999998</v>
      </c>
      <c r="F1776" s="194">
        <v>3.225806451612903</v>
      </c>
      <c r="H1776" s="195">
        <f t="shared" si="163"/>
        <v>3.5</v>
      </c>
      <c r="I1776" s="196">
        <f t="shared" si="164"/>
        <v>2.5</v>
      </c>
      <c r="J1776" s="197">
        <f t="shared" si="165"/>
        <v>2.5</v>
      </c>
      <c r="K1776" s="186">
        <f t="shared" si="168"/>
        <v>8.5</v>
      </c>
      <c r="L1776" s="198">
        <f t="shared" si="166"/>
        <v>2.8333333333333335</v>
      </c>
      <c r="M1776" s="199">
        <f t="shared" si="167"/>
        <v>2.83</v>
      </c>
    </row>
    <row r="1777" spans="1:13" x14ac:dyDescent="0.35">
      <c r="A1777" s="189" t="s">
        <v>1933</v>
      </c>
      <c r="B1777" s="190" t="s">
        <v>1937</v>
      </c>
      <c r="C1777" s="191">
        <v>578541</v>
      </c>
      <c r="D1777" s="192">
        <v>2.2559999999999998</v>
      </c>
      <c r="E1777" s="193">
        <v>47.758064519999998</v>
      </c>
      <c r="F1777" s="194">
        <v>2.7649769585253456</v>
      </c>
      <c r="H1777" s="195">
        <f t="shared" si="163"/>
        <v>1</v>
      </c>
      <c r="I1777" s="196">
        <f t="shared" si="164"/>
        <v>5</v>
      </c>
      <c r="J1777" s="197">
        <f t="shared" si="165"/>
        <v>3.5</v>
      </c>
      <c r="K1777" s="186">
        <f t="shared" si="168"/>
        <v>9.5</v>
      </c>
      <c r="L1777" s="198">
        <f t="shared" si="166"/>
        <v>3.1666666666666665</v>
      </c>
      <c r="M1777" s="199">
        <f t="shared" si="167"/>
        <v>3.16</v>
      </c>
    </row>
    <row r="1778" spans="1:13" x14ac:dyDescent="0.35">
      <c r="A1778" s="189" t="s">
        <v>1933</v>
      </c>
      <c r="B1778" s="190" t="s">
        <v>1938</v>
      </c>
      <c r="C1778" s="191">
        <v>557951</v>
      </c>
      <c r="D1778" s="192">
        <v>1.8089999999999999</v>
      </c>
      <c r="E1778" s="193">
        <v>47.068571429999999</v>
      </c>
      <c r="F1778" s="194">
        <v>2.5714285714285712</v>
      </c>
      <c r="H1778" s="195">
        <f t="shared" si="163"/>
        <v>0.5</v>
      </c>
      <c r="I1778" s="196">
        <f t="shared" si="164"/>
        <v>5</v>
      </c>
      <c r="J1778" s="197">
        <f t="shared" si="165"/>
        <v>3.5</v>
      </c>
      <c r="K1778" s="186">
        <f t="shared" si="168"/>
        <v>9</v>
      </c>
      <c r="L1778" s="198">
        <f t="shared" si="166"/>
        <v>3</v>
      </c>
      <c r="M1778" s="199">
        <f t="shared" si="167"/>
        <v>3</v>
      </c>
    </row>
    <row r="1779" spans="1:13" x14ac:dyDescent="0.35">
      <c r="A1779" s="189" t="s">
        <v>1933</v>
      </c>
      <c r="B1779" s="190" t="s">
        <v>1939</v>
      </c>
      <c r="C1779" s="191">
        <v>558010</v>
      </c>
      <c r="D1779" s="192">
        <v>1.5149999999999999</v>
      </c>
      <c r="E1779" s="193">
        <v>42.413043479999999</v>
      </c>
      <c r="F1779" s="194">
        <v>3.4782608695652177</v>
      </c>
      <c r="H1779" s="195">
        <f t="shared" si="163"/>
        <v>0.5</v>
      </c>
      <c r="I1779" s="196">
        <f t="shared" si="164"/>
        <v>3</v>
      </c>
      <c r="J1779" s="197">
        <f t="shared" si="165"/>
        <v>2.5</v>
      </c>
      <c r="K1779" s="186">
        <f t="shared" si="168"/>
        <v>6</v>
      </c>
      <c r="L1779" s="198">
        <f t="shared" si="166"/>
        <v>2</v>
      </c>
      <c r="M1779" s="199">
        <f t="shared" si="167"/>
        <v>2</v>
      </c>
    </row>
    <row r="1780" spans="1:13" x14ac:dyDescent="0.35">
      <c r="A1780" s="189" t="s">
        <v>1933</v>
      </c>
      <c r="B1780" s="190" t="s">
        <v>1940</v>
      </c>
      <c r="C1780" s="191">
        <v>530140</v>
      </c>
      <c r="D1780" s="192">
        <v>3.0529999999999999</v>
      </c>
      <c r="E1780" s="193">
        <v>46.220183489999997</v>
      </c>
      <c r="F1780" s="194">
        <v>8.2568807339449553</v>
      </c>
      <c r="H1780" s="195">
        <f t="shared" si="163"/>
        <v>2.5</v>
      </c>
      <c r="I1780" s="196">
        <f t="shared" si="164"/>
        <v>5</v>
      </c>
      <c r="J1780" s="197">
        <f t="shared" si="165"/>
        <v>0.5</v>
      </c>
      <c r="K1780" s="186">
        <f t="shared" si="168"/>
        <v>8</v>
      </c>
      <c r="L1780" s="198">
        <f t="shared" si="166"/>
        <v>2.6666666666666665</v>
      </c>
      <c r="M1780" s="199">
        <f t="shared" si="167"/>
        <v>2.66</v>
      </c>
    </row>
    <row r="1781" spans="1:13" x14ac:dyDescent="0.35">
      <c r="A1781" s="189" t="s">
        <v>1933</v>
      </c>
      <c r="B1781" s="190" t="s">
        <v>1941</v>
      </c>
      <c r="C1781" s="191">
        <v>546399</v>
      </c>
      <c r="D1781" s="192">
        <v>0</v>
      </c>
      <c r="E1781" s="193">
        <v>47.851351350000002</v>
      </c>
      <c r="F1781" s="194">
        <v>3.6036036036036037</v>
      </c>
      <c r="H1781" s="195">
        <f t="shared" si="163"/>
        <v>0.5</v>
      </c>
      <c r="I1781" s="196">
        <f t="shared" si="164"/>
        <v>5</v>
      </c>
      <c r="J1781" s="197">
        <f t="shared" si="165"/>
        <v>2</v>
      </c>
      <c r="K1781" s="186">
        <f t="shared" si="168"/>
        <v>7.5</v>
      </c>
      <c r="L1781" s="198">
        <f t="shared" si="166"/>
        <v>2.5</v>
      </c>
      <c r="M1781" s="199">
        <f t="shared" si="167"/>
        <v>2.5</v>
      </c>
    </row>
    <row r="1782" spans="1:13" x14ac:dyDescent="0.35">
      <c r="A1782" s="189" t="s">
        <v>1933</v>
      </c>
      <c r="B1782" s="190" t="s">
        <v>1942</v>
      </c>
      <c r="C1782" s="191">
        <v>558176</v>
      </c>
      <c r="D1782" s="192">
        <v>4.306</v>
      </c>
      <c r="E1782" s="193">
        <v>44.019662920000002</v>
      </c>
      <c r="F1782" s="194">
        <v>3.3707865168539328</v>
      </c>
      <c r="H1782" s="195">
        <f t="shared" si="163"/>
        <v>5</v>
      </c>
      <c r="I1782" s="196">
        <f t="shared" si="164"/>
        <v>5</v>
      </c>
      <c r="J1782" s="197">
        <f t="shared" si="165"/>
        <v>2.5</v>
      </c>
      <c r="K1782" s="186">
        <f t="shared" si="168"/>
        <v>12.5</v>
      </c>
      <c r="L1782" s="198">
        <f t="shared" si="166"/>
        <v>4.166666666666667</v>
      </c>
      <c r="M1782" s="199">
        <f t="shared" si="167"/>
        <v>4.16</v>
      </c>
    </row>
    <row r="1783" spans="1:13" x14ac:dyDescent="0.35">
      <c r="A1783" s="189" t="s">
        <v>1933</v>
      </c>
      <c r="B1783" s="190" t="s">
        <v>1943</v>
      </c>
      <c r="C1783" s="191">
        <v>558311</v>
      </c>
      <c r="D1783" s="192">
        <v>1.98</v>
      </c>
      <c r="E1783" s="193">
        <v>41.057575759999999</v>
      </c>
      <c r="F1783" s="194">
        <v>1.8181818181818181</v>
      </c>
      <c r="H1783" s="195">
        <f t="shared" si="163"/>
        <v>0.5</v>
      </c>
      <c r="I1783" s="196">
        <f t="shared" si="164"/>
        <v>0.5</v>
      </c>
      <c r="J1783" s="197">
        <f t="shared" si="165"/>
        <v>5</v>
      </c>
      <c r="K1783" s="186">
        <f t="shared" si="168"/>
        <v>6</v>
      </c>
      <c r="L1783" s="198">
        <f t="shared" si="166"/>
        <v>2</v>
      </c>
      <c r="M1783" s="199">
        <f t="shared" si="167"/>
        <v>2</v>
      </c>
    </row>
    <row r="1784" spans="1:13" x14ac:dyDescent="0.35">
      <c r="A1784" s="189" t="s">
        <v>1933</v>
      </c>
      <c r="B1784" s="190" t="s">
        <v>1944</v>
      </c>
      <c r="C1784" s="191">
        <v>558362</v>
      </c>
      <c r="D1784" s="192">
        <v>2.7759999999999998</v>
      </c>
      <c r="E1784" s="193">
        <v>41.59042376</v>
      </c>
      <c r="F1784" s="194">
        <v>4.2709376042709382</v>
      </c>
      <c r="H1784" s="195">
        <f t="shared" si="163"/>
        <v>2</v>
      </c>
      <c r="I1784" s="196">
        <f t="shared" si="164"/>
        <v>1.5</v>
      </c>
      <c r="J1784" s="197">
        <f t="shared" si="165"/>
        <v>1</v>
      </c>
      <c r="K1784" s="186">
        <f t="shared" si="168"/>
        <v>4.5</v>
      </c>
      <c r="L1784" s="198">
        <f t="shared" si="166"/>
        <v>1.5</v>
      </c>
      <c r="M1784" s="199">
        <f t="shared" si="167"/>
        <v>1.5</v>
      </c>
    </row>
    <row r="1785" spans="1:13" x14ac:dyDescent="0.35">
      <c r="A1785" s="189" t="s">
        <v>1933</v>
      </c>
      <c r="B1785" s="190" t="s">
        <v>1565</v>
      </c>
      <c r="C1785" s="191">
        <v>558401</v>
      </c>
      <c r="D1785" s="192">
        <v>1.587</v>
      </c>
      <c r="E1785" s="193">
        <v>44.990666670000003</v>
      </c>
      <c r="F1785" s="194">
        <v>4.2666666666666666</v>
      </c>
      <c r="H1785" s="195">
        <f t="shared" si="163"/>
        <v>0.5</v>
      </c>
      <c r="I1785" s="196">
        <f t="shared" si="164"/>
        <v>5</v>
      </c>
      <c r="J1785" s="197">
        <f t="shared" si="165"/>
        <v>1</v>
      </c>
      <c r="K1785" s="186">
        <f t="shared" si="168"/>
        <v>6.5</v>
      </c>
      <c r="L1785" s="198">
        <f t="shared" si="166"/>
        <v>2.1666666666666665</v>
      </c>
      <c r="M1785" s="199">
        <f t="shared" si="167"/>
        <v>2.16</v>
      </c>
    </row>
    <row r="1786" spans="1:13" x14ac:dyDescent="0.35">
      <c r="A1786" s="189" t="s">
        <v>1933</v>
      </c>
      <c r="B1786" s="190" t="s">
        <v>542</v>
      </c>
      <c r="C1786" s="191">
        <v>540528</v>
      </c>
      <c r="D1786" s="192">
        <v>0</v>
      </c>
      <c r="E1786" s="193">
        <v>43.7</v>
      </c>
      <c r="F1786" s="194">
        <v>5.161290322580645</v>
      </c>
      <c r="H1786" s="195">
        <f t="shared" si="163"/>
        <v>0.5</v>
      </c>
      <c r="I1786" s="196">
        <f t="shared" si="164"/>
        <v>5</v>
      </c>
      <c r="J1786" s="197">
        <f t="shared" si="165"/>
        <v>0.5</v>
      </c>
      <c r="K1786" s="186">
        <f t="shared" si="168"/>
        <v>6</v>
      </c>
      <c r="L1786" s="198">
        <f t="shared" si="166"/>
        <v>2</v>
      </c>
      <c r="M1786" s="199">
        <f t="shared" si="167"/>
        <v>2</v>
      </c>
    </row>
    <row r="1787" spans="1:13" x14ac:dyDescent="0.35">
      <c r="A1787" s="189" t="s">
        <v>1933</v>
      </c>
      <c r="B1787" s="190" t="s">
        <v>1945</v>
      </c>
      <c r="C1787" s="191">
        <v>540706</v>
      </c>
      <c r="D1787" s="192">
        <v>0</v>
      </c>
      <c r="E1787" s="193">
        <v>43.098039219999997</v>
      </c>
      <c r="F1787" s="194">
        <v>1.9607843137254901</v>
      </c>
      <c r="H1787" s="195">
        <f t="shared" si="163"/>
        <v>0.5</v>
      </c>
      <c r="I1787" s="196">
        <f t="shared" si="164"/>
        <v>3.5</v>
      </c>
      <c r="J1787" s="197">
        <f t="shared" si="165"/>
        <v>4.5</v>
      </c>
      <c r="K1787" s="186">
        <f t="shared" si="168"/>
        <v>8.5</v>
      </c>
      <c r="L1787" s="198">
        <f t="shared" si="166"/>
        <v>2.8333333333333335</v>
      </c>
      <c r="M1787" s="199">
        <f t="shared" si="167"/>
        <v>2.83</v>
      </c>
    </row>
    <row r="1788" spans="1:13" x14ac:dyDescent="0.35">
      <c r="A1788" s="189" t="s">
        <v>1933</v>
      </c>
      <c r="B1788" s="190" t="s">
        <v>1946</v>
      </c>
      <c r="C1788" s="191">
        <v>558583</v>
      </c>
      <c r="D1788" s="192">
        <v>0.75800000000000001</v>
      </c>
      <c r="E1788" s="193">
        <v>41.025993880000001</v>
      </c>
      <c r="F1788" s="194">
        <v>5.8103975535168191</v>
      </c>
      <c r="H1788" s="195">
        <f t="shared" si="163"/>
        <v>0.5</v>
      </c>
      <c r="I1788" s="196">
        <f t="shared" si="164"/>
        <v>0.5</v>
      </c>
      <c r="J1788" s="197">
        <f t="shared" si="165"/>
        <v>0.5</v>
      </c>
      <c r="K1788" s="186">
        <f t="shared" si="168"/>
        <v>1.5</v>
      </c>
      <c r="L1788" s="198">
        <f t="shared" si="166"/>
        <v>0.5</v>
      </c>
      <c r="M1788" s="199">
        <f t="shared" si="167"/>
        <v>0.5</v>
      </c>
    </row>
    <row r="1789" spans="1:13" x14ac:dyDescent="0.35">
      <c r="A1789" s="189" t="s">
        <v>1933</v>
      </c>
      <c r="B1789" s="190" t="s">
        <v>1947</v>
      </c>
      <c r="C1789" s="191">
        <v>530182</v>
      </c>
      <c r="D1789" s="192">
        <v>1.9350000000000001</v>
      </c>
      <c r="E1789" s="193">
        <v>39.151731159999997</v>
      </c>
      <c r="F1789" s="194">
        <v>4.0733197556008145</v>
      </c>
      <c r="H1789" s="195">
        <f t="shared" si="163"/>
        <v>0.5</v>
      </c>
      <c r="I1789" s="196">
        <f t="shared" si="164"/>
        <v>0.5</v>
      </c>
      <c r="J1789" s="197">
        <f t="shared" si="165"/>
        <v>1.5</v>
      </c>
      <c r="K1789" s="186">
        <f t="shared" si="168"/>
        <v>2.5</v>
      </c>
      <c r="L1789" s="198">
        <f t="shared" si="166"/>
        <v>0.83333333333333337</v>
      </c>
      <c r="M1789" s="199">
        <f t="shared" si="167"/>
        <v>0.83</v>
      </c>
    </row>
    <row r="1790" spans="1:13" x14ac:dyDescent="0.35">
      <c r="A1790" s="189" t="s">
        <v>1933</v>
      </c>
      <c r="B1790" s="190" t="s">
        <v>1948</v>
      </c>
      <c r="C1790" s="191">
        <v>558605</v>
      </c>
      <c r="D1790" s="192">
        <v>1.351</v>
      </c>
      <c r="E1790" s="193">
        <v>44.592783509999997</v>
      </c>
      <c r="F1790" s="194">
        <v>6.5979381443298974</v>
      </c>
      <c r="H1790" s="195">
        <f t="shared" si="163"/>
        <v>0.5</v>
      </c>
      <c r="I1790" s="196">
        <f t="shared" si="164"/>
        <v>5</v>
      </c>
      <c r="J1790" s="197">
        <f t="shared" si="165"/>
        <v>0.5</v>
      </c>
      <c r="K1790" s="186">
        <f t="shared" si="168"/>
        <v>6</v>
      </c>
      <c r="L1790" s="198">
        <f t="shared" si="166"/>
        <v>2</v>
      </c>
      <c r="M1790" s="199">
        <f t="shared" si="167"/>
        <v>2</v>
      </c>
    </row>
    <row r="1791" spans="1:13" x14ac:dyDescent="0.35">
      <c r="A1791" s="189" t="s">
        <v>1949</v>
      </c>
      <c r="B1791" s="190" t="s">
        <v>1950</v>
      </c>
      <c r="C1791" s="191">
        <v>553433</v>
      </c>
      <c r="D1791" s="192">
        <v>3.5710000000000002</v>
      </c>
      <c r="E1791" s="193">
        <v>42.066037739999999</v>
      </c>
      <c r="F1791" s="194">
        <v>4.8517520215633425</v>
      </c>
      <c r="H1791" s="195">
        <f t="shared" si="163"/>
        <v>3.5</v>
      </c>
      <c r="I1791" s="196">
        <f t="shared" si="164"/>
        <v>2</v>
      </c>
      <c r="J1791" s="197">
        <f t="shared" si="165"/>
        <v>0.5</v>
      </c>
      <c r="K1791" s="186">
        <f t="shared" si="168"/>
        <v>6</v>
      </c>
      <c r="L1791" s="198">
        <f t="shared" si="166"/>
        <v>2</v>
      </c>
      <c r="M1791" s="199">
        <f t="shared" si="167"/>
        <v>2</v>
      </c>
    </row>
    <row r="1792" spans="1:13" x14ac:dyDescent="0.35">
      <c r="A1792" s="189" t="s">
        <v>1949</v>
      </c>
      <c r="B1792" s="190" t="s">
        <v>1951</v>
      </c>
      <c r="C1792" s="191">
        <v>553441</v>
      </c>
      <c r="D1792" s="192">
        <v>3.0859999999999999</v>
      </c>
      <c r="E1792" s="193">
        <v>43.539907460000002</v>
      </c>
      <c r="F1792" s="194">
        <v>2.776171197223829</v>
      </c>
      <c r="H1792" s="195">
        <f t="shared" si="163"/>
        <v>2.5</v>
      </c>
      <c r="I1792" s="196">
        <f t="shared" si="164"/>
        <v>4.5</v>
      </c>
      <c r="J1792" s="197">
        <f t="shared" si="165"/>
        <v>3.5</v>
      </c>
      <c r="K1792" s="186">
        <f t="shared" si="168"/>
        <v>10.5</v>
      </c>
      <c r="L1792" s="198">
        <f t="shared" si="166"/>
        <v>3.5</v>
      </c>
      <c r="M1792" s="199">
        <f t="shared" si="167"/>
        <v>3.5</v>
      </c>
    </row>
    <row r="1793" spans="1:13" x14ac:dyDescent="0.35">
      <c r="A1793" s="189" t="s">
        <v>1949</v>
      </c>
      <c r="B1793" s="190" t="s">
        <v>1952</v>
      </c>
      <c r="C1793" s="191">
        <v>566136</v>
      </c>
      <c r="D1793" s="192">
        <v>2.9089999999999998</v>
      </c>
      <c r="E1793" s="193">
        <v>42.66008772</v>
      </c>
      <c r="F1793" s="194">
        <v>4.3859649122807012</v>
      </c>
      <c r="H1793" s="195">
        <f t="shared" si="163"/>
        <v>2</v>
      </c>
      <c r="I1793" s="196">
        <f t="shared" si="164"/>
        <v>3</v>
      </c>
      <c r="J1793" s="197">
        <f t="shared" si="165"/>
        <v>1</v>
      </c>
      <c r="K1793" s="186">
        <f t="shared" si="168"/>
        <v>6</v>
      </c>
      <c r="L1793" s="198">
        <f t="shared" si="166"/>
        <v>2</v>
      </c>
      <c r="M1793" s="199">
        <f t="shared" si="167"/>
        <v>2</v>
      </c>
    </row>
    <row r="1794" spans="1:13" x14ac:dyDescent="0.35">
      <c r="A1794" s="189" t="s">
        <v>1949</v>
      </c>
      <c r="B1794" s="190" t="s">
        <v>1953</v>
      </c>
      <c r="C1794" s="191">
        <v>553549</v>
      </c>
      <c r="D1794" s="192">
        <v>3.18</v>
      </c>
      <c r="E1794" s="193">
        <v>38.907179489999997</v>
      </c>
      <c r="F1794" s="194">
        <v>5.5384615384615392</v>
      </c>
      <c r="H1794" s="195">
        <f t="shared" si="163"/>
        <v>3</v>
      </c>
      <c r="I1794" s="196">
        <f t="shared" si="164"/>
        <v>0.5</v>
      </c>
      <c r="J1794" s="197">
        <f t="shared" si="165"/>
        <v>0.5</v>
      </c>
      <c r="K1794" s="186">
        <f t="shared" si="168"/>
        <v>4</v>
      </c>
      <c r="L1794" s="198">
        <f t="shared" si="166"/>
        <v>1.3333333333333333</v>
      </c>
      <c r="M1794" s="199">
        <f t="shared" si="167"/>
        <v>1.33</v>
      </c>
    </row>
    <row r="1795" spans="1:13" x14ac:dyDescent="0.35">
      <c r="A1795" s="189" t="s">
        <v>1949</v>
      </c>
      <c r="B1795" s="190" t="s">
        <v>1954</v>
      </c>
      <c r="C1795" s="191">
        <v>553557</v>
      </c>
      <c r="D1795" s="192">
        <v>0.89300000000000002</v>
      </c>
      <c r="E1795" s="193">
        <v>44.42307692</v>
      </c>
      <c r="F1795" s="194">
        <v>3.0769230769230771</v>
      </c>
      <c r="H1795" s="195">
        <f t="shared" si="163"/>
        <v>0.5</v>
      </c>
      <c r="I1795" s="196">
        <f t="shared" si="164"/>
        <v>5</v>
      </c>
      <c r="J1795" s="197">
        <f t="shared" si="165"/>
        <v>3</v>
      </c>
      <c r="K1795" s="186">
        <f t="shared" si="168"/>
        <v>8.5</v>
      </c>
      <c r="L1795" s="198">
        <f t="shared" si="166"/>
        <v>2.8333333333333335</v>
      </c>
      <c r="M1795" s="199">
        <f t="shared" si="167"/>
        <v>2.83</v>
      </c>
    </row>
    <row r="1796" spans="1:13" x14ac:dyDescent="0.35">
      <c r="A1796" s="189" t="s">
        <v>1949</v>
      </c>
      <c r="B1796" s="190" t="s">
        <v>1949</v>
      </c>
      <c r="C1796" s="191">
        <v>553425</v>
      </c>
      <c r="D1796" s="192">
        <v>2.77</v>
      </c>
      <c r="E1796" s="193">
        <v>43.757283729999997</v>
      </c>
      <c r="F1796" s="194">
        <v>1.5777678171223668</v>
      </c>
      <c r="H1796" s="195">
        <f t="shared" ref="H1796:H1859" si="169">VALUE(_xlfn.IFS(D1796&gt;4.05,"5",D1796&gt;=3.83,"4,5",D1796&gt;=3.6,"4",D1796&gt;=3.37,"3,5",D1796&gt;=3.14,"3",D1796&gt;=2.91,"2,5",D1796&gt;=2.68,"2",D1796&gt;=2.45,"1,5",D1796&gt;=2.22,"1",D1796&lt;2.22,"0,5"))</f>
        <v>2</v>
      </c>
      <c r="I1796" s="196">
        <f t="shared" ref="I1796:I1859" si="170">VALUE(_xlfn.IFS(E1796&gt;43.62,"5",E1796&gt;=43.32,"4,5",E1796&gt;=43.1,"4",E1796&gt;=42.7,"3,5",E1796&gt;=42.39,"3",E1796&gt;=42.08,"2,5",E1796&gt;=41.77,"2",E1796&gt;=41.46,"1,5",E1796&gt;=41.15,"1",E1796&lt;41.15,"0,5"))</f>
        <v>5</v>
      </c>
      <c r="J1796" s="197">
        <f t="shared" ref="J1796:J1859" si="171">VALUE(_xlfn.IFS(F1796&gt;4.53,"0,5",F1796&gt;=4.2,"1",F1796&gt;=3.86,"1,5",F1796&gt;=3.52,"2",F1796&gt;=3.18,"2,5",F1796&gt;=2.84,"3",F1796&gt;=2.5,"3,5",F1796&gt;=2.16,"4",F1796&gt;=1.82,"4,5",F1796&lt;1.82,"5"))</f>
        <v>5</v>
      </c>
      <c r="K1796" s="186">
        <f t="shared" si="168"/>
        <v>12</v>
      </c>
      <c r="L1796" s="198">
        <f t="shared" ref="L1796:L1859" si="172">(H1796+I1796+J1796)/3</f>
        <v>4</v>
      </c>
      <c r="M1796" s="199">
        <f t="shared" ref="M1796:M1859" si="173">ROUNDDOWN(L1796,2)</f>
        <v>4</v>
      </c>
    </row>
    <row r="1797" spans="1:13" x14ac:dyDescent="0.35">
      <c r="A1797" s="189" t="s">
        <v>1949</v>
      </c>
      <c r="B1797" s="190" t="s">
        <v>1955</v>
      </c>
      <c r="C1797" s="191">
        <v>553573</v>
      </c>
      <c r="D1797" s="192">
        <v>9.9169999999999998</v>
      </c>
      <c r="E1797" s="193">
        <v>38.409999999999997</v>
      </c>
      <c r="F1797" s="194">
        <v>1</v>
      </c>
      <c r="H1797" s="195">
        <f t="shared" si="169"/>
        <v>5</v>
      </c>
      <c r="I1797" s="196">
        <f t="shared" si="170"/>
        <v>0.5</v>
      </c>
      <c r="J1797" s="197">
        <f t="shared" si="171"/>
        <v>5</v>
      </c>
      <c r="K1797" s="186">
        <f t="shared" si="168"/>
        <v>10.5</v>
      </c>
      <c r="L1797" s="198">
        <f t="shared" si="172"/>
        <v>3.5</v>
      </c>
      <c r="M1797" s="199">
        <f t="shared" si="173"/>
        <v>3.5</v>
      </c>
    </row>
    <row r="1798" spans="1:13" x14ac:dyDescent="0.35">
      <c r="A1798" s="189" t="s">
        <v>1949</v>
      </c>
      <c r="B1798" s="190" t="s">
        <v>1956</v>
      </c>
      <c r="C1798" s="191">
        <v>553581</v>
      </c>
      <c r="D1798" s="192">
        <v>0.79100000000000004</v>
      </c>
      <c r="E1798" s="193">
        <v>41.615555559999997</v>
      </c>
      <c r="F1798" s="194">
        <v>7.1111111111111116</v>
      </c>
      <c r="H1798" s="195">
        <f t="shared" si="169"/>
        <v>0.5</v>
      </c>
      <c r="I1798" s="196">
        <f t="shared" si="170"/>
        <v>1.5</v>
      </c>
      <c r="J1798" s="197">
        <f t="shared" si="171"/>
        <v>0.5</v>
      </c>
      <c r="K1798" s="186">
        <f t="shared" si="168"/>
        <v>2.5</v>
      </c>
      <c r="L1798" s="198">
        <f t="shared" si="172"/>
        <v>0.83333333333333337</v>
      </c>
      <c r="M1798" s="199">
        <f t="shared" si="173"/>
        <v>0.83</v>
      </c>
    </row>
    <row r="1799" spans="1:13" x14ac:dyDescent="0.35">
      <c r="A1799" s="189" t="s">
        <v>1949</v>
      </c>
      <c r="B1799" s="190" t="s">
        <v>1957</v>
      </c>
      <c r="C1799" s="191">
        <v>566276</v>
      </c>
      <c r="D1799" s="192">
        <v>6.383</v>
      </c>
      <c r="E1799" s="193">
        <v>50.296875</v>
      </c>
      <c r="F1799" s="194">
        <v>15.625</v>
      </c>
      <c r="H1799" s="195">
        <f t="shared" si="169"/>
        <v>5</v>
      </c>
      <c r="I1799" s="196">
        <f t="shared" si="170"/>
        <v>5</v>
      </c>
      <c r="J1799" s="197">
        <f t="shared" si="171"/>
        <v>0.5</v>
      </c>
      <c r="K1799" s="186">
        <f t="shared" si="168"/>
        <v>10.5</v>
      </c>
      <c r="L1799" s="198">
        <f t="shared" si="172"/>
        <v>3.5</v>
      </c>
      <c r="M1799" s="199">
        <f t="shared" si="173"/>
        <v>3.5</v>
      </c>
    </row>
    <row r="1800" spans="1:13" x14ac:dyDescent="0.35">
      <c r="A1800" s="189" t="s">
        <v>1949</v>
      </c>
      <c r="B1800" s="190" t="s">
        <v>647</v>
      </c>
      <c r="C1800" s="191">
        <v>553689</v>
      </c>
      <c r="D1800" s="192">
        <v>4.1029999999999998</v>
      </c>
      <c r="E1800" s="193">
        <v>42</v>
      </c>
      <c r="F1800" s="194">
        <v>3.4539473684210531</v>
      </c>
      <c r="H1800" s="195">
        <f t="shared" si="169"/>
        <v>5</v>
      </c>
      <c r="I1800" s="196">
        <f t="shared" si="170"/>
        <v>2</v>
      </c>
      <c r="J1800" s="197">
        <f t="shared" si="171"/>
        <v>2.5</v>
      </c>
      <c r="K1800" s="186">
        <f t="shared" si="168"/>
        <v>9.5</v>
      </c>
      <c r="L1800" s="198">
        <f t="shared" si="172"/>
        <v>3.1666666666666665</v>
      </c>
      <c r="M1800" s="199">
        <f t="shared" si="173"/>
        <v>3.16</v>
      </c>
    </row>
    <row r="1801" spans="1:13" x14ac:dyDescent="0.35">
      <c r="A1801" s="189" t="s">
        <v>1949</v>
      </c>
      <c r="B1801" s="190" t="s">
        <v>1326</v>
      </c>
      <c r="C1801" s="191">
        <v>566179</v>
      </c>
      <c r="D1801" s="192">
        <v>3.2519999999999998</v>
      </c>
      <c r="E1801" s="193">
        <v>38.950000000000003</v>
      </c>
      <c r="F1801" s="194">
        <v>8</v>
      </c>
      <c r="H1801" s="195">
        <f t="shared" si="169"/>
        <v>3</v>
      </c>
      <c r="I1801" s="196">
        <f t="shared" si="170"/>
        <v>0.5</v>
      </c>
      <c r="J1801" s="197">
        <f t="shared" si="171"/>
        <v>0.5</v>
      </c>
      <c r="K1801" s="186">
        <f t="shared" si="168"/>
        <v>4</v>
      </c>
      <c r="L1801" s="198">
        <f t="shared" si="172"/>
        <v>1.3333333333333333</v>
      </c>
      <c r="M1801" s="199">
        <f t="shared" si="173"/>
        <v>1.33</v>
      </c>
    </row>
    <row r="1802" spans="1:13" x14ac:dyDescent="0.35">
      <c r="A1802" s="189" t="s">
        <v>1949</v>
      </c>
      <c r="B1802" s="190" t="s">
        <v>1076</v>
      </c>
      <c r="C1802" s="191">
        <v>566331</v>
      </c>
      <c r="D1802" s="192">
        <v>0</v>
      </c>
      <c r="E1802" s="193">
        <v>42.368421050000002</v>
      </c>
      <c r="F1802" s="194">
        <v>10.526315789473683</v>
      </c>
      <c r="H1802" s="195">
        <f t="shared" si="169"/>
        <v>0.5</v>
      </c>
      <c r="I1802" s="196">
        <f t="shared" si="170"/>
        <v>2.5</v>
      </c>
      <c r="J1802" s="197">
        <f t="shared" si="171"/>
        <v>0.5</v>
      </c>
      <c r="K1802" s="186">
        <f t="shared" si="168"/>
        <v>3.5</v>
      </c>
      <c r="L1802" s="198">
        <f t="shared" si="172"/>
        <v>1.1666666666666667</v>
      </c>
      <c r="M1802" s="199">
        <f t="shared" si="173"/>
        <v>1.1599999999999999</v>
      </c>
    </row>
    <row r="1803" spans="1:13" x14ac:dyDescent="0.35">
      <c r="A1803" s="189" t="s">
        <v>1949</v>
      </c>
      <c r="B1803" s="190" t="s">
        <v>1958</v>
      </c>
      <c r="C1803" s="191">
        <v>553727</v>
      </c>
      <c r="D1803" s="192">
        <v>2.74</v>
      </c>
      <c r="E1803" s="193">
        <v>45.871900830000001</v>
      </c>
      <c r="F1803" s="194">
        <v>4.9586776859504127</v>
      </c>
      <c r="H1803" s="195">
        <f t="shared" si="169"/>
        <v>2</v>
      </c>
      <c r="I1803" s="196">
        <f t="shared" si="170"/>
        <v>5</v>
      </c>
      <c r="J1803" s="197">
        <f t="shared" si="171"/>
        <v>0.5</v>
      </c>
      <c r="K1803" s="186">
        <f t="shared" si="168"/>
        <v>7.5</v>
      </c>
      <c r="L1803" s="198">
        <f t="shared" si="172"/>
        <v>2.5</v>
      </c>
      <c r="M1803" s="199">
        <f t="shared" si="173"/>
        <v>2.5</v>
      </c>
    </row>
    <row r="1804" spans="1:13" x14ac:dyDescent="0.35">
      <c r="A1804" s="189" t="s">
        <v>1949</v>
      </c>
      <c r="B1804" s="190" t="s">
        <v>1959</v>
      </c>
      <c r="C1804" s="191">
        <v>553735</v>
      </c>
      <c r="D1804" s="192">
        <v>1.274</v>
      </c>
      <c r="E1804" s="193">
        <v>43.96451613</v>
      </c>
      <c r="F1804" s="194">
        <v>1.5483870967741935</v>
      </c>
      <c r="H1804" s="195">
        <f t="shared" si="169"/>
        <v>0.5</v>
      </c>
      <c r="I1804" s="196">
        <f t="shared" si="170"/>
        <v>5</v>
      </c>
      <c r="J1804" s="197">
        <f t="shared" si="171"/>
        <v>5</v>
      </c>
      <c r="K1804" s="186">
        <f t="shared" si="168"/>
        <v>10.5</v>
      </c>
      <c r="L1804" s="198">
        <f t="shared" si="172"/>
        <v>3.5</v>
      </c>
      <c r="M1804" s="199">
        <f t="shared" si="173"/>
        <v>3.5</v>
      </c>
    </row>
    <row r="1805" spans="1:13" x14ac:dyDescent="0.35">
      <c r="A1805" s="189" t="s">
        <v>1949</v>
      </c>
      <c r="B1805" s="190" t="s">
        <v>1960</v>
      </c>
      <c r="C1805" s="191">
        <v>553743</v>
      </c>
      <c r="D1805" s="192">
        <v>4.7969999999999997</v>
      </c>
      <c r="E1805" s="193">
        <v>43.839853300000001</v>
      </c>
      <c r="F1805" s="194">
        <v>1.4669926650366747</v>
      </c>
      <c r="H1805" s="195">
        <f t="shared" si="169"/>
        <v>5</v>
      </c>
      <c r="I1805" s="196">
        <f t="shared" si="170"/>
        <v>5</v>
      </c>
      <c r="J1805" s="197">
        <f t="shared" si="171"/>
        <v>5</v>
      </c>
      <c r="K1805" s="186">
        <f t="shared" ref="K1805:K1868" si="174">SUM(H1805:J1805)</f>
        <v>15</v>
      </c>
      <c r="L1805" s="198">
        <f t="shared" si="172"/>
        <v>5</v>
      </c>
      <c r="M1805" s="199">
        <f t="shared" si="173"/>
        <v>5</v>
      </c>
    </row>
    <row r="1806" spans="1:13" x14ac:dyDescent="0.35">
      <c r="A1806" s="189" t="s">
        <v>1949</v>
      </c>
      <c r="B1806" s="190" t="s">
        <v>1961</v>
      </c>
      <c r="C1806" s="191">
        <v>553751</v>
      </c>
      <c r="D1806" s="192">
        <v>1.5940000000000001</v>
      </c>
      <c r="E1806" s="193">
        <v>42.107792209999999</v>
      </c>
      <c r="F1806" s="194">
        <v>1.0389610389610389</v>
      </c>
      <c r="H1806" s="195">
        <f t="shared" si="169"/>
        <v>0.5</v>
      </c>
      <c r="I1806" s="196">
        <f t="shared" si="170"/>
        <v>2.5</v>
      </c>
      <c r="J1806" s="197">
        <f t="shared" si="171"/>
        <v>5</v>
      </c>
      <c r="K1806" s="186">
        <f t="shared" si="174"/>
        <v>8</v>
      </c>
      <c r="L1806" s="198">
        <f t="shared" si="172"/>
        <v>2.6666666666666665</v>
      </c>
      <c r="M1806" s="199">
        <f t="shared" si="173"/>
        <v>2.66</v>
      </c>
    </row>
    <row r="1807" spans="1:13" x14ac:dyDescent="0.35">
      <c r="A1807" s="189" t="s">
        <v>1949</v>
      </c>
      <c r="B1807" s="190" t="s">
        <v>1962</v>
      </c>
      <c r="C1807" s="191">
        <v>566144</v>
      </c>
      <c r="D1807" s="192">
        <v>0.89300000000000002</v>
      </c>
      <c r="E1807" s="193">
        <v>40.525641030000003</v>
      </c>
      <c r="F1807" s="194">
        <v>1.0256410256410255</v>
      </c>
      <c r="H1807" s="195">
        <f t="shared" si="169"/>
        <v>0.5</v>
      </c>
      <c r="I1807" s="196">
        <f t="shared" si="170"/>
        <v>0.5</v>
      </c>
      <c r="J1807" s="197">
        <f t="shared" si="171"/>
        <v>5</v>
      </c>
      <c r="K1807" s="186">
        <f t="shared" si="174"/>
        <v>6</v>
      </c>
      <c r="L1807" s="198">
        <f t="shared" si="172"/>
        <v>2</v>
      </c>
      <c r="M1807" s="199">
        <f t="shared" si="173"/>
        <v>2</v>
      </c>
    </row>
    <row r="1808" spans="1:13" x14ac:dyDescent="0.35">
      <c r="A1808" s="189" t="s">
        <v>1949</v>
      </c>
      <c r="B1808" s="190" t="s">
        <v>1963</v>
      </c>
      <c r="C1808" s="191">
        <v>553778</v>
      </c>
      <c r="D1808" s="192">
        <v>0</v>
      </c>
      <c r="E1808" s="193">
        <v>50.9375</v>
      </c>
      <c r="F1808" s="194">
        <v>0</v>
      </c>
      <c r="H1808" s="195">
        <f t="shared" si="169"/>
        <v>0.5</v>
      </c>
      <c r="I1808" s="196">
        <f t="shared" si="170"/>
        <v>5</v>
      </c>
      <c r="J1808" s="197">
        <f t="shared" si="171"/>
        <v>5</v>
      </c>
      <c r="K1808" s="186">
        <f t="shared" si="174"/>
        <v>10.5</v>
      </c>
      <c r="L1808" s="198">
        <f t="shared" si="172"/>
        <v>3.5</v>
      </c>
      <c r="M1808" s="199">
        <f t="shared" si="173"/>
        <v>3.5</v>
      </c>
    </row>
    <row r="1809" spans="1:13" x14ac:dyDescent="0.35">
      <c r="A1809" s="189" t="s">
        <v>1949</v>
      </c>
      <c r="B1809" s="190" t="s">
        <v>1964</v>
      </c>
      <c r="C1809" s="191">
        <v>553786</v>
      </c>
      <c r="D1809" s="192">
        <v>3.2069999999999999</v>
      </c>
      <c r="E1809" s="193">
        <v>44.343160150000003</v>
      </c>
      <c r="F1809" s="194">
        <v>1.4788869429850164</v>
      </c>
      <c r="H1809" s="195">
        <f t="shared" si="169"/>
        <v>3</v>
      </c>
      <c r="I1809" s="196">
        <f t="shared" si="170"/>
        <v>5</v>
      </c>
      <c r="J1809" s="197">
        <f t="shared" si="171"/>
        <v>5</v>
      </c>
      <c r="K1809" s="186">
        <f t="shared" si="174"/>
        <v>13</v>
      </c>
      <c r="L1809" s="198">
        <f t="shared" si="172"/>
        <v>4.333333333333333</v>
      </c>
      <c r="M1809" s="199">
        <f t="shared" si="173"/>
        <v>4.33</v>
      </c>
    </row>
    <row r="1810" spans="1:13" x14ac:dyDescent="0.35">
      <c r="A1810" s="189" t="s">
        <v>1949</v>
      </c>
      <c r="B1810" s="190" t="s">
        <v>1965</v>
      </c>
      <c r="C1810" s="191">
        <v>553794</v>
      </c>
      <c r="D1810" s="192">
        <v>2.7469999999999999</v>
      </c>
      <c r="E1810" s="193">
        <v>41.925634000000002</v>
      </c>
      <c r="F1810" s="194">
        <v>0.68540095956134339</v>
      </c>
      <c r="H1810" s="195">
        <f t="shared" si="169"/>
        <v>2</v>
      </c>
      <c r="I1810" s="196">
        <f t="shared" si="170"/>
        <v>2</v>
      </c>
      <c r="J1810" s="197">
        <f t="shared" si="171"/>
        <v>5</v>
      </c>
      <c r="K1810" s="186">
        <f t="shared" si="174"/>
        <v>9</v>
      </c>
      <c r="L1810" s="198">
        <f t="shared" si="172"/>
        <v>3</v>
      </c>
      <c r="M1810" s="199">
        <f t="shared" si="173"/>
        <v>3</v>
      </c>
    </row>
    <row r="1811" spans="1:13" x14ac:dyDescent="0.35">
      <c r="A1811" s="189" t="s">
        <v>1949</v>
      </c>
      <c r="B1811" s="190" t="s">
        <v>1966</v>
      </c>
      <c r="C1811" s="191">
        <v>553816</v>
      </c>
      <c r="D1811" s="192">
        <v>2.64</v>
      </c>
      <c r="E1811" s="193">
        <v>43.148727979999997</v>
      </c>
      <c r="F1811" s="194">
        <v>2.9354207436399218</v>
      </c>
      <c r="H1811" s="195">
        <f t="shared" si="169"/>
        <v>1.5</v>
      </c>
      <c r="I1811" s="196">
        <f t="shared" si="170"/>
        <v>4</v>
      </c>
      <c r="J1811" s="197">
        <f t="shared" si="171"/>
        <v>3</v>
      </c>
      <c r="K1811" s="186">
        <f t="shared" si="174"/>
        <v>8.5</v>
      </c>
      <c r="L1811" s="198">
        <f t="shared" si="172"/>
        <v>2.8333333333333335</v>
      </c>
      <c r="M1811" s="199">
        <f t="shared" si="173"/>
        <v>2.83</v>
      </c>
    </row>
    <row r="1812" spans="1:13" x14ac:dyDescent="0.35">
      <c r="A1812" s="189" t="s">
        <v>1949</v>
      </c>
      <c r="B1812" s="190" t="s">
        <v>1967</v>
      </c>
      <c r="C1812" s="191">
        <v>553824</v>
      </c>
      <c r="D1812" s="192">
        <v>1.403</v>
      </c>
      <c r="E1812" s="193">
        <v>44.284741140000001</v>
      </c>
      <c r="F1812" s="194">
        <v>1.4532243415077202</v>
      </c>
      <c r="H1812" s="195">
        <f t="shared" si="169"/>
        <v>0.5</v>
      </c>
      <c r="I1812" s="196">
        <f t="shared" si="170"/>
        <v>5</v>
      </c>
      <c r="J1812" s="197">
        <f t="shared" si="171"/>
        <v>5</v>
      </c>
      <c r="K1812" s="186">
        <f t="shared" si="174"/>
        <v>10.5</v>
      </c>
      <c r="L1812" s="198">
        <f t="shared" si="172"/>
        <v>3.5</v>
      </c>
      <c r="M1812" s="199">
        <f t="shared" si="173"/>
        <v>3.5</v>
      </c>
    </row>
    <row r="1813" spans="1:13" x14ac:dyDescent="0.35">
      <c r="A1813" s="189" t="s">
        <v>1949</v>
      </c>
      <c r="B1813" s="190" t="s">
        <v>1968</v>
      </c>
      <c r="C1813" s="191">
        <v>553859</v>
      </c>
      <c r="D1813" s="192">
        <v>2.5</v>
      </c>
      <c r="E1813" s="193">
        <v>39.943548389999997</v>
      </c>
      <c r="F1813" s="194">
        <v>1.6129032258064515</v>
      </c>
      <c r="H1813" s="195">
        <f t="shared" si="169"/>
        <v>1.5</v>
      </c>
      <c r="I1813" s="196">
        <f t="shared" si="170"/>
        <v>0.5</v>
      </c>
      <c r="J1813" s="197">
        <f t="shared" si="171"/>
        <v>5</v>
      </c>
      <c r="K1813" s="186">
        <f t="shared" si="174"/>
        <v>7</v>
      </c>
      <c r="L1813" s="198">
        <f t="shared" si="172"/>
        <v>2.3333333333333335</v>
      </c>
      <c r="M1813" s="199">
        <f t="shared" si="173"/>
        <v>2.33</v>
      </c>
    </row>
    <row r="1814" spans="1:13" x14ac:dyDescent="0.35">
      <c r="A1814" s="189" t="s">
        <v>1949</v>
      </c>
      <c r="B1814" s="190" t="s">
        <v>1969</v>
      </c>
      <c r="C1814" s="191">
        <v>553867</v>
      </c>
      <c r="D1814" s="192">
        <v>4.8390000000000004</v>
      </c>
      <c r="E1814" s="193">
        <v>47.347999999999999</v>
      </c>
      <c r="F1814" s="194">
        <v>1.6</v>
      </c>
      <c r="H1814" s="195">
        <f t="shared" si="169"/>
        <v>5</v>
      </c>
      <c r="I1814" s="196">
        <f t="shared" si="170"/>
        <v>5</v>
      </c>
      <c r="J1814" s="197">
        <f t="shared" si="171"/>
        <v>5</v>
      </c>
      <c r="K1814" s="186">
        <f t="shared" si="174"/>
        <v>15</v>
      </c>
      <c r="L1814" s="198">
        <f t="shared" si="172"/>
        <v>5</v>
      </c>
      <c r="M1814" s="199">
        <f t="shared" si="173"/>
        <v>5</v>
      </c>
    </row>
    <row r="1815" spans="1:13" x14ac:dyDescent="0.35">
      <c r="A1815" s="189" t="s">
        <v>1949</v>
      </c>
      <c r="B1815" s="190" t="s">
        <v>1970</v>
      </c>
      <c r="C1815" s="191">
        <v>553891</v>
      </c>
      <c r="D1815" s="192">
        <v>1.083</v>
      </c>
      <c r="E1815" s="193">
        <v>40.444444439999998</v>
      </c>
      <c r="F1815" s="194">
        <v>8.7962962962962958</v>
      </c>
      <c r="H1815" s="195">
        <f t="shared" si="169"/>
        <v>0.5</v>
      </c>
      <c r="I1815" s="196">
        <f t="shared" si="170"/>
        <v>0.5</v>
      </c>
      <c r="J1815" s="197">
        <f t="shared" si="171"/>
        <v>0.5</v>
      </c>
      <c r="K1815" s="186">
        <f t="shared" si="174"/>
        <v>1.5</v>
      </c>
      <c r="L1815" s="198">
        <f t="shared" si="172"/>
        <v>0.5</v>
      </c>
      <c r="M1815" s="199">
        <f t="shared" si="173"/>
        <v>0.5</v>
      </c>
    </row>
    <row r="1816" spans="1:13" x14ac:dyDescent="0.35">
      <c r="A1816" s="189" t="s">
        <v>1949</v>
      </c>
      <c r="B1816" s="190" t="s">
        <v>1971</v>
      </c>
      <c r="C1816" s="191">
        <v>553921</v>
      </c>
      <c r="D1816" s="192">
        <v>0</v>
      </c>
      <c r="E1816" s="193">
        <v>40.194915250000001</v>
      </c>
      <c r="F1816" s="194">
        <v>6.7796610169491531</v>
      </c>
      <c r="H1816" s="195">
        <f t="shared" si="169"/>
        <v>0.5</v>
      </c>
      <c r="I1816" s="196">
        <f t="shared" si="170"/>
        <v>0.5</v>
      </c>
      <c r="J1816" s="197">
        <f t="shared" si="171"/>
        <v>0.5</v>
      </c>
      <c r="K1816" s="186">
        <f t="shared" si="174"/>
        <v>1.5</v>
      </c>
      <c r="L1816" s="198">
        <f t="shared" si="172"/>
        <v>0.5</v>
      </c>
      <c r="M1816" s="199">
        <f t="shared" si="173"/>
        <v>0.5</v>
      </c>
    </row>
    <row r="1817" spans="1:13" x14ac:dyDescent="0.35">
      <c r="A1817" s="189" t="s">
        <v>1949</v>
      </c>
      <c r="B1817" s="190" t="s">
        <v>1972</v>
      </c>
      <c r="C1817" s="191">
        <v>553948</v>
      </c>
      <c r="D1817" s="192">
        <v>2.1389999999999998</v>
      </c>
      <c r="E1817" s="193">
        <v>42.996621619999999</v>
      </c>
      <c r="F1817" s="194">
        <v>1.3513513513513513</v>
      </c>
      <c r="H1817" s="195">
        <f t="shared" si="169"/>
        <v>0.5</v>
      </c>
      <c r="I1817" s="196">
        <f t="shared" si="170"/>
        <v>3.5</v>
      </c>
      <c r="J1817" s="197">
        <f t="shared" si="171"/>
        <v>5</v>
      </c>
      <c r="K1817" s="186">
        <f t="shared" si="174"/>
        <v>9</v>
      </c>
      <c r="L1817" s="198">
        <f t="shared" si="172"/>
        <v>3</v>
      </c>
      <c r="M1817" s="199">
        <f t="shared" si="173"/>
        <v>3</v>
      </c>
    </row>
    <row r="1818" spans="1:13" x14ac:dyDescent="0.35">
      <c r="A1818" s="189" t="s">
        <v>1949</v>
      </c>
      <c r="B1818" s="190" t="s">
        <v>1746</v>
      </c>
      <c r="C1818" s="191">
        <v>566292</v>
      </c>
      <c r="D1818" s="192">
        <v>7.6920000000000002</v>
      </c>
      <c r="E1818" s="193">
        <v>42.139269409999997</v>
      </c>
      <c r="F1818" s="194">
        <v>2.7397260273972601</v>
      </c>
      <c r="H1818" s="195">
        <f t="shared" si="169"/>
        <v>5</v>
      </c>
      <c r="I1818" s="196">
        <f t="shared" si="170"/>
        <v>2.5</v>
      </c>
      <c r="J1818" s="197">
        <f t="shared" si="171"/>
        <v>3.5</v>
      </c>
      <c r="K1818" s="186">
        <f t="shared" si="174"/>
        <v>11</v>
      </c>
      <c r="L1818" s="198">
        <f t="shared" si="172"/>
        <v>3.6666666666666665</v>
      </c>
      <c r="M1818" s="199">
        <f t="shared" si="173"/>
        <v>3.66</v>
      </c>
    </row>
    <row r="1819" spans="1:13" x14ac:dyDescent="0.35">
      <c r="A1819" s="189" t="s">
        <v>1949</v>
      </c>
      <c r="B1819" s="190" t="s">
        <v>1973</v>
      </c>
      <c r="C1819" s="191">
        <v>553981</v>
      </c>
      <c r="D1819" s="192">
        <v>1.9259999999999999</v>
      </c>
      <c r="E1819" s="193">
        <v>42.687873609999997</v>
      </c>
      <c r="F1819" s="194">
        <v>3.0742954739538857</v>
      </c>
      <c r="H1819" s="195">
        <f t="shared" si="169"/>
        <v>0.5</v>
      </c>
      <c r="I1819" s="196">
        <f t="shared" si="170"/>
        <v>3</v>
      </c>
      <c r="J1819" s="197">
        <f t="shared" si="171"/>
        <v>3</v>
      </c>
      <c r="K1819" s="186">
        <f t="shared" si="174"/>
        <v>6.5</v>
      </c>
      <c r="L1819" s="198">
        <f t="shared" si="172"/>
        <v>2.1666666666666665</v>
      </c>
      <c r="M1819" s="199">
        <f t="shared" si="173"/>
        <v>2.16</v>
      </c>
    </row>
    <row r="1820" spans="1:13" x14ac:dyDescent="0.35">
      <c r="A1820" s="189" t="s">
        <v>1949</v>
      </c>
      <c r="B1820" s="190" t="s">
        <v>1974</v>
      </c>
      <c r="C1820" s="191">
        <v>553999</v>
      </c>
      <c r="D1820" s="192">
        <v>3.8250000000000002</v>
      </c>
      <c r="E1820" s="193">
        <v>41.954545449999998</v>
      </c>
      <c r="F1820" s="194">
        <v>0</v>
      </c>
      <c r="H1820" s="195">
        <f t="shared" si="169"/>
        <v>4</v>
      </c>
      <c r="I1820" s="196">
        <f t="shared" si="170"/>
        <v>2</v>
      </c>
      <c r="J1820" s="197">
        <f t="shared" si="171"/>
        <v>5</v>
      </c>
      <c r="K1820" s="186">
        <f t="shared" si="174"/>
        <v>11</v>
      </c>
      <c r="L1820" s="198">
        <f t="shared" si="172"/>
        <v>3.6666666666666665</v>
      </c>
      <c r="M1820" s="199">
        <f t="shared" si="173"/>
        <v>3.66</v>
      </c>
    </row>
    <row r="1821" spans="1:13" x14ac:dyDescent="0.35">
      <c r="A1821" s="189" t="s">
        <v>1949</v>
      </c>
      <c r="B1821" s="190" t="s">
        <v>1975</v>
      </c>
      <c r="C1821" s="191">
        <v>554006</v>
      </c>
      <c r="D1821" s="192">
        <v>5.7290000000000001</v>
      </c>
      <c r="E1821" s="193">
        <v>40.400709220000003</v>
      </c>
      <c r="F1821" s="194">
        <v>6.3829787234042561</v>
      </c>
      <c r="H1821" s="195">
        <f t="shared" si="169"/>
        <v>5</v>
      </c>
      <c r="I1821" s="196">
        <f t="shared" si="170"/>
        <v>0.5</v>
      </c>
      <c r="J1821" s="197">
        <f t="shared" si="171"/>
        <v>0.5</v>
      </c>
      <c r="K1821" s="186">
        <f t="shared" si="174"/>
        <v>6</v>
      </c>
      <c r="L1821" s="198">
        <f t="shared" si="172"/>
        <v>2</v>
      </c>
      <c r="M1821" s="199">
        <f t="shared" si="173"/>
        <v>2</v>
      </c>
    </row>
    <row r="1822" spans="1:13" x14ac:dyDescent="0.35">
      <c r="A1822" s="189" t="s">
        <v>1949</v>
      </c>
      <c r="B1822" s="190" t="s">
        <v>711</v>
      </c>
      <c r="C1822" s="191">
        <v>599166</v>
      </c>
      <c r="D1822" s="192">
        <v>3.488</v>
      </c>
      <c r="E1822" s="193">
        <v>42.623188409999997</v>
      </c>
      <c r="F1822" s="194">
        <v>1.4492753623188406</v>
      </c>
      <c r="H1822" s="195">
        <f t="shared" si="169"/>
        <v>3.5</v>
      </c>
      <c r="I1822" s="196">
        <f t="shared" si="170"/>
        <v>3</v>
      </c>
      <c r="J1822" s="197">
        <f t="shared" si="171"/>
        <v>5</v>
      </c>
      <c r="K1822" s="186">
        <f t="shared" si="174"/>
        <v>11.5</v>
      </c>
      <c r="L1822" s="198">
        <f t="shared" si="172"/>
        <v>3.8333333333333335</v>
      </c>
      <c r="M1822" s="199">
        <f t="shared" si="173"/>
        <v>3.83</v>
      </c>
    </row>
    <row r="1823" spans="1:13" x14ac:dyDescent="0.35">
      <c r="A1823" s="189" t="s">
        <v>1949</v>
      </c>
      <c r="B1823" s="190" t="s">
        <v>1976</v>
      </c>
      <c r="C1823" s="191">
        <v>554031</v>
      </c>
      <c r="D1823" s="192">
        <v>2.0979999999999999</v>
      </c>
      <c r="E1823" s="193">
        <v>41.525641030000003</v>
      </c>
      <c r="F1823" s="194">
        <v>5.1282051282051286</v>
      </c>
      <c r="H1823" s="195">
        <f t="shared" si="169"/>
        <v>0.5</v>
      </c>
      <c r="I1823" s="196">
        <f t="shared" si="170"/>
        <v>1.5</v>
      </c>
      <c r="J1823" s="197">
        <f t="shared" si="171"/>
        <v>0.5</v>
      </c>
      <c r="K1823" s="186">
        <f t="shared" si="174"/>
        <v>2.5</v>
      </c>
      <c r="L1823" s="198">
        <f t="shared" si="172"/>
        <v>0.83333333333333337</v>
      </c>
      <c r="M1823" s="199">
        <f t="shared" si="173"/>
        <v>0.83</v>
      </c>
    </row>
    <row r="1824" spans="1:13" x14ac:dyDescent="0.35">
      <c r="A1824" s="189" t="s">
        <v>1949</v>
      </c>
      <c r="B1824" s="190" t="s">
        <v>410</v>
      </c>
      <c r="C1824" s="191">
        <v>599131</v>
      </c>
      <c r="D1824" s="192">
        <v>2.5640000000000001</v>
      </c>
      <c r="E1824" s="193">
        <v>41.951612900000001</v>
      </c>
      <c r="F1824" s="194">
        <v>2.5806451612903225</v>
      </c>
      <c r="H1824" s="195">
        <f t="shared" si="169"/>
        <v>1.5</v>
      </c>
      <c r="I1824" s="196">
        <f t="shared" si="170"/>
        <v>2</v>
      </c>
      <c r="J1824" s="197">
        <f t="shared" si="171"/>
        <v>3.5</v>
      </c>
      <c r="K1824" s="186">
        <f t="shared" si="174"/>
        <v>7</v>
      </c>
      <c r="L1824" s="198">
        <f t="shared" si="172"/>
        <v>2.3333333333333335</v>
      </c>
      <c r="M1824" s="199">
        <f t="shared" si="173"/>
        <v>2.33</v>
      </c>
    </row>
    <row r="1825" spans="1:13" x14ac:dyDescent="0.35">
      <c r="A1825" s="189" t="s">
        <v>1949</v>
      </c>
      <c r="B1825" s="190" t="s">
        <v>1977</v>
      </c>
      <c r="C1825" s="191">
        <v>554057</v>
      </c>
      <c r="D1825" s="192">
        <v>4.8280000000000003</v>
      </c>
      <c r="E1825" s="193">
        <v>41.634529149999999</v>
      </c>
      <c r="F1825" s="194">
        <v>3.5874439461883409</v>
      </c>
      <c r="H1825" s="195">
        <f t="shared" si="169"/>
        <v>5</v>
      </c>
      <c r="I1825" s="196">
        <f t="shared" si="170"/>
        <v>1.5</v>
      </c>
      <c r="J1825" s="197">
        <f t="shared" si="171"/>
        <v>2</v>
      </c>
      <c r="K1825" s="186">
        <f t="shared" si="174"/>
        <v>8.5</v>
      </c>
      <c r="L1825" s="198">
        <f t="shared" si="172"/>
        <v>2.8333333333333335</v>
      </c>
      <c r="M1825" s="199">
        <f t="shared" si="173"/>
        <v>2.83</v>
      </c>
    </row>
    <row r="1826" spans="1:13" x14ac:dyDescent="0.35">
      <c r="A1826" s="189" t="s">
        <v>1949</v>
      </c>
      <c r="B1826" s="190" t="s">
        <v>1978</v>
      </c>
      <c r="C1826" s="191">
        <v>566209</v>
      </c>
      <c r="D1826" s="192">
        <v>5.3330000000000002</v>
      </c>
      <c r="E1826" s="193">
        <v>42.40566038</v>
      </c>
      <c r="F1826" s="194">
        <v>0</v>
      </c>
      <c r="H1826" s="195">
        <f t="shared" si="169"/>
        <v>5</v>
      </c>
      <c r="I1826" s="196">
        <f t="shared" si="170"/>
        <v>3</v>
      </c>
      <c r="J1826" s="197">
        <f t="shared" si="171"/>
        <v>5</v>
      </c>
      <c r="K1826" s="186">
        <f t="shared" si="174"/>
        <v>13</v>
      </c>
      <c r="L1826" s="198">
        <f t="shared" si="172"/>
        <v>4.333333333333333</v>
      </c>
      <c r="M1826" s="199">
        <f t="shared" si="173"/>
        <v>4.33</v>
      </c>
    </row>
    <row r="1827" spans="1:13" x14ac:dyDescent="0.35">
      <c r="A1827" s="189" t="s">
        <v>1949</v>
      </c>
      <c r="B1827" s="190" t="s">
        <v>1979</v>
      </c>
      <c r="C1827" s="191">
        <v>599182</v>
      </c>
      <c r="D1827" s="192">
        <v>2.7589999999999999</v>
      </c>
      <c r="E1827" s="193">
        <v>36.841013820000001</v>
      </c>
      <c r="F1827" s="194">
        <v>7.3732718894009217</v>
      </c>
      <c r="H1827" s="195">
        <f t="shared" si="169"/>
        <v>2</v>
      </c>
      <c r="I1827" s="196">
        <f t="shared" si="170"/>
        <v>0.5</v>
      </c>
      <c r="J1827" s="197">
        <f t="shared" si="171"/>
        <v>0.5</v>
      </c>
      <c r="K1827" s="186">
        <f t="shared" si="174"/>
        <v>3</v>
      </c>
      <c r="L1827" s="198">
        <f t="shared" si="172"/>
        <v>1</v>
      </c>
      <c r="M1827" s="199">
        <f t="shared" si="173"/>
        <v>1</v>
      </c>
    </row>
    <row r="1828" spans="1:13" x14ac:dyDescent="0.35">
      <c r="A1828" s="189" t="s">
        <v>1949</v>
      </c>
      <c r="B1828" s="190" t="s">
        <v>1980</v>
      </c>
      <c r="C1828" s="191">
        <v>554081</v>
      </c>
      <c r="D1828" s="192">
        <v>2.609</v>
      </c>
      <c r="E1828" s="193">
        <v>45.984375</v>
      </c>
      <c r="F1828" s="194">
        <v>2.0833333333333335</v>
      </c>
      <c r="H1828" s="195">
        <f t="shared" si="169"/>
        <v>1.5</v>
      </c>
      <c r="I1828" s="196">
        <f t="shared" si="170"/>
        <v>5</v>
      </c>
      <c r="J1828" s="197">
        <f t="shared" si="171"/>
        <v>4.5</v>
      </c>
      <c r="K1828" s="186">
        <f t="shared" si="174"/>
        <v>11</v>
      </c>
      <c r="L1828" s="198">
        <f t="shared" si="172"/>
        <v>3.6666666666666665</v>
      </c>
      <c r="M1828" s="199">
        <f t="shared" si="173"/>
        <v>3.66</v>
      </c>
    </row>
    <row r="1829" spans="1:13" x14ac:dyDescent="0.35">
      <c r="A1829" s="189" t="s">
        <v>1949</v>
      </c>
      <c r="B1829" s="190" t="s">
        <v>1981</v>
      </c>
      <c r="C1829" s="191">
        <v>554090</v>
      </c>
      <c r="D1829" s="192">
        <v>1.389</v>
      </c>
      <c r="E1829" s="193">
        <v>45.226851850000003</v>
      </c>
      <c r="F1829" s="194">
        <v>1.8518518518518519</v>
      </c>
      <c r="H1829" s="195">
        <f t="shared" si="169"/>
        <v>0.5</v>
      </c>
      <c r="I1829" s="196">
        <f t="shared" si="170"/>
        <v>5</v>
      </c>
      <c r="J1829" s="197">
        <f t="shared" si="171"/>
        <v>4.5</v>
      </c>
      <c r="K1829" s="186">
        <f t="shared" si="174"/>
        <v>10</v>
      </c>
      <c r="L1829" s="198">
        <f t="shared" si="172"/>
        <v>3.3333333333333335</v>
      </c>
      <c r="M1829" s="199">
        <f t="shared" si="173"/>
        <v>3.33</v>
      </c>
    </row>
    <row r="1830" spans="1:13" x14ac:dyDescent="0.35">
      <c r="A1830" s="189" t="s">
        <v>1949</v>
      </c>
      <c r="B1830" s="190" t="s">
        <v>1982</v>
      </c>
      <c r="C1830" s="191">
        <v>566373</v>
      </c>
      <c r="D1830" s="192">
        <v>2</v>
      </c>
      <c r="E1830" s="193">
        <v>42.727848100000003</v>
      </c>
      <c r="F1830" s="194">
        <v>10.126582278481013</v>
      </c>
      <c r="H1830" s="195">
        <f t="shared" si="169"/>
        <v>0.5</v>
      </c>
      <c r="I1830" s="196">
        <f t="shared" si="170"/>
        <v>3.5</v>
      </c>
      <c r="J1830" s="197">
        <f t="shared" si="171"/>
        <v>0.5</v>
      </c>
      <c r="K1830" s="186">
        <f t="shared" si="174"/>
        <v>4.5</v>
      </c>
      <c r="L1830" s="198">
        <f t="shared" si="172"/>
        <v>1.5</v>
      </c>
      <c r="M1830" s="199">
        <f t="shared" si="173"/>
        <v>1.5</v>
      </c>
    </row>
    <row r="1831" spans="1:13" x14ac:dyDescent="0.35">
      <c r="A1831" s="189" t="s">
        <v>1949</v>
      </c>
      <c r="B1831" s="190" t="s">
        <v>1983</v>
      </c>
      <c r="C1831" s="191">
        <v>554111</v>
      </c>
      <c r="D1831" s="192">
        <v>3.0339999999999998</v>
      </c>
      <c r="E1831" s="193">
        <v>44.050229809999998</v>
      </c>
      <c r="F1831" s="194">
        <v>1.5758371634931057</v>
      </c>
      <c r="H1831" s="195">
        <f t="shared" si="169"/>
        <v>2.5</v>
      </c>
      <c r="I1831" s="196">
        <f t="shared" si="170"/>
        <v>5</v>
      </c>
      <c r="J1831" s="197">
        <f t="shared" si="171"/>
        <v>5</v>
      </c>
      <c r="K1831" s="186">
        <f t="shared" si="174"/>
        <v>12.5</v>
      </c>
      <c r="L1831" s="198">
        <f t="shared" si="172"/>
        <v>4.166666666666667</v>
      </c>
      <c r="M1831" s="199">
        <f t="shared" si="173"/>
        <v>4.16</v>
      </c>
    </row>
    <row r="1832" spans="1:13" x14ac:dyDescent="0.35">
      <c r="A1832" s="189" t="s">
        <v>1949</v>
      </c>
      <c r="B1832" s="190" t="s">
        <v>1984</v>
      </c>
      <c r="C1832" s="191">
        <v>554120</v>
      </c>
      <c r="D1832" s="192">
        <v>1.6259999999999999</v>
      </c>
      <c r="E1832" s="193">
        <v>43.316053510000003</v>
      </c>
      <c r="F1832" s="194">
        <v>1.0033444816053512</v>
      </c>
      <c r="H1832" s="195">
        <f t="shared" si="169"/>
        <v>0.5</v>
      </c>
      <c r="I1832" s="196">
        <f t="shared" si="170"/>
        <v>4</v>
      </c>
      <c r="J1832" s="197">
        <f t="shared" si="171"/>
        <v>5</v>
      </c>
      <c r="K1832" s="186">
        <f t="shared" si="174"/>
        <v>9.5</v>
      </c>
      <c r="L1832" s="198">
        <f t="shared" si="172"/>
        <v>3.1666666666666665</v>
      </c>
      <c r="M1832" s="199">
        <f t="shared" si="173"/>
        <v>3.16</v>
      </c>
    </row>
    <row r="1833" spans="1:13" x14ac:dyDescent="0.35">
      <c r="A1833" s="189" t="s">
        <v>1949</v>
      </c>
      <c r="B1833" s="190" t="s">
        <v>1985</v>
      </c>
      <c r="C1833" s="191">
        <v>554138</v>
      </c>
      <c r="D1833" s="192">
        <v>1.6319999999999999</v>
      </c>
      <c r="E1833" s="193">
        <v>46.078280540000002</v>
      </c>
      <c r="F1833" s="194">
        <v>2.5339366515837103</v>
      </c>
      <c r="H1833" s="195">
        <f t="shared" si="169"/>
        <v>0.5</v>
      </c>
      <c r="I1833" s="196">
        <f t="shared" si="170"/>
        <v>5</v>
      </c>
      <c r="J1833" s="197">
        <f t="shared" si="171"/>
        <v>3.5</v>
      </c>
      <c r="K1833" s="186">
        <f t="shared" si="174"/>
        <v>9</v>
      </c>
      <c r="L1833" s="198">
        <f t="shared" si="172"/>
        <v>3</v>
      </c>
      <c r="M1833" s="199">
        <f t="shared" si="173"/>
        <v>3</v>
      </c>
    </row>
    <row r="1834" spans="1:13" x14ac:dyDescent="0.35">
      <c r="A1834" s="189" t="s">
        <v>1949</v>
      </c>
      <c r="B1834" s="190" t="s">
        <v>1986</v>
      </c>
      <c r="C1834" s="191">
        <v>554189</v>
      </c>
      <c r="D1834" s="192">
        <v>4.673</v>
      </c>
      <c r="E1834" s="193">
        <v>38.90540541</v>
      </c>
      <c r="F1834" s="194">
        <v>0</v>
      </c>
      <c r="H1834" s="195">
        <f t="shared" si="169"/>
        <v>5</v>
      </c>
      <c r="I1834" s="196">
        <f t="shared" si="170"/>
        <v>0.5</v>
      </c>
      <c r="J1834" s="197">
        <f t="shared" si="171"/>
        <v>5</v>
      </c>
      <c r="K1834" s="186">
        <f t="shared" si="174"/>
        <v>10.5</v>
      </c>
      <c r="L1834" s="198">
        <f t="shared" si="172"/>
        <v>3.5</v>
      </c>
      <c r="M1834" s="199">
        <f t="shared" si="173"/>
        <v>3.5</v>
      </c>
    </row>
    <row r="1835" spans="1:13" x14ac:dyDescent="0.35">
      <c r="A1835" s="189" t="s">
        <v>1949</v>
      </c>
      <c r="B1835" s="190" t="s">
        <v>1987</v>
      </c>
      <c r="C1835" s="191">
        <v>554251</v>
      </c>
      <c r="D1835" s="192">
        <v>0.74099999999999999</v>
      </c>
      <c r="E1835" s="193">
        <v>41.265550240000003</v>
      </c>
      <c r="F1835" s="194">
        <v>7.6555023923444976</v>
      </c>
      <c r="H1835" s="195">
        <f t="shared" si="169"/>
        <v>0.5</v>
      </c>
      <c r="I1835" s="196">
        <f t="shared" si="170"/>
        <v>1</v>
      </c>
      <c r="J1835" s="197">
        <f t="shared" si="171"/>
        <v>0.5</v>
      </c>
      <c r="K1835" s="186">
        <f t="shared" si="174"/>
        <v>2</v>
      </c>
      <c r="L1835" s="198">
        <f t="shared" si="172"/>
        <v>0.66666666666666663</v>
      </c>
      <c r="M1835" s="199">
        <f t="shared" si="173"/>
        <v>0.66</v>
      </c>
    </row>
    <row r="1836" spans="1:13" x14ac:dyDescent="0.35">
      <c r="A1836" s="189" t="s">
        <v>1949</v>
      </c>
      <c r="B1836" s="190" t="s">
        <v>1988</v>
      </c>
      <c r="C1836" s="191">
        <v>554260</v>
      </c>
      <c r="D1836" s="192">
        <v>3.8140000000000001</v>
      </c>
      <c r="E1836" s="193">
        <v>45.675257729999998</v>
      </c>
      <c r="F1836" s="194">
        <v>0.51546391752577325</v>
      </c>
      <c r="H1836" s="195">
        <f t="shared" si="169"/>
        <v>4</v>
      </c>
      <c r="I1836" s="196">
        <f t="shared" si="170"/>
        <v>5</v>
      </c>
      <c r="J1836" s="197">
        <f t="shared" si="171"/>
        <v>5</v>
      </c>
      <c r="K1836" s="186">
        <f t="shared" si="174"/>
        <v>14</v>
      </c>
      <c r="L1836" s="198">
        <f t="shared" si="172"/>
        <v>4.666666666666667</v>
      </c>
      <c r="M1836" s="199">
        <f t="shared" si="173"/>
        <v>4.66</v>
      </c>
    </row>
    <row r="1837" spans="1:13" x14ac:dyDescent="0.35">
      <c r="A1837" s="189" t="s">
        <v>1949</v>
      </c>
      <c r="B1837" s="190" t="s">
        <v>1989</v>
      </c>
      <c r="C1837" s="191">
        <v>554316</v>
      </c>
      <c r="D1837" s="192">
        <v>0.68</v>
      </c>
      <c r="E1837" s="193">
        <v>42.754629629999997</v>
      </c>
      <c r="F1837" s="194">
        <v>3.7037037037037037</v>
      </c>
      <c r="H1837" s="195">
        <f t="shared" si="169"/>
        <v>0.5</v>
      </c>
      <c r="I1837" s="196">
        <f t="shared" si="170"/>
        <v>3.5</v>
      </c>
      <c r="J1837" s="197">
        <f t="shared" si="171"/>
        <v>2</v>
      </c>
      <c r="K1837" s="186">
        <f t="shared" si="174"/>
        <v>6</v>
      </c>
      <c r="L1837" s="198">
        <f t="shared" si="172"/>
        <v>2</v>
      </c>
      <c r="M1837" s="199">
        <f t="shared" si="173"/>
        <v>2</v>
      </c>
    </row>
    <row r="1838" spans="1:13" x14ac:dyDescent="0.35">
      <c r="A1838" s="189" t="s">
        <v>1949</v>
      </c>
      <c r="B1838" s="190" t="s">
        <v>1990</v>
      </c>
      <c r="C1838" s="191">
        <v>554341</v>
      </c>
      <c r="D1838" s="192">
        <v>3.597</v>
      </c>
      <c r="E1838" s="193">
        <v>45.915841579999999</v>
      </c>
      <c r="F1838" s="194">
        <v>1.9801980198019802</v>
      </c>
      <c r="H1838" s="195">
        <f t="shared" si="169"/>
        <v>3.5</v>
      </c>
      <c r="I1838" s="196">
        <f t="shared" si="170"/>
        <v>5</v>
      </c>
      <c r="J1838" s="197">
        <f t="shared" si="171"/>
        <v>4.5</v>
      </c>
      <c r="K1838" s="186">
        <f t="shared" si="174"/>
        <v>13</v>
      </c>
      <c r="L1838" s="198">
        <f t="shared" si="172"/>
        <v>4.333333333333333</v>
      </c>
      <c r="M1838" s="199">
        <f t="shared" si="173"/>
        <v>4.33</v>
      </c>
    </row>
    <row r="1839" spans="1:13" x14ac:dyDescent="0.35">
      <c r="A1839" s="189" t="s">
        <v>1949</v>
      </c>
      <c r="B1839" s="190" t="s">
        <v>1991</v>
      </c>
      <c r="C1839" s="191">
        <v>554359</v>
      </c>
      <c r="D1839" s="192">
        <v>3.9329999999999998</v>
      </c>
      <c r="E1839" s="193">
        <v>46.949330779999997</v>
      </c>
      <c r="F1839" s="194">
        <v>2.2944550669216062</v>
      </c>
      <c r="H1839" s="195">
        <f t="shared" si="169"/>
        <v>4.5</v>
      </c>
      <c r="I1839" s="196">
        <f t="shared" si="170"/>
        <v>5</v>
      </c>
      <c r="J1839" s="197">
        <f t="shared" si="171"/>
        <v>4</v>
      </c>
      <c r="K1839" s="186">
        <f t="shared" si="174"/>
        <v>13.5</v>
      </c>
      <c r="L1839" s="198">
        <f t="shared" si="172"/>
        <v>4.5</v>
      </c>
      <c r="M1839" s="199">
        <f t="shared" si="173"/>
        <v>4.5</v>
      </c>
    </row>
    <row r="1840" spans="1:13" x14ac:dyDescent="0.35">
      <c r="A1840" s="189" t="s">
        <v>1949</v>
      </c>
      <c r="B1840" s="190" t="s">
        <v>1992</v>
      </c>
      <c r="C1840" s="191">
        <v>566161</v>
      </c>
      <c r="D1840" s="192">
        <v>5.556</v>
      </c>
      <c r="E1840" s="193">
        <v>38.805194810000003</v>
      </c>
      <c r="F1840" s="194">
        <v>3.8961038961038961</v>
      </c>
      <c r="H1840" s="195">
        <f t="shared" si="169"/>
        <v>5</v>
      </c>
      <c r="I1840" s="196">
        <f t="shared" si="170"/>
        <v>0.5</v>
      </c>
      <c r="J1840" s="197">
        <f t="shared" si="171"/>
        <v>1.5</v>
      </c>
      <c r="K1840" s="186">
        <f t="shared" si="174"/>
        <v>7</v>
      </c>
      <c r="L1840" s="198">
        <f t="shared" si="172"/>
        <v>2.3333333333333335</v>
      </c>
      <c r="M1840" s="199">
        <f t="shared" si="173"/>
        <v>2.33</v>
      </c>
    </row>
    <row r="1841" spans="1:13" x14ac:dyDescent="0.35">
      <c r="A1841" s="189" t="s">
        <v>1949</v>
      </c>
      <c r="B1841" s="190" t="s">
        <v>627</v>
      </c>
      <c r="C1841" s="191">
        <v>554383</v>
      </c>
      <c r="D1841" s="192">
        <v>1.476</v>
      </c>
      <c r="E1841" s="193">
        <v>42.525522039999998</v>
      </c>
      <c r="F1841" s="194">
        <v>2.7842227378190252</v>
      </c>
      <c r="H1841" s="195">
        <f t="shared" si="169"/>
        <v>0.5</v>
      </c>
      <c r="I1841" s="196">
        <f t="shared" si="170"/>
        <v>3</v>
      </c>
      <c r="J1841" s="197">
        <f t="shared" si="171"/>
        <v>3.5</v>
      </c>
      <c r="K1841" s="186">
        <f t="shared" si="174"/>
        <v>7</v>
      </c>
      <c r="L1841" s="198">
        <f t="shared" si="172"/>
        <v>2.3333333333333335</v>
      </c>
      <c r="M1841" s="199">
        <f t="shared" si="173"/>
        <v>2.33</v>
      </c>
    </row>
    <row r="1842" spans="1:13" x14ac:dyDescent="0.35">
      <c r="A1842" s="189" t="s">
        <v>1949</v>
      </c>
      <c r="B1842" s="190" t="s">
        <v>1993</v>
      </c>
      <c r="C1842" s="191">
        <v>554391</v>
      </c>
      <c r="D1842" s="192">
        <v>4.1669999999999998</v>
      </c>
      <c r="E1842" s="193">
        <v>43.080952379999999</v>
      </c>
      <c r="F1842" s="194">
        <v>1.9047619047619047</v>
      </c>
      <c r="H1842" s="195">
        <f t="shared" si="169"/>
        <v>5</v>
      </c>
      <c r="I1842" s="196">
        <f t="shared" si="170"/>
        <v>3.5</v>
      </c>
      <c r="J1842" s="197">
        <f t="shared" si="171"/>
        <v>4.5</v>
      </c>
      <c r="K1842" s="186">
        <f t="shared" si="174"/>
        <v>13</v>
      </c>
      <c r="L1842" s="198">
        <f t="shared" si="172"/>
        <v>4.333333333333333</v>
      </c>
      <c r="M1842" s="199">
        <f t="shared" si="173"/>
        <v>4.33</v>
      </c>
    </row>
    <row r="1843" spans="1:13" x14ac:dyDescent="0.35">
      <c r="A1843" s="189" t="s">
        <v>1949</v>
      </c>
      <c r="B1843" s="190" t="s">
        <v>1994</v>
      </c>
      <c r="C1843" s="191">
        <v>554405</v>
      </c>
      <c r="D1843" s="192">
        <v>1.2350000000000001</v>
      </c>
      <c r="E1843" s="193">
        <v>45.046153850000003</v>
      </c>
      <c r="F1843" s="194">
        <v>4.615384615384615</v>
      </c>
      <c r="H1843" s="195">
        <f t="shared" si="169"/>
        <v>0.5</v>
      </c>
      <c r="I1843" s="196">
        <f t="shared" si="170"/>
        <v>5</v>
      </c>
      <c r="J1843" s="197">
        <f t="shared" si="171"/>
        <v>0.5</v>
      </c>
      <c r="K1843" s="186">
        <f t="shared" si="174"/>
        <v>6</v>
      </c>
      <c r="L1843" s="198">
        <f t="shared" si="172"/>
        <v>2</v>
      </c>
      <c r="M1843" s="199">
        <f t="shared" si="173"/>
        <v>2</v>
      </c>
    </row>
    <row r="1844" spans="1:13" x14ac:dyDescent="0.35">
      <c r="A1844" s="189" t="s">
        <v>1949</v>
      </c>
      <c r="B1844" s="190" t="s">
        <v>1995</v>
      </c>
      <c r="C1844" s="191">
        <v>566250</v>
      </c>
      <c r="D1844" s="192">
        <v>2.532</v>
      </c>
      <c r="E1844" s="193">
        <v>41.721311479999997</v>
      </c>
      <c r="F1844" s="194">
        <v>1.639344262295082</v>
      </c>
      <c r="H1844" s="195">
        <f t="shared" si="169"/>
        <v>1.5</v>
      </c>
      <c r="I1844" s="196">
        <f t="shared" si="170"/>
        <v>1.5</v>
      </c>
      <c r="J1844" s="197">
        <f t="shared" si="171"/>
        <v>5</v>
      </c>
      <c r="K1844" s="186">
        <f t="shared" si="174"/>
        <v>8</v>
      </c>
      <c r="L1844" s="198">
        <f t="shared" si="172"/>
        <v>2.6666666666666665</v>
      </c>
      <c r="M1844" s="199">
        <f t="shared" si="173"/>
        <v>2.66</v>
      </c>
    </row>
    <row r="1845" spans="1:13" x14ac:dyDescent="0.35">
      <c r="A1845" s="189" t="s">
        <v>1949</v>
      </c>
      <c r="B1845" s="190" t="s">
        <v>1996</v>
      </c>
      <c r="C1845" s="191">
        <v>554448</v>
      </c>
      <c r="D1845" s="192">
        <v>0</v>
      </c>
      <c r="E1845" s="193">
        <v>56.145833330000002</v>
      </c>
      <c r="F1845" s="194">
        <v>0</v>
      </c>
      <c r="H1845" s="195">
        <f t="shared" si="169"/>
        <v>0.5</v>
      </c>
      <c r="I1845" s="196">
        <f t="shared" si="170"/>
        <v>5</v>
      </c>
      <c r="J1845" s="197">
        <f t="shared" si="171"/>
        <v>5</v>
      </c>
      <c r="K1845" s="186">
        <f t="shared" si="174"/>
        <v>10.5</v>
      </c>
      <c r="L1845" s="198">
        <f t="shared" si="172"/>
        <v>3.5</v>
      </c>
      <c r="M1845" s="199">
        <f t="shared" si="173"/>
        <v>3.5</v>
      </c>
    </row>
    <row r="1846" spans="1:13" x14ac:dyDescent="0.35">
      <c r="A1846" s="189" t="s">
        <v>1949</v>
      </c>
      <c r="B1846" s="190" t="s">
        <v>1997</v>
      </c>
      <c r="C1846" s="191">
        <v>554456</v>
      </c>
      <c r="D1846" s="192">
        <v>3.9550000000000001</v>
      </c>
      <c r="E1846" s="193">
        <v>42.430817609999998</v>
      </c>
      <c r="F1846" s="194">
        <v>2.5157232704402515</v>
      </c>
      <c r="H1846" s="195">
        <f t="shared" si="169"/>
        <v>4.5</v>
      </c>
      <c r="I1846" s="196">
        <f t="shared" si="170"/>
        <v>3</v>
      </c>
      <c r="J1846" s="197">
        <f t="shared" si="171"/>
        <v>3.5</v>
      </c>
      <c r="K1846" s="186">
        <f t="shared" si="174"/>
        <v>11</v>
      </c>
      <c r="L1846" s="198">
        <f t="shared" si="172"/>
        <v>3.6666666666666665</v>
      </c>
      <c r="M1846" s="199">
        <f t="shared" si="173"/>
        <v>3.66</v>
      </c>
    </row>
    <row r="1847" spans="1:13" x14ac:dyDescent="0.35">
      <c r="A1847" s="189" t="s">
        <v>1949</v>
      </c>
      <c r="B1847" s="190" t="s">
        <v>548</v>
      </c>
      <c r="C1847" s="191">
        <v>554464</v>
      </c>
      <c r="D1847" s="192">
        <v>3.1909999999999998</v>
      </c>
      <c r="E1847" s="193">
        <v>42.366666670000001</v>
      </c>
      <c r="F1847" s="194">
        <v>3.004694835680751</v>
      </c>
      <c r="H1847" s="195">
        <f t="shared" si="169"/>
        <v>3</v>
      </c>
      <c r="I1847" s="196">
        <f t="shared" si="170"/>
        <v>2.5</v>
      </c>
      <c r="J1847" s="197">
        <f t="shared" si="171"/>
        <v>3</v>
      </c>
      <c r="K1847" s="186">
        <f t="shared" si="174"/>
        <v>8.5</v>
      </c>
      <c r="L1847" s="198">
        <f t="shared" si="172"/>
        <v>2.8333333333333335</v>
      </c>
      <c r="M1847" s="199">
        <f t="shared" si="173"/>
        <v>2.83</v>
      </c>
    </row>
    <row r="1848" spans="1:13" x14ac:dyDescent="0.35">
      <c r="A1848" s="189" t="s">
        <v>1949</v>
      </c>
      <c r="B1848" s="190" t="s">
        <v>1998</v>
      </c>
      <c r="C1848" s="191">
        <v>554472</v>
      </c>
      <c r="D1848" s="192">
        <v>4.0819999999999999</v>
      </c>
      <c r="E1848" s="193">
        <v>43.212328769999999</v>
      </c>
      <c r="F1848" s="194">
        <v>0</v>
      </c>
      <c r="H1848" s="195">
        <f t="shared" si="169"/>
        <v>5</v>
      </c>
      <c r="I1848" s="196">
        <f t="shared" si="170"/>
        <v>4</v>
      </c>
      <c r="J1848" s="197">
        <f t="shared" si="171"/>
        <v>5</v>
      </c>
      <c r="K1848" s="186">
        <f t="shared" si="174"/>
        <v>14</v>
      </c>
      <c r="L1848" s="198">
        <f t="shared" si="172"/>
        <v>4.666666666666667</v>
      </c>
      <c r="M1848" s="199">
        <f t="shared" si="173"/>
        <v>4.66</v>
      </c>
    </row>
    <row r="1849" spans="1:13" x14ac:dyDescent="0.35">
      <c r="A1849" s="189" t="s">
        <v>1999</v>
      </c>
      <c r="B1849" s="190" t="s">
        <v>1129</v>
      </c>
      <c r="C1849" s="191">
        <v>541923</v>
      </c>
      <c r="D1849" s="192">
        <v>1.538</v>
      </c>
      <c r="E1849" s="193">
        <v>44.96411483</v>
      </c>
      <c r="F1849" s="194">
        <v>4.7846889952153111</v>
      </c>
      <c r="H1849" s="195">
        <f t="shared" si="169"/>
        <v>0.5</v>
      </c>
      <c r="I1849" s="196">
        <f t="shared" si="170"/>
        <v>5</v>
      </c>
      <c r="J1849" s="197">
        <f t="shared" si="171"/>
        <v>0.5</v>
      </c>
      <c r="K1849" s="186">
        <f t="shared" si="174"/>
        <v>6</v>
      </c>
      <c r="L1849" s="198">
        <f t="shared" si="172"/>
        <v>2</v>
      </c>
      <c r="M1849" s="199">
        <f t="shared" si="173"/>
        <v>2</v>
      </c>
    </row>
    <row r="1850" spans="1:13" x14ac:dyDescent="0.35">
      <c r="A1850" s="189" t="s">
        <v>1999</v>
      </c>
      <c r="B1850" s="190" t="s">
        <v>2000</v>
      </c>
      <c r="C1850" s="191">
        <v>541796</v>
      </c>
      <c r="D1850" s="192">
        <v>4.1239999999999997</v>
      </c>
      <c r="E1850" s="193">
        <v>46.64473684</v>
      </c>
      <c r="F1850" s="194">
        <v>1.3157894736842104</v>
      </c>
      <c r="H1850" s="195">
        <f t="shared" si="169"/>
        <v>5</v>
      </c>
      <c r="I1850" s="196">
        <f t="shared" si="170"/>
        <v>5</v>
      </c>
      <c r="J1850" s="197">
        <f t="shared" si="171"/>
        <v>5</v>
      </c>
      <c r="K1850" s="186">
        <f t="shared" si="174"/>
        <v>15</v>
      </c>
      <c r="L1850" s="198">
        <f t="shared" si="172"/>
        <v>5</v>
      </c>
      <c r="M1850" s="199">
        <f t="shared" si="173"/>
        <v>5</v>
      </c>
    </row>
    <row r="1851" spans="1:13" x14ac:dyDescent="0.35">
      <c r="A1851" s="189" t="s">
        <v>1999</v>
      </c>
      <c r="B1851" s="190" t="s">
        <v>1999</v>
      </c>
      <c r="C1851" s="191">
        <v>556254</v>
      </c>
      <c r="D1851" s="192">
        <v>3.5449999999999999</v>
      </c>
      <c r="E1851" s="193">
        <v>45.784714119999997</v>
      </c>
      <c r="F1851" s="194">
        <v>0.97238428626993378</v>
      </c>
      <c r="H1851" s="195">
        <f t="shared" si="169"/>
        <v>3.5</v>
      </c>
      <c r="I1851" s="196">
        <f t="shared" si="170"/>
        <v>5</v>
      </c>
      <c r="J1851" s="197">
        <f t="shared" si="171"/>
        <v>5</v>
      </c>
      <c r="K1851" s="186">
        <f t="shared" si="174"/>
        <v>13.5</v>
      </c>
      <c r="L1851" s="198">
        <f t="shared" si="172"/>
        <v>4.5</v>
      </c>
      <c r="M1851" s="199">
        <f t="shared" si="173"/>
        <v>4.5</v>
      </c>
    </row>
    <row r="1852" spans="1:13" x14ac:dyDescent="0.35">
      <c r="A1852" s="189" t="s">
        <v>1999</v>
      </c>
      <c r="B1852" s="190" t="s">
        <v>2001</v>
      </c>
      <c r="C1852" s="191">
        <v>556319</v>
      </c>
      <c r="D1852" s="192">
        <v>3.802</v>
      </c>
      <c r="E1852" s="193">
        <v>42.486013990000004</v>
      </c>
      <c r="F1852" s="194">
        <v>5.1282051282051286</v>
      </c>
      <c r="H1852" s="195">
        <f t="shared" si="169"/>
        <v>4</v>
      </c>
      <c r="I1852" s="196">
        <f t="shared" si="170"/>
        <v>3</v>
      </c>
      <c r="J1852" s="197">
        <f t="shared" si="171"/>
        <v>0.5</v>
      </c>
      <c r="K1852" s="186">
        <f t="shared" si="174"/>
        <v>7.5</v>
      </c>
      <c r="L1852" s="198">
        <f t="shared" si="172"/>
        <v>2.5</v>
      </c>
      <c r="M1852" s="199">
        <f t="shared" si="173"/>
        <v>2.5</v>
      </c>
    </row>
    <row r="1853" spans="1:13" x14ac:dyDescent="0.35">
      <c r="A1853" s="189" t="s">
        <v>1999</v>
      </c>
      <c r="B1853" s="190" t="s">
        <v>2002</v>
      </c>
      <c r="C1853" s="191">
        <v>556335</v>
      </c>
      <c r="D1853" s="192">
        <v>1.919</v>
      </c>
      <c r="E1853" s="193">
        <v>42.566750630000001</v>
      </c>
      <c r="F1853" s="194">
        <v>4.0302267002518892</v>
      </c>
      <c r="H1853" s="195">
        <f t="shared" si="169"/>
        <v>0.5</v>
      </c>
      <c r="I1853" s="196">
        <f t="shared" si="170"/>
        <v>3</v>
      </c>
      <c r="J1853" s="197">
        <f t="shared" si="171"/>
        <v>1.5</v>
      </c>
      <c r="K1853" s="186">
        <f t="shared" si="174"/>
        <v>5</v>
      </c>
      <c r="L1853" s="198">
        <f t="shared" si="172"/>
        <v>1.6666666666666667</v>
      </c>
      <c r="M1853" s="199">
        <f t="shared" si="173"/>
        <v>1.66</v>
      </c>
    </row>
    <row r="1854" spans="1:13" x14ac:dyDescent="0.35">
      <c r="A1854" s="189" t="s">
        <v>1999</v>
      </c>
      <c r="B1854" s="190" t="s">
        <v>2003</v>
      </c>
      <c r="C1854" s="191">
        <v>541826</v>
      </c>
      <c r="D1854" s="192">
        <v>2.9409999999999998</v>
      </c>
      <c r="E1854" s="193">
        <v>43.58910891</v>
      </c>
      <c r="F1854" s="194">
        <v>1.9801980198019802</v>
      </c>
      <c r="H1854" s="195">
        <f t="shared" si="169"/>
        <v>2.5</v>
      </c>
      <c r="I1854" s="196">
        <f t="shared" si="170"/>
        <v>4.5</v>
      </c>
      <c r="J1854" s="197">
        <f t="shared" si="171"/>
        <v>4.5</v>
      </c>
      <c r="K1854" s="186">
        <f t="shared" si="174"/>
        <v>11.5</v>
      </c>
      <c r="L1854" s="198">
        <f t="shared" si="172"/>
        <v>3.8333333333333335</v>
      </c>
      <c r="M1854" s="199">
        <f t="shared" si="173"/>
        <v>3.83</v>
      </c>
    </row>
    <row r="1855" spans="1:13" x14ac:dyDescent="0.35">
      <c r="A1855" s="189" t="s">
        <v>1999</v>
      </c>
      <c r="B1855" s="190" t="s">
        <v>2004</v>
      </c>
      <c r="C1855" s="191">
        <v>578177</v>
      </c>
      <c r="D1855" s="192">
        <v>5.8819999999999997</v>
      </c>
      <c r="E1855" s="193">
        <v>44.178160920000003</v>
      </c>
      <c r="F1855" s="194">
        <v>0</v>
      </c>
      <c r="H1855" s="195">
        <f t="shared" si="169"/>
        <v>5</v>
      </c>
      <c r="I1855" s="196">
        <f t="shared" si="170"/>
        <v>5</v>
      </c>
      <c r="J1855" s="197">
        <f t="shared" si="171"/>
        <v>5</v>
      </c>
      <c r="K1855" s="186">
        <f t="shared" si="174"/>
        <v>15</v>
      </c>
      <c r="L1855" s="198">
        <f t="shared" si="172"/>
        <v>5</v>
      </c>
      <c r="M1855" s="199">
        <f t="shared" si="173"/>
        <v>5</v>
      </c>
    </row>
    <row r="1856" spans="1:13" x14ac:dyDescent="0.35">
      <c r="A1856" s="189" t="s">
        <v>1999</v>
      </c>
      <c r="B1856" s="190" t="s">
        <v>2005</v>
      </c>
      <c r="C1856" s="191">
        <v>541931</v>
      </c>
      <c r="D1856" s="192">
        <v>1.22</v>
      </c>
      <c r="E1856" s="193">
        <v>47.189393940000002</v>
      </c>
      <c r="F1856" s="194">
        <v>1.5151515151515151</v>
      </c>
      <c r="H1856" s="195">
        <f t="shared" si="169"/>
        <v>0.5</v>
      </c>
      <c r="I1856" s="196">
        <f t="shared" si="170"/>
        <v>5</v>
      </c>
      <c r="J1856" s="197">
        <f t="shared" si="171"/>
        <v>5</v>
      </c>
      <c r="K1856" s="186">
        <f t="shared" si="174"/>
        <v>10.5</v>
      </c>
      <c r="L1856" s="198">
        <f t="shared" si="172"/>
        <v>3.5</v>
      </c>
      <c r="M1856" s="199">
        <f t="shared" si="173"/>
        <v>3.5</v>
      </c>
    </row>
    <row r="1857" spans="1:13" x14ac:dyDescent="0.35">
      <c r="A1857" s="189" t="s">
        <v>1999</v>
      </c>
      <c r="B1857" s="190" t="s">
        <v>2006</v>
      </c>
      <c r="C1857" s="191">
        <v>556629</v>
      </c>
      <c r="D1857" s="192">
        <v>1.5289999999999999</v>
      </c>
      <c r="E1857" s="193">
        <v>45.221442889999999</v>
      </c>
      <c r="F1857" s="194">
        <v>0.40080160320641284</v>
      </c>
      <c r="H1857" s="195">
        <f t="shared" si="169"/>
        <v>0.5</v>
      </c>
      <c r="I1857" s="196">
        <f t="shared" si="170"/>
        <v>5</v>
      </c>
      <c r="J1857" s="197">
        <f t="shared" si="171"/>
        <v>5</v>
      </c>
      <c r="K1857" s="186">
        <f t="shared" si="174"/>
        <v>10.5</v>
      </c>
      <c r="L1857" s="198">
        <f t="shared" si="172"/>
        <v>3.5</v>
      </c>
      <c r="M1857" s="199">
        <f t="shared" si="173"/>
        <v>3.5</v>
      </c>
    </row>
    <row r="1858" spans="1:13" x14ac:dyDescent="0.35">
      <c r="A1858" s="189" t="s">
        <v>1999</v>
      </c>
      <c r="B1858" s="190" t="s">
        <v>2007</v>
      </c>
      <c r="C1858" s="191">
        <v>578410</v>
      </c>
      <c r="D1858" s="192">
        <v>0</v>
      </c>
      <c r="E1858" s="193">
        <v>50.031914890000003</v>
      </c>
      <c r="F1858" s="194">
        <v>0</v>
      </c>
      <c r="H1858" s="195">
        <f t="shared" si="169"/>
        <v>0.5</v>
      </c>
      <c r="I1858" s="196">
        <f t="shared" si="170"/>
        <v>5</v>
      </c>
      <c r="J1858" s="197">
        <f t="shared" si="171"/>
        <v>5</v>
      </c>
      <c r="K1858" s="186">
        <f t="shared" si="174"/>
        <v>10.5</v>
      </c>
      <c r="L1858" s="198">
        <f t="shared" si="172"/>
        <v>3.5</v>
      </c>
      <c r="M1858" s="199">
        <f t="shared" si="173"/>
        <v>3.5</v>
      </c>
    </row>
    <row r="1859" spans="1:13" x14ac:dyDescent="0.35">
      <c r="A1859" s="189" t="s">
        <v>1999</v>
      </c>
      <c r="B1859" s="190" t="s">
        <v>2008</v>
      </c>
      <c r="C1859" s="191">
        <v>556734</v>
      </c>
      <c r="D1859" s="192">
        <v>2.7450000000000001</v>
      </c>
      <c r="E1859" s="193">
        <v>46.208235289999998</v>
      </c>
      <c r="F1859" s="194">
        <v>1.4117647058823528</v>
      </c>
      <c r="H1859" s="195">
        <f t="shared" si="169"/>
        <v>2</v>
      </c>
      <c r="I1859" s="196">
        <f t="shared" si="170"/>
        <v>5</v>
      </c>
      <c r="J1859" s="197">
        <f t="shared" si="171"/>
        <v>5</v>
      </c>
      <c r="K1859" s="186">
        <f t="shared" si="174"/>
        <v>12</v>
      </c>
      <c r="L1859" s="198">
        <f t="shared" si="172"/>
        <v>4</v>
      </c>
      <c r="M1859" s="199">
        <f t="shared" si="173"/>
        <v>4</v>
      </c>
    </row>
    <row r="1860" spans="1:13" x14ac:dyDescent="0.35">
      <c r="A1860" s="189" t="s">
        <v>1999</v>
      </c>
      <c r="B1860" s="190" t="s">
        <v>2009</v>
      </c>
      <c r="C1860" s="191">
        <v>556751</v>
      </c>
      <c r="D1860" s="192">
        <v>3.984</v>
      </c>
      <c r="E1860" s="193">
        <v>45.255462180000002</v>
      </c>
      <c r="F1860" s="194">
        <v>1.3445378151260505</v>
      </c>
      <c r="H1860" s="195">
        <f t="shared" ref="H1860:H1923" si="175">VALUE(_xlfn.IFS(D1860&gt;4.05,"5",D1860&gt;=3.83,"4,5",D1860&gt;=3.6,"4",D1860&gt;=3.37,"3,5",D1860&gt;=3.14,"3",D1860&gt;=2.91,"2,5",D1860&gt;=2.68,"2",D1860&gt;=2.45,"1,5",D1860&gt;=2.22,"1",D1860&lt;2.22,"0,5"))</f>
        <v>4.5</v>
      </c>
      <c r="I1860" s="196">
        <f t="shared" ref="I1860:I1923" si="176">VALUE(_xlfn.IFS(E1860&gt;43.62,"5",E1860&gt;=43.32,"4,5",E1860&gt;=43.1,"4",E1860&gt;=42.7,"3,5",E1860&gt;=42.39,"3",E1860&gt;=42.08,"2,5",E1860&gt;=41.77,"2",E1860&gt;=41.46,"1,5",E1860&gt;=41.15,"1",E1860&lt;41.15,"0,5"))</f>
        <v>5</v>
      </c>
      <c r="J1860" s="197">
        <f t="shared" ref="J1860:J1923" si="177">VALUE(_xlfn.IFS(F1860&gt;4.53,"0,5",F1860&gt;=4.2,"1",F1860&gt;=3.86,"1,5",F1860&gt;=3.52,"2",F1860&gt;=3.18,"2,5",F1860&gt;=2.84,"3",F1860&gt;=2.5,"3,5",F1860&gt;=2.16,"4",F1860&gt;=1.82,"4,5",F1860&lt;1.82,"5"))</f>
        <v>5</v>
      </c>
      <c r="K1860" s="186">
        <f t="shared" si="174"/>
        <v>14.5</v>
      </c>
      <c r="L1860" s="198">
        <f t="shared" ref="L1860:L1923" si="178">(H1860+I1860+J1860)/3</f>
        <v>4.833333333333333</v>
      </c>
      <c r="M1860" s="199">
        <f t="shared" ref="M1860:M1923" si="179">ROUNDDOWN(L1860,2)</f>
        <v>4.83</v>
      </c>
    </row>
    <row r="1861" spans="1:13" x14ac:dyDescent="0.35">
      <c r="A1861" s="189" t="s">
        <v>1999</v>
      </c>
      <c r="B1861" s="190" t="s">
        <v>2010</v>
      </c>
      <c r="C1861" s="191">
        <v>578223</v>
      </c>
      <c r="D1861" s="192">
        <v>8.8889999999999993</v>
      </c>
      <c r="E1861" s="193">
        <v>41.881578949999998</v>
      </c>
      <c r="F1861" s="194">
        <v>0</v>
      </c>
      <c r="H1861" s="195">
        <f t="shared" si="175"/>
        <v>5</v>
      </c>
      <c r="I1861" s="196">
        <f t="shared" si="176"/>
        <v>2</v>
      </c>
      <c r="J1861" s="197">
        <f t="shared" si="177"/>
        <v>5</v>
      </c>
      <c r="K1861" s="186">
        <f t="shared" si="174"/>
        <v>12</v>
      </c>
      <c r="L1861" s="198">
        <f t="shared" si="178"/>
        <v>4</v>
      </c>
      <c r="M1861" s="199">
        <f t="shared" si="179"/>
        <v>4</v>
      </c>
    </row>
    <row r="1862" spans="1:13" x14ac:dyDescent="0.35">
      <c r="A1862" s="189" t="s">
        <v>1999</v>
      </c>
      <c r="B1862" s="190" t="s">
        <v>2011</v>
      </c>
      <c r="C1862" s="191">
        <v>541958</v>
      </c>
      <c r="D1862" s="192">
        <v>2.1579999999999999</v>
      </c>
      <c r="E1862" s="193">
        <v>45.014563109999997</v>
      </c>
      <c r="F1862" s="194">
        <v>3.883495145631068</v>
      </c>
      <c r="H1862" s="195">
        <f t="shared" si="175"/>
        <v>0.5</v>
      </c>
      <c r="I1862" s="196">
        <f t="shared" si="176"/>
        <v>5</v>
      </c>
      <c r="J1862" s="197">
        <f t="shared" si="177"/>
        <v>1.5</v>
      </c>
      <c r="K1862" s="186">
        <f t="shared" si="174"/>
        <v>7</v>
      </c>
      <c r="L1862" s="198">
        <f t="shared" si="178"/>
        <v>2.3333333333333335</v>
      </c>
      <c r="M1862" s="199">
        <f t="shared" si="179"/>
        <v>2.33</v>
      </c>
    </row>
    <row r="1863" spans="1:13" x14ac:dyDescent="0.35">
      <c r="A1863" s="189" t="s">
        <v>1999</v>
      </c>
      <c r="B1863" s="190" t="s">
        <v>2012</v>
      </c>
      <c r="C1863" s="191">
        <v>556912</v>
      </c>
      <c r="D1863" s="192">
        <v>4.3479999999999999</v>
      </c>
      <c r="E1863" s="193">
        <v>46.032188840000003</v>
      </c>
      <c r="F1863" s="194">
        <v>1.7167381974248925</v>
      </c>
      <c r="H1863" s="195">
        <f t="shared" si="175"/>
        <v>5</v>
      </c>
      <c r="I1863" s="196">
        <f t="shared" si="176"/>
        <v>5</v>
      </c>
      <c r="J1863" s="197">
        <f t="shared" si="177"/>
        <v>5</v>
      </c>
      <c r="K1863" s="186">
        <f t="shared" si="174"/>
        <v>15</v>
      </c>
      <c r="L1863" s="198">
        <f t="shared" si="178"/>
        <v>5</v>
      </c>
      <c r="M1863" s="199">
        <f t="shared" si="179"/>
        <v>5</v>
      </c>
    </row>
    <row r="1864" spans="1:13" x14ac:dyDescent="0.35">
      <c r="A1864" s="189" t="s">
        <v>1999</v>
      </c>
      <c r="B1864" s="190" t="s">
        <v>665</v>
      </c>
      <c r="C1864" s="191">
        <v>578436</v>
      </c>
      <c r="D1864" s="192">
        <v>2.9409999999999998</v>
      </c>
      <c r="E1864" s="193">
        <v>48.68181818</v>
      </c>
      <c r="F1864" s="194">
        <v>2.0202020202020203</v>
      </c>
      <c r="H1864" s="195">
        <f t="shared" si="175"/>
        <v>2.5</v>
      </c>
      <c r="I1864" s="196">
        <f t="shared" si="176"/>
        <v>5</v>
      </c>
      <c r="J1864" s="197">
        <f t="shared" si="177"/>
        <v>4.5</v>
      </c>
      <c r="K1864" s="186">
        <f t="shared" si="174"/>
        <v>12</v>
      </c>
      <c r="L1864" s="198">
        <f t="shared" si="178"/>
        <v>4</v>
      </c>
      <c r="M1864" s="199">
        <f t="shared" si="179"/>
        <v>4</v>
      </c>
    </row>
    <row r="1865" spans="1:13" x14ac:dyDescent="0.35">
      <c r="A1865" s="189" t="s">
        <v>1999</v>
      </c>
      <c r="B1865" s="190" t="s">
        <v>2013</v>
      </c>
      <c r="C1865" s="191">
        <v>557161</v>
      </c>
      <c r="D1865" s="192">
        <v>3.867</v>
      </c>
      <c r="E1865" s="193">
        <v>47.6986755</v>
      </c>
      <c r="F1865" s="194">
        <v>0.66225165562913912</v>
      </c>
      <c r="H1865" s="195">
        <f t="shared" si="175"/>
        <v>4.5</v>
      </c>
      <c r="I1865" s="196">
        <f t="shared" si="176"/>
        <v>5</v>
      </c>
      <c r="J1865" s="197">
        <f t="shared" si="177"/>
        <v>5</v>
      </c>
      <c r="K1865" s="186">
        <f t="shared" si="174"/>
        <v>14.5</v>
      </c>
      <c r="L1865" s="198">
        <f t="shared" si="178"/>
        <v>4.833333333333333</v>
      </c>
      <c r="M1865" s="199">
        <f t="shared" si="179"/>
        <v>4.83</v>
      </c>
    </row>
    <row r="1866" spans="1:13" x14ac:dyDescent="0.35">
      <c r="A1866" s="189" t="s">
        <v>1999</v>
      </c>
      <c r="B1866" s="190" t="s">
        <v>2014</v>
      </c>
      <c r="C1866" s="191">
        <v>553522</v>
      </c>
      <c r="D1866" s="192">
        <v>10.526</v>
      </c>
      <c r="E1866" s="193">
        <v>43.465116279999997</v>
      </c>
      <c r="F1866" s="194">
        <v>0</v>
      </c>
      <c r="H1866" s="195">
        <f t="shared" si="175"/>
        <v>5</v>
      </c>
      <c r="I1866" s="196">
        <f t="shared" si="176"/>
        <v>4.5</v>
      </c>
      <c r="J1866" s="197">
        <f t="shared" si="177"/>
        <v>5</v>
      </c>
      <c r="K1866" s="186">
        <f t="shared" si="174"/>
        <v>14.5</v>
      </c>
      <c r="L1866" s="198">
        <f t="shared" si="178"/>
        <v>4.833333333333333</v>
      </c>
      <c r="M1866" s="199">
        <f t="shared" si="179"/>
        <v>4.83</v>
      </c>
    </row>
    <row r="1867" spans="1:13" x14ac:dyDescent="0.35">
      <c r="A1867" s="189" t="s">
        <v>1999</v>
      </c>
      <c r="B1867" s="190" t="s">
        <v>2015</v>
      </c>
      <c r="C1867" s="191">
        <v>557374</v>
      </c>
      <c r="D1867" s="192">
        <v>1.266</v>
      </c>
      <c r="E1867" s="193">
        <v>46.380851059999998</v>
      </c>
      <c r="F1867" s="194">
        <v>0.85106382978723416</v>
      </c>
      <c r="H1867" s="195">
        <f t="shared" si="175"/>
        <v>0.5</v>
      </c>
      <c r="I1867" s="196">
        <f t="shared" si="176"/>
        <v>5</v>
      </c>
      <c r="J1867" s="197">
        <f t="shared" si="177"/>
        <v>5</v>
      </c>
      <c r="K1867" s="186">
        <f t="shared" si="174"/>
        <v>10.5</v>
      </c>
      <c r="L1867" s="198">
        <f t="shared" si="178"/>
        <v>3.5</v>
      </c>
      <c r="M1867" s="199">
        <f t="shared" si="179"/>
        <v>3.5</v>
      </c>
    </row>
    <row r="1868" spans="1:13" x14ac:dyDescent="0.35">
      <c r="A1868" s="189" t="s">
        <v>1999</v>
      </c>
      <c r="B1868" s="190" t="s">
        <v>2016</v>
      </c>
      <c r="C1868" s="191">
        <v>557382</v>
      </c>
      <c r="D1868" s="192">
        <v>5.8979999999999997</v>
      </c>
      <c r="E1868" s="193">
        <v>41.755691769999999</v>
      </c>
      <c r="F1868" s="194">
        <v>2.8021015761821366</v>
      </c>
      <c r="H1868" s="195">
        <f t="shared" si="175"/>
        <v>5</v>
      </c>
      <c r="I1868" s="196">
        <f t="shared" si="176"/>
        <v>1.5</v>
      </c>
      <c r="J1868" s="197">
        <f t="shared" si="177"/>
        <v>3.5</v>
      </c>
      <c r="K1868" s="186">
        <f t="shared" si="174"/>
        <v>10</v>
      </c>
      <c r="L1868" s="198">
        <f t="shared" si="178"/>
        <v>3.3333333333333335</v>
      </c>
      <c r="M1868" s="199">
        <f t="shared" si="179"/>
        <v>3.33</v>
      </c>
    </row>
    <row r="1869" spans="1:13" x14ac:dyDescent="0.35">
      <c r="A1869" s="189" t="s">
        <v>2017</v>
      </c>
      <c r="B1869" s="190" t="s">
        <v>2018</v>
      </c>
      <c r="C1869" s="191">
        <v>553450</v>
      </c>
      <c r="D1869" s="192">
        <v>3.093</v>
      </c>
      <c r="E1869" s="193">
        <v>40.122100119999999</v>
      </c>
      <c r="F1869" s="194">
        <v>1.5873015873015872</v>
      </c>
      <c r="H1869" s="195">
        <f t="shared" si="175"/>
        <v>2.5</v>
      </c>
      <c r="I1869" s="196">
        <f t="shared" si="176"/>
        <v>0.5</v>
      </c>
      <c r="J1869" s="197">
        <f t="shared" si="177"/>
        <v>5</v>
      </c>
      <c r="K1869" s="186">
        <f t="shared" ref="K1869:K1932" si="180">SUM(H1869:J1869)</f>
        <v>8</v>
      </c>
      <c r="L1869" s="198">
        <f t="shared" si="178"/>
        <v>2.6666666666666665</v>
      </c>
      <c r="M1869" s="199">
        <f t="shared" si="179"/>
        <v>2.66</v>
      </c>
    </row>
    <row r="1870" spans="1:13" x14ac:dyDescent="0.35">
      <c r="A1870" s="189" t="s">
        <v>2017</v>
      </c>
      <c r="B1870" s="190" t="s">
        <v>2019</v>
      </c>
      <c r="C1870" s="191">
        <v>553514</v>
      </c>
      <c r="D1870" s="192">
        <v>2.548</v>
      </c>
      <c r="E1870" s="193">
        <v>45.3467433</v>
      </c>
      <c r="F1870" s="194">
        <v>6.1302681992337167</v>
      </c>
      <c r="H1870" s="195">
        <f t="shared" si="175"/>
        <v>1.5</v>
      </c>
      <c r="I1870" s="196">
        <f t="shared" si="176"/>
        <v>5</v>
      </c>
      <c r="J1870" s="197">
        <f t="shared" si="177"/>
        <v>0.5</v>
      </c>
      <c r="K1870" s="186">
        <f t="shared" si="180"/>
        <v>7</v>
      </c>
      <c r="L1870" s="198">
        <f t="shared" si="178"/>
        <v>2.3333333333333335</v>
      </c>
      <c r="M1870" s="199">
        <f t="shared" si="179"/>
        <v>2.33</v>
      </c>
    </row>
    <row r="1871" spans="1:13" x14ac:dyDescent="0.35">
      <c r="A1871" s="189" t="s">
        <v>2017</v>
      </c>
      <c r="B1871" s="190" t="s">
        <v>2020</v>
      </c>
      <c r="C1871" s="191">
        <v>553620</v>
      </c>
      <c r="D1871" s="192">
        <v>2.6880000000000002</v>
      </c>
      <c r="E1871" s="193">
        <v>42.926573429999998</v>
      </c>
      <c r="F1871" s="194">
        <v>11.188811188811188</v>
      </c>
      <c r="H1871" s="195">
        <f t="shared" si="175"/>
        <v>2</v>
      </c>
      <c r="I1871" s="196">
        <f t="shared" si="176"/>
        <v>3.5</v>
      </c>
      <c r="J1871" s="197">
        <f t="shared" si="177"/>
        <v>0.5</v>
      </c>
      <c r="K1871" s="186">
        <f t="shared" si="180"/>
        <v>6</v>
      </c>
      <c r="L1871" s="198">
        <f t="shared" si="178"/>
        <v>2</v>
      </c>
      <c r="M1871" s="199">
        <f t="shared" si="179"/>
        <v>2</v>
      </c>
    </row>
    <row r="1872" spans="1:13" x14ac:dyDescent="0.35">
      <c r="A1872" s="189" t="s">
        <v>2017</v>
      </c>
      <c r="B1872" s="190" t="s">
        <v>2021</v>
      </c>
      <c r="C1872" s="191">
        <v>566641</v>
      </c>
      <c r="D1872" s="192">
        <v>1.869</v>
      </c>
      <c r="E1872" s="193">
        <v>49.120689659999996</v>
      </c>
      <c r="F1872" s="194">
        <v>3.4482758620689653</v>
      </c>
      <c r="H1872" s="195">
        <f t="shared" si="175"/>
        <v>0.5</v>
      </c>
      <c r="I1872" s="196">
        <f t="shared" si="176"/>
        <v>5</v>
      </c>
      <c r="J1872" s="197">
        <f t="shared" si="177"/>
        <v>2.5</v>
      </c>
      <c r="K1872" s="186">
        <f t="shared" si="180"/>
        <v>8</v>
      </c>
      <c r="L1872" s="198">
        <f t="shared" si="178"/>
        <v>2.6666666666666665</v>
      </c>
      <c r="M1872" s="199">
        <f t="shared" si="179"/>
        <v>2.66</v>
      </c>
    </row>
    <row r="1873" spans="1:13" x14ac:dyDescent="0.35">
      <c r="A1873" s="189" t="s">
        <v>2017</v>
      </c>
      <c r="B1873" s="190" t="s">
        <v>2017</v>
      </c>
      <c r="C1873" s="191">
        <v>553671</v>
      </c>
      <c r="D1873" s="192">
        <v>2.7109999999999999</v>
      </c>
      <c r="E1873" s="193">
        <v>43.66242587</v>
      </c>
      <c r="F1873" s="194">
        <v>2.3340348192079583</v>
      </c>
      <c r="H1873" s="195">
        <f t="shared" si="175"/>
        <v>2</v>
      </c>
      <c r="I1873" s="196">
        <f t="shared" si="176"/>
        <v>5</v>
      </c>
      <c r="J1873" s="197">
        <f t="shared" si="177"/>
        <v>4</v>
      </c>
      <c r="K1873" s="186">
        <f t="shared" si="180"/>
        <v>11</v>
      </c>
      <c r="L1873" s="198">
        <f t="shared" si="178"/>
        <v>3.6666666666666665</v>
      </c>
      <c r="M1873" s="199">
        <f t="shared" si="179"/>
        <v>3.66</v>
      </c>
    </row>
    <row r="1874" spans="1:13" x14ac:dyDescent="0.35">
      <c r="A1874" s="189" t="s">
        <v>2017</v>
      </c>
      <c r="B1874" s="190" t="s">
        <v>2022</v>
      </c>
      <c r="C1874" s="191">
        <v>553832</v>
      </c>
      <c r="D1874" s="192">
        <v>1.01</v>
      </c>
      <c r="E1874" s="193">
        <v>44.897260269999997</v>
      </c>
      <c r="F1874" s="194">
        <v>1.3698630136986301</v>
      </c>
      <c r="H1874" s="195">
        <f t="shared" si="175"/>
        <v>0.5</v>
      </c>
      <c r="I1874" s="196">
        <f t="shared" si="176"/>
        <v>5</v>
      </c>
      <c r="J1874" s="197">
        <f t="shared" si="177"/>
        <v>5</v>
      </c>
      <c r="K1874" s="186">
        <f t="shared" si="180"/>
        <v>10.5</v>
      </c>
      <c r="L1874" s="198">
        <f t="shared" si="178"/>
        <v>3.5</v>
      </c>
      <c r="M1874" s="199">
        <f t="shared" si="179"/>
        <v>3.5</v>
      </c>
    </row>
    <row r="1875" spans="1:13" x14ac:dyDescent="0.35">
      <c r="A1875" s="189" t="s">
        <v>2017</v>
      </c>
      <c r="B1875" s="190" t="s">
        <v>2023</v>
      </c>
      <c r="C1875" s="191">
        <v>553913</v>
      </c>
      <c r="D1875" s="192">
        <v>3.177</v>
      </c>
      <c r="E1875" s="193">
        <v>40.341534609999997</v>
      </c>
      <c r="F1875" s="194">
        <v>5.6713928273561294</v>
      </c>
      <c r="H1875" s="195">
        <f t="shared" si="175"/>
        <v>3</v>
      </c>
      <c r="I1875" s="196">
        <f t="shared" si="176"/>
        <v>0.5</v>
      </c>
      <c r="J1875" s="197">
        <f t="shared" si="177"/>
        <v>0.5</v>
      </c>
      <c r="K1875" s="186">
        <f t="shared" si="180"/>
        <v>4</v>
      </c>
      <c r="L1875" s="198">
        <f t="shared" si="178"/>
        <v>1.3333333333333333</v>
      </c>
      <c r="M1875" s="199">
        <f t="shared" si="179"/>
        <v>1.33</v>
      </c>
    </row>
    <row r="1876" spans="1:13" x14ac:dyDescent="0.35">
      <c r="A1876" s="189" t="s">
        <v>2017</v>
      </c>
      <c r="B1876" s="190" t="s">
        <v>1971</v>
      </c>
      <c r="C1876" s="191">
        <v>553930</v>
      </c>
      <c r="D1876" s="192">
        <v>2.8170000000000002</v>
      </c>
      <c r="E1876" s="193">
        <v>45.063492060000002</v>
      </c>
      <c r="F1876" s="194">
        <v>1.5873015873015872</v>
      </c>
      <c r="H1876" s="195">
        <f t="shared" si="175"/>
        <v>2</v>
      </c>
      <c r="I1876" s="196">
        <f t="shared" si="176"/>
        <v>5</v>
      </c>
      <c r="J1876" s="197">
        <f t="shared" si="177"/>
        <v>5</v>
      </c>
      <c r="K1876" s="186">
        <f t="shared" si="180"/>
        <v>12</v>
      </c>
      <c r="L1876" s="198">
        <f t="shared" si="178"/>
        <v>4</v>
      </c>
      <c r="M1876" s="199">
        <f t="shared" si="179"/>
        <v>4</v>
      </c>
    </row>
    <row r="1877" spans="1:13" x14ac:dyDescent="0.35">
      <c r="A1877" s="189" t="s">
        <v>2017</v>
      </c>
      <c r="B1877" s="190" t="s">
        <v>2024</v>
      </c>
      <c r="C1877" s="191">
        <v>553956</v>
      </c>
      <c r="D1877" s="192">
        <v>5.34</v>
      </c>
      <c r="E1877" s="193">
        <v>37.943076920000003</v>
      </c>
      <c r="F1877" s="194">
        <v>4.3076923076923075</v>
      </c>
      <c r="H1877" s="195">
        <f t="shared" si="175"/>
        <v>5</v>
      </c>
      <c r="I1877" s="196">
        <f t="shared" si="176"/>
        <v>0.5</v>
      </c>
      <c r="J1877" s="197">
        <f t="shared" si="177"/>
        <v>1</v>
      </c>
      <c r="K1877" s="186">
        <f t="shared" si="180"/>
        <v>6.5</v>
      </c>
      <c r="L1877" s="198">
        <f t="shared" si="178"/>
        <v>2.1666666666666665</v>
      </c>
      <c r="M1877" s="199">
        <f t="shared" si="179"/>
        <v>2.16</v>
      </c>
    </row>
    <row r="1878" spans="1:13" x14ac:dyDescent="0.35">
      <c r="A1878" s="189" t="s">
        <v>2017</v>
      </c>
      <c r="B1878" s="190" t="s">
        <v>2025</v>
      </c>
      <c r="C1878" s="191">
        <v>599174</v>
      </c>
      <c r="D1878" s="192">
        <v>0</v>
      </c>
      <c r="E1878" s="193">
        <v>43.417808219999998</v>
      </c>
      <c r="F1878" s="194">
        <v>2.7397260273972601</v>
      </c>
      <c r="H1878" s="195">
        <f t="shared" si="175"/>
        <v>0.5</v>
      </c>
      <c r="I1878" s="196">
        <f t="shared" si="176"/>
        <v>4.5</v>
      </c>
      <c r="J1878" s="197">
        <f t="shared" si="177"/>
        <v>3.5</v>
      </c>
      <c r="K1878" s="186">
        <f t="shared" si="180"/>
        <v>8.5</v>
      </c>
      <c r="L1878" s="198">
        <f t="shared" si="178"/>
        <v>2.8333333333333335</v>
      </c>
      <c r="M1878" s="199">
        <f t="shared" si="179"/>
        <v>2.83</v>
      </c>
    </row>
    <row r="1879" spans="1:13" x14ac:dyDescent="0.35">
      <c r="A1879" s="189" t="s">
        <v>2017</v>
      </c>
      <c r="B1879" s="190" t="s">
        <v>2026</v>
      </c>
      <c r="C1879" s="191">
        <v>554073</v>
      </c>
      <c r="D1879" s="192">
        <v>2.294</v>
      </c>
      <c r="E1879" s="193">
        <v>41.273060030000003</v>
      </c>
      <c r="F1879" s="194">
        <v>9.3704245973645683</v>
      </c>
      <c r="H1879" s="195">
        <f t="shared" si="175"/>
        <v>1</v>
      </c>
      <c r="I1879" s="196">
        <f t="shared" si="176"/>
        <v>1</v>
      </c>
      <c r="J1879" s="197">
        <f t="shared" si="177"/>
        <v>0.5</v>
      </c>
      <c r="K1879" s="186">
        <f t="shared" si="180"/>
        <v>2.5</v>
      </c>
      <c r="L1879" s="198">
        <f t="shared" si="178"/>
        <v>0.83333333333333337</v>
      </c>
      <c r="M1879" s="199">
        <f t="shared" si="179"/>
        <v>0.83</v>
      </c>
    </row>
    <row r="1880" spans="1:13" x14ac:dyDescent="0.35">
      <c r="A1880" s="189" t="s">
        <v>2017</v>
      </c>
      <c r="B1880" s="190" t="s">
        <v>2027</v>
      </c>
      <c r="C1880" s="191">
        <v>566365</v>
      </c>
      <c r="D1880" s="192">
        <v>2.8780000000000001</v>
      </c>
      <c r="E1880" s="193">
        <v>43.851239669999998</v>
      </c>
      <c r="F1880" s="194">
        <v>3.3057851239669427</v>
      </c>
      <c r="H1880" s="195">
        <f t="shared" si="175"/>
        <v>2</v>
      </c>
      <c r="I1880" s="196">
        <f t="shared" si="176"/>
        <v>5</v>
      </c>
      <c r="J1880" s="197">
        <f t="shared" si="177"/>
        <v>2.5</v>
      </c>
      <c r="K1880" s="186">
        <f t="shared" si="180"/>
        <v>9.5</v>
      </c>
      <c r="L1880" s="198">
        <f t="shared" si="178"/>
        <v>3.1666666666666665</v>
      </c>
      <c r="M1880" s="199">
        <f t="shared" si="179"/>
        <v>3.16</v>
      </c>
    </row>
    <row r="1881" spans="1:13" x14ac:dyDescent="0.35">
      <c r="A1881" s="189" t="s">
        <v>2017</v>
      </c>
      <c r="B1881" s="190" t="s">
        <v>2028</v>
      </c>
      <c r="C1881" s="191">
        <v>554154</v>
      </c>
      <c r="D1881" s="192">
        <v>1.2549999999999999</v>
      </c>
      <c r="E1881" s="193">
        <v>42.35326087</v>
      </c>
      <c r="F1881" s="194">
        <v>3.2608695652173911</v>
      </c>
      <c r="H1881" s="195">
        <f t="shared" si="175"/>
        <v>0.5</v>
      </c>
      <c r="I1881" s="196">
        <f t="shared" si="176"/>
        <v>2.5</v>
      </c>
      <c r="J1881" s="197">
        <f t="shared" si="177"/>
        <v>2.5</v>
      </c>
      <c r="K1881" s="186">
        <f t="shared" si="180"/>
        <v>5.5</v>
      </c>
      <c r="L1881" s="198">
        <f t="shared" si="178"/>
        <v>1.8333333333333333</v>
      </c>
      <c r="M1881" s="199">
        <f t="shared" si="179"/>
        <v>1.83</v>
      </c>
    </row>
    <row r="1882" spans="1:13" x14ac:dyDescent="0.35">
      <c r="A1882" s="189" t="s">
        <v>2017</v>
      </c>
      <c r="B1882" s="190" t="s">
        <v>2029</v>
      </c>
      <c r="C1882" s="191">
        <v>554201</v>
      </c>
      <c r="D1882" s="192">
        <v>7.9470000000000001</v>
      </c>
      <c r="E1882" s="193">
        <v>35.902597399999998</v>
      </c>
      <c r="F1882" s="194">
        <v>0.86580086580086579</v>
      </c>
      <c r="H1882" s="195">
        <f t="shared" si="175"/>
        <v>5</v>
      </c>
      <c r="I1882" s="196">
        <f t="shared" si="176"/>
        <v>0.5</v>
      </c>
      <c r="J1882" s="197">
        <f t="shared" si="177"/>
        <v>5</v>
      </c>
      <c r="K1882" s="186">
        <f t="shared" si="180"/>
        <v>10.5</v>
      </c>
      <c r="L1882" s="198">
        <f t="shared" si="178"/>
        <v>3.5</v>
      </c>
      <c r="M1882" s="199">
        <f t="shared" si="179"/>
        <v>3.5</v>
      </c>
    </row>
    <row r="1883" spans="1:13" x14ac:dyDescent="0.35">
      <c r="A1883" s="189" t="s">
        <v>2017</v>
      </c>
      <c r="B1883" s="190" t="s">
        <v>2030</v>
      </c>
      <c r="C1883" s="191">
        <v>554278</v>
      </c>
      <c r="D1883" s="192">
        <v>1.9610000000000001</v>
      </c>
      <c r="E1883" s="193">
        <v>41.330957230000003</v>
      </c>
      <c r="F1883" s="194">
        <v>4.4806517311608962</v>
      </c>
      <c r="H1883" s="195">
        <f t="shared" si="175"/>
        <v>0.5</v>
      </c>
      <c r="I1883" s="196">
        <f t="shared" si="176"/>
        <v>1</v>
      </c>
      <c r="J1883" s="197">
        <f t="shared" si="177"/>
        <v>1</v>
      </c>
      <c r="K1883" s="186">
        <f t="shared" si="180"/>
        <v>2.5</v>
      </c>
      <c r="L1883" s="198">
        <f t="shared" si="178"/>
        <v>0.83333333333333337</v>
      </c>
      <c r="M1883" s="199">
        <f t="shared" si="179"/>
        <v>0.83</v>
      </c>
    </row>
    <row r="1884" spans="1:13" x14ac:dyDescent="0.35">
      <c r="A1884" s="189" t="s">
        <v>2017</v>
      </c>
      <c r="B1884" s="190" t="s">
        <v>1882</v>
      </c>
      <c r="C1884" s="191">
        <v>554294</v>
      </c>
      <c r="D1884" s="192">
        <v>2.5409999999999999</v>
      </c>
      <c r="E1884" s="193">
        <v>43.683962260000001</v>
      </c>
      <c r="F1884" s="194">
        <v>2.6533018867924527</v>
      </c>
      <c r="H1884" s="195">
        <f t="shared" si="175"/>
        <v>1.5</v>
      </c>
      <c r="I1884" s="196">
        <f t="shared" si="176"/>
        <v>5</v>
      </c>
      <c r="J1884" s="197">
        <f t="shared" si="177"/>
        <v>3.5</v>
      </c>
      <c r="K1884" s="186">
        <f t="shared" si="180"/>
        <v>10</v>
      </c>
      <c r="L1884" s="198">
        <f t="shared" si="178"/>
        <v>3.3333333333333335</v>
      </c>
      <c r="M1884" s="199">
        <f t="shared" si="179"/>
        <v>3.33</v>
      </c>
    </row>
    <row r="1885" spans="1:13" x14ac:dyDescent="0.35">
      <c r="A1885" s="189" t="s">
        <v>2017</v>
      </c>
      <c r="B1885" s="190" t="s">
        <v>2031</v>
      </c>
      <c r="C1885" s="191">
        <v>554413</v>
      </c>
      <c r="D1885" s="192">
        <v>4.0270000000000001</v>
      </c>
      <c r="E1885" s="193">
        <v>41.541152259999997</v>
      </c>
      <c r="F1885" s="194">
        <v>3.2921810699588483</v>
      </c>
      <c r="H1885" s="195">
        <f t="shared" si="175"/>
        <v>4.5</v>
      </c>
      <c r="I1885" s="196">
        <f t="shared" si="176"/>
        <v>1.5</v>
      </c>
      <c r="J1885" s="197">
        <f t="shared" si="177"/>
        <v>2.5</v>
      </c>
      <c r="K1885" s="186">
        <f t="shared" si="180"/>
        <v>8.5</v>
      </c>
      <c r="L1885" s="198">
        <f t="shared" si="178"/>
        <v>2.8333333333333335</v>
      </c>
      <c r="M1885" s="199">
        <f t="shared" si="179"/>
        <v>2.83</v>
      </c>
    </row>
    <row r="1886" spans="1:13" x14ac:dyDescent="0.35">
      <c r="A1886" s="189" t="s">
        <v>2017</v>
      </c>
      <c r="B1886" s="190" t="s">
        <v>807</v>
      </c>
      <c r="C1886" s="191">
        <v>554421</v>
      </c>
      <c r="D1886" s="192">
        <v>3.67</v>
      </c>
      <c r="E1886" s="193">
        <v>43.15142857</v>
      </c>
      <c r="F1886" s="194">
        <v>8</v>
      </c>
      <c r="H1886" s="195">
        <f t="shared" si="175"/>
        <v>4</v>
      </c>
      <c r="I1886" s="196">
        <f t="shared" si="176"/>
        <v>4</v>
      </c>
      <c r="J1886" s="197">
        <f t="shared" si="177"/>
        <v>0.5</v>
      </c>
      <c r="K1886" s="186">
        <f t="shared" si="180"/>
        <v>8.5</v>
      </c>
      <c r="L1886" s="198">
        <f t="shared" si="178"/>
        <v>2.8333333333333335</v>
      </c>
      <c r="M1886" s="199">
        <f t="shared" si="179"/>
        <v>2.83</v>
      </c>
    </row>
    <row r="1887" spans="1:13" x14ac:dyDescent="0.35">
      <c r="A1887" s="189" t="s">
        <v>2032</v>
      </c>
      <c r="B1887" s="190" t="s">
        <v>2033</v>
      </c>
      <c r="C1887" s="191">
        <v>541842</v>
      </c>
      <c r="D1887" s="192">
        <v>0.82599999999999996</v>
      </c>
      <c r="E1887" s="193">
        <v>40.969273739999998</v>
      </c>
      <c r="F1887" s="194">
        <v>1.1173184357541901</v>
      </c>
      <c r="H1887" s="195">
        <f t="shared" si="175"/>
        <v>0.5</v>
      </c>
      <c r="I1887" s="196">
        <f t="shared" si="176"/>
        <v>0.5</v>
      </c>
      <c r="J1887" s="197">
        <f t="shared" si="177"/>
        <v>5</v>
      </c>
      <c r="K1887" s="186">
        <f t="shared" si="180"/>
        <v>6</v>
      </c>
      <c r="L1887" s="198">
        <f t="shared" si="178"/>
        <v>2</v>
      </c>
      <c r="M1887" s="199">
        <f t="shared" si="179"/>
        <v>2</v>
      </c>
    </row>
    <row r="1888" spans="1:13" x14ac:dyDescent="0.35">
      <c r="A1888" s="189" t="s">
        <v>2032</v>
      </c>
      <c r="B1888" s="190" t="s">
        <v>2034</v>
      </c>
      <c r="C1888" s="191">
        <v>555797</v>
      </c>
      <c r="D1888" s="192">
        <v>3.38</v>
      </c>
      <c r="E1888" s="193">
        <v>44.169126689999999</v>
      </c>
      <c r="F1888" s="194">
        <v>4.428044280442804</v>
      </c>
      <c r="H1888" s="195">
        <f t="shared" si="175"/>
        <v>3.5</v>
      </c>
      <c r="I1888" s="196">
        <f t="shared" si="176"/>
        <v>5</v>
      </c>
      <c r="J1888" s="197">
        <f t="shared" si="177"/>
        <v>1</v>
      </c>
      <c r="K1888" s="186">
        <f t="shared" si="180"/>
        <v>9.5</v>
      </c>
      <c r="L1888" s="198">
        <f t="shared" si="178"/>
        <v>3.1666666666666665</v>
      </c>
      <c r="M1888" s="199">
        <f t="shared" si="179"/>
        <v>3.16</v>
      </c>
    </row>
    <row r="1889" spans="1:13" x14ac:dyDescent="0.35">
      <c r="A1889" s="189" t="s">
        <v>2032</v>
      </c>
      <c r="B1889" s="190" t="s">
        <v>2035</v>
      </c>
      <c r="C1889" s="191">
        <v>555801</v>
      </c>
      <c r="D1889" s="192">
        <v>2.5379999999999998</v>
      </c>
      <c r="E1889" s="193">
        <v>43.187891440000001</v>
      </c>
      <c r="F1889" s="194">
        <v>2.7139874739039667</v>
      </c>
      <c r="H1889" s="195">
        <f t="shared" si="175"/>
        <v>1.5</v>
      </c>
      <c r="I1889" s="196">
        <f t="shared" si="176"/>
        <v>4</v>
      </c>
      <c r="J1889" s="197">
        <f t="shared" si="177"/>
        <v>3.5</v>
      </c>
      <c r="K1889" s="186">
        <f t="shared" si="180"/>
        <v>9</v>
      </c>
      <c r="L1889" s="198">
        <f t="shared" si="178"/>
        <v>3</v>
      </c>
      <c r="M1889" s="199">
        <f t="shared" si="179"/>
        <v>3</v>
      </c>
    </row>
    <row r="1890" spans="1:13" x14ac:dyDescent="0.35">
      <c r="A1890" s="189" t="s">
        <v>2032</v>
      </c>
      <c r="B1890" s="190" t="s">
        <v>2036</v>
      </c>
      <c r="C1890" s="191">
        <v>578088</v>
      </c>
      <c r="D1890" s="192">
        <v>2.41</v>
      </c>
      <c r="E1890" s="193">
        <v>42.629496400000001</v>
      </c>
      <c r="F1890" s="194">
        <v>0</v>
      </c>
      <c r="H1890" s="195">
        <f t="shared" si="175"/>
        <v>1</v>
      </c>
      <c r="I1890" s="196">
        <f t="shared" si="176"/>
        <v>3</v>
      </c>
      <c r="J1890" s="197">
        <f t="shared" si="177"/>
        <v>5</v>
      </c>
      <c r="K1890" s="186">
        <f t="shared" si="180"/>
        <v>9</v>
      </c>
      <c r="L1890" s="198">
        <f t="shared" si="178"/>
        <v>3</v>
      </c>
      <c r="M1890" s="199">
        <f t="shared" si="179"/>
        <v>3</v>
      </c>
    </row>
    <row r="1891" spans="1:13" x14ac:dyDescent="0.35">
      <c r="A1891" s="189" t="s">
        <v>2032</v>
      </c>
      <c r="B1891" s="190" t="s">
        <v>2037</v>
      </c>
      <c r="C1891" s="191">
        <v>555835</v>
      </c>
      <c r="D1891" s="192">
        <v>1.212</v>
      </c>
      <c r="E1891" s="193">
        <v>40.950955409999999</v>
      </c>
      <c r="F1891" s="194">
        <v>2.8025477707006372</v>
      </c>
      <c r="H1891" s="195">
        <f t="shared" si="175"/>
        <v>0.5</v>
      </c>
      <c r="I1891" s="196">
        <f t="shared" si="176"/>
        <v>0.5</v>
      </c>
      <c r="J1891" s="197">
        <f t="shared" si="177"/>
        <v>3.5</v>
      </c>
      <c r="K1891" s="186">
        <f t="shared" si="180"/>
        <v>4.5</v>
      </c>
      <c r="L1891" s="198">
        <f t="shared" si="178"/>
        <v>1.5</v>
      </c>
      <c r="M1891" s="199">
        <f t="shared" si="179"/>
        <v>1.5</v>
      </c>
    </row>
    <row r="1892" spans="1:13" x14ac:dyDescent="0.35">
      <c r="A1892" s="189" t="s">
        <v>2032</v>
      </c>
      <c r="B1892" s="190" t="s">
        <v>2038</v>
      </c>
      <c r="C1892" s="191">
        <v>555941</v>
      </c>
      <c r="D1892" s="192">
        <v>3.1059999999999999</v>
      </c>
      <c r="E1892" s="193">
        <v>44.634765629999997</v>
      </c>
      <c r="F1892" s="194">
        <v>1.953125</v>
      </c>
      <c r="H1892" s="195">
        <f t="shared" si="175"/>
        <v>2.5</v>
      </c>
      <c r="I1892" s="196">
        <f t="shared" si="176"/>
        <v>5</v>
      </c>
      <c r="J1892" s="197">
        <f t="shared" si="177"/>
        <v>4.5</v>
      </c>
      <c r="K1892" s="186">
        <f t="shared" si="180"/>
        <v>12</v>
      </c>
      <c r="L1892" s="198">
        <f t="shared" si="178"/>
        <v>4</v>
      </c>
      <c r="M1892" s="199">
        <f t="shared" si="179"/>
        <v>4</v>
      </c>
    </row>
    <row r="1893" spans="1:13" x14ac:dyDescent="0.35">
      <c r="A1893" s="189" t="s">
        <v>2032</v>
      </c>
      <c r="B1893" s="190" t="s">
        <v>2039</v>
      </c>
      <c r="C1893" s="191">
        <v>553531</v>
      </c>
      <c r="D1893" s="192">
        <v>1.163</v>
      </c>
      <c r="E1893" s="193">
        <v>43.755376339999998</v>
      </c>
      <c r="F1893" s="194">
        <v>1.6129032258064515</v>
      </c>
      <c r="H1893" s="195">
        <f t="shared" si="175"/>
        <v>0.5</v>
      </c>
      <c r="I1893" s="196">
        <f t="shared" si="176"/>
        <v>5</v>
      </c>
      <c r="J1893" s="197">
        <f t="shared" si="177"/>
        <v>5</v>
      </c>
      <c r="K1893" s="186">
        <f t="shared" si="180"/>
        <v>10.5</v>
      </c>
      <c r="L1893" s="198">
        <f t="shared" si="178"/>
        <v>3.5</v>
      </c>
      <c r="M1893" s="199">
        <f t="shared" si="179"/>
        <v>3.5</v>
      </c>
    </row>
    <row r="1894" spans="1:13" x14ac:dyDescent="0.35">
      <c r="A1894" s="189" t="s">
        <v>2032</v>
      </c>
      <c r="B1894" s="190" t="s">
        <v>2040</v>
      </c>
      <c r="C1894" s="191">
        <v>542172</v>
      </c>
      <c r="D1894" s="192">
        <v>3.472</v>
      </c>
      <c r="E1894" s="193">
        <v>45.529166670000002</v>
      </c>
      <c r="F1894" s="194">
        <v>0.83333333333333337</v>
      </c>
      <c r="H1894" s="195">
        <f t="shared" si="175"/>
        <v>3.5</v>
      </c>
      <c r="I1894" s="196">
        <f t="shared" si="176"/>
        <v>5</v>
      </c>
      <c r="J1894" s="197">
        <f t="shared" si="177"/>
        <v>5</v>
      </c>
      <c r="K1894" s="186">
        <f t="shared" si="180"/>
        <v>13.5</v>
      </c>
      <c r="L1894" s="198">
        <f t="shared" si="178"/>
        <v>4.5</v>
      </c>
      <c r="M1894" s="199">
        <f t="shared" si="179"/>
        <v>4.5</v>
      </c>
    </row>
    <row r="1895" spans="1:13" x14ac:dyDescent="0.35">
      <c r="A1895" s="189" t="s">
        <v>2032</v>
      </c>
      <c r="B1895" s="190" t="s">
        <v>2041</v>
      </c>
      <c r="C1895" s="191">
        <v>542024</v>
      </c>
      <c r="D1895" s="192">
        <v>0.71899999999999997</v>
      </c>
      <c r="E1895" s="193">
        <v>43.466981130000001</v>
      </c>
      <c r="F1895" s="194">
        <v>4.7169811320754711</v>
      </c>
      <c r="H1895" s="195">
        <f t="shared" si="175"/>
        <v>0.5</v>
      </c>
      <c r="I1895" s="196">
        <f t="shared" si="176"/>
        <v>4.5</v>
      </c>
      <c r="J1895" s="197">
        <f t="shared" si="177"/>
        <v>0.5</v>
      </c>
      <c r="K1895" s="186">
        <f t="shared" si="180"/>
        <v>5.5</v>
      </c>
      <c r="L1895" s="198">
        <f t="shared" si="178"/>
        <v>1.8333333333333333</v>
      </c>
      <c r="M1895" s="199">
        <f t="shared" si="179"/>
        <v>1.83</v>
      </c>
    </row>
    <row r="1896" spans="1:13" x14ac:dyDescent="0.35">
      <c r="A1896" s="189" t="s">
        <v>2032</v>
      </c>
      <c r="B1896" s="190" t="s">
        <v>2042</v>
      </c>
      <c r="C1896" s="191">
        <v>556041</v>
      </c>
      <c r="D1896" s="192">
        <v>1.37</v>
      </c>
      <c r="E1896" s="193">
        <v>42.709497210000002</v>
      </c>
      <c r="F1896" s="194">
        <v>2.5139664804469275</v>
      </c>
      <c r="H1896" s="195">
        <f t="shared" si="175"/>
        <v>0.5</v>
      </c>
      <c r="I1896" s="196">
        <f t="shared" si="176"/>
        <v>3.5</v>
      </c>
      <c r="J1896" s="197">
        <f t="shared" si="177"/>
        <v>3.5</v>
      </c>
      <c r="K1896" s="186">
        <f t="shared" si="180"/>
        <v>7.5</v>
      </c>
      <c r="L1896" s="198">
        <f t="shared" si="178"/>
        <v>2.5</v>
      </c>
      <c r="M1896" s="199">
        <f t="shared" si="179"/>
        <v>2.5</v>
      </c>
    </row>
    <row r="1897" spans="1:13" x14ac:dyDescent="0.35">
      <c r="A1897" s="189" t="s">
        <v>2032</v>
      </c>
      <c r="B1897" s="190" t="s">
        <v>2043</v>
      </c>
      <c r="C1897" s="191">
        <v>556068</v>
      </c>
      <c r="D1897" s="192">
        <v>3.4249999999999998</v>
      </c>
      <c r="E1897" s="193">
        <v>42.464803310000001</v>
      </c>
      <c r="F1897" s="194">
        <v>2.4844720496894412</v>
      </c>
      <c r="H1897" s="195">
        <f t="shared" si="175"/>
        <v>3.5</v>
      </c>
      <c r="I1897" s="196">
        <f t="shared" si="176"/>
        <v>3</v>
      </c>
      <c r="J1897" s="197">
        <f t="shared" si="177"/>
        <v>4</v>
      </c>
      <c r="K1897" s="186">
        <f t="shared" si="180"/>
        <v>10.5</v>
      </c>
      <c r="L1897" s="198">
        <f t="shared" si="178"/>
        <v>3.5</v>
      </c>
      <c r="M1897" s="199">
        <f t="shared" si="179"/>
        <v>3.5</v>
      </c>
    </row>
    <row r="1898" spans="1:13" x14ac:dyDescent="0.35">
      <c r="A1898" s="189" t="s">
        <v>2032</v>
      </c>
      <c r="B1898" s="190" t="s">
        <v>643</v>
      </c>
      <c r="C1898" s="191">
        <v>556106</v>
      </c>
      <c r="D1898" s="192">
        <v>0.61299999999999999</v>
      </c>
      <c r="E1898" s="193">
        <v>41.911214950000002</v>
      </c>
      <c r="F1898" s="194">
        <v>3.3229491173416408</v>
      </c>
      <c r="H1898" s="195">
        <f t="shared" si="175"/>
        <v>0.5</v>
      </c>
      <c r="I1898" s="196">
        <f t="shared" si="176"/>
        <v>2</v>
      </c>
      <c r="J1898" s="197">
        <f t="shared" si="177"/>
        <v>2.5</v>
      </c>
      <c r="K1898" s="186">
        <f t="shared" si="180"/>
        <v>5</v>
      </c>
      <c r="L1898" s="198">
        <f t="shared" si="178"/>
        <v>1.6666666666666667</v>
      </c>
      <c r="M1898" s="199">
        <f t="shared" si="179"/>
        <v>1.66</v>
      </c>
    </row>
    <row r="1899" spans="1:13" x14ac:dyDescent="0.35">
      <c r="A1899" s="189" t="s">
        <v>2032</v>
      </c>
      <c r="B1899" s="190" t="s">
        <v>2044</v>
      </c>
      <c r="C1899" s="191">
        <v>578240</v>
      </c>
      <c r="D1899" s="192">
        <v>7.1429999999999998</v>
      </c>
      <c r="E1899" s="193">
        <v>44.448275860000003</v>
      </c>
      <c r="F1899" s="194">
        <v>5.1724137931034484</v>
      </c>
      <c r="H1899" s="195">
        <f t="shared" si="175"/>
        <v>5</v>
      </c>
      <c r="I1899" s="196">
        <f t="shared" si="176"/>
        <v>5</v>
      </c>
      <c r="J1899" s="197">
        <f t="shared" si="177"/>
        <v>0.5</v>
      </c>
      <c r="K1899" s="186">
        <f t="shared" si="180"/>
        <v>10.5</v>
      </c>
      <c r="L1899" s="198">
        <f t="shared" si="178"/>
        <v>3.5</v>
      </c>
      <c r="M1899" s="199">
        <f t="shared" si="179"/>
        <v>3.5</v>
      </c>
    </row>
    <row r="1900" spans="1:13" x14ac:dyDescent="0.35">
      <c r="A1900" s="189" t="s">
        <v>2032</v>
      </c>
      <c r="B1900" s="190" t="s">
        <v>2045</v>
      </c>
      <c r="C1900" s="191">
        <v>542083</v>
      </c>
      <c r="D1900" s="192">
        <v>5.1719999999999997</v>
      </c>
      <c r="E1900" s="193">
        <v>50.73809524</v>
      </c>
      <c r="F1900" s="194">
        <v>0</v>
      </c>
      <c r="H1900" s="195">
        <f t="shared" si="175"/>
        <v>5</v>
      </c>
      <c r="I1900" s="196">
        <f t="shared" si="176"/>
        <v>5</v>
      </c>
      <c r="J1900" s="197">
        <f t="shared" si="177"/>
        <v>5</v>
      </c>
      <c r="K1900" s="186">
        <f t="shared" si="180"/>
        <v>15</v>
      </c>
      <c r="L1900" s="198">
        <f t="shared" si="178"/>
        <v>5</v>
      </c>
      <c r="M1900" s="199">
        <f t="shared" si="179"/>
        <v>5</v>
      </c>
    </row>
    <row r="1901" spans="1:13" x14ac:dyDescent="0.35">
      <c r="A1901" s="189" t="s">
        <v>2032</v>
      </c>
      <c r="B1901" s="190" t="s">
        <v>2046</v>
      </c>
      <c r="C1901" s="191">
        <v>556343</v>
      </c>
      <c r="D1901" s="192">
        <v>2.4390000000000001</v>
      </c>
      <c r="E1901" s="193">
        <v>48.330882350000003</v>
      </c>
      <c r="F1901" s="194">
        <v>4.4117647058823533</v>
      </c>
      <c r="H1901" s="195">
        <f t="shared" si="175"/>
        <v>1</v>
      </c>
      <c r="I1901" s="196">
        <f t="shared" si="176"/>
        <v>5</v>
      </c>
      <c r="J1901" s="197">
        <f t="shared" si="177"/>
        <v>1</v>
      </c>
      <c r="K1901" s="186">
        <f t="shared" si="180"/>
        <v>7</v>
      </c>
      <c r="L1901" s="198">
        <f t="shared" si="178"/>
        <v>2.3333333333333335</v>
      </c>
      <c r="M1901" s="199">
        <f t="shared" si="179"/>
        <v>2.33</v>
      </c>
    </row>
    <row r="1902" spans="1:13" x14ac:dyDescent="0.35">
      <c r="A1902" s="189" t="s">
        <v>2032</v>
      </c>
      <c r="B1902" s="190" t="s">
        <v>2047</v>
      </c>
      <c r="C1902" s="191">
        <v>556378</v>
      </c>
      <c r="D1902" s="192">
        <v>3.419</v>
      </c>
      <c r="E1902" s="193">
        <v>44.02693824</v>
      </c>
      <c r="F1902" s="194">
        <v>2.6281208935611038</v>
      </c>
      <c r="H1902" s="195">
        <f t="shared" si="175"/>
        <v>3.5</v>
      </c>
      <c r="I1902" s="196">
        <f t="shared" si="176"/>
        <v>5</v>
      </c>
      <c r="J1902" s="197">
        <f t="shared" si="177"/>
        <v>3.5</v>
      </c>
      <c r="K1902" s="186">
        <f t="shared" si="180"/>
        <v>12</v>
      </c>
      <c r="L1902" s="198">
        <f t="shared" si="178"/>
        <v>4</v>
      </c>
      <c r="M1902" s="199">
        <f t="shared" si="179"/>
        <v>4</v>
      </c>
    </row>
    <row r="1903" spans="1:13" x14ac:dyDescent="0.35">
      <c r="A1903" s="189" t="s">
        <v>2032</v>
      </c>
      <c r="B1903" s="190" t="s">
        <v>2048</v>
      </c>
      <c r="C1903" s="191">
        <v>556386</v>
      </c>
      <c r="D1903" s="192">
        <v>4.0949999999999998</v>
      </c>
      <c r="E1903" s="193">
        <v>38.958625529999999</v>
      </c>
      <c r="F1903" s="194">
        <v>3.6465638148667603</v>
      </c>
      <c r="H1903" s="195">
        <f t="shared" si="175"/>
        <v>5</v>
      </c>
      <c r="I1903" s="196">
        <f t="shared" si="176"/>
        <v>0.5</v>
      </c>
      <c r="J1903" s="197">
        <f t="shared" si="177"/>
        <v>2</v>
      </c>
      <c r="K1903" s="186">
        <f t="shared" si="180"/>
        <v>7.5</v>
      </c>
      <c r="L1903" s="198">
        <f t="shared" si="178"/>
        <v>2.5</v>
      </c>
      <c r="M1903" s="199">
        <f t="shared" si="179"/>
        <v>2.5</v>
      </c>
    </row>
    <row r="1904" spans="1:13" x14ac:dyDescent="0.35">
      <c r="A1904" s="189" t="s">
        <v>2032</v>
      </c>
      <c r="B1904" s="190" t="s">
        <v>2049</v>
      </c>
      <c r="C1904" s="191">
        <v>556394</v>
      </c>
      <c r="D1904" s="192">
        <v>2.339</v>
      </c>
      <c r="E1904" s="193">
        <v>40.99546952</v>
      </c>
      <c r="F1904" s="194">
        <v>3.7067545304777596</v>
      </c>
      <c r="H1904" s="195">
        <f t="shared" si="175"/>
        <v>1</v>
      </c>
      <c r="I1904" s="196">
        <f t="shared" si="176"/>
        <v>0.5</v>
      </c>
      <c r="J1904" s="197">
        <f t="shared" si="177"/>
        <v>2</v>
      </c>
      <c r="K1904" s="186">
        <f t="shared" si="180"/>
        <v>3.5</v>
      </c>
      <c r="L1904" s="198">
        <f t="shared" si="178"/>
        <v>1.1666666666666667</v>
      </c>
      <c r="M1904" s="199">
        <f t="shared" si="179"/>
        <v>1.1599999999999999</v>
      </c>
    </row>
    <row r="1905" spans="1:13" x14ac:dyDescent="0.35">
      <c r="A1905" s="189" t="s">
        <v>2032</v>
      </c>
      <c r="B1905" s="190" t="s">
        <v>2050</v>
      </c>
      <c r="C1905" s="191">
        <v>541869</v>
      </c>
      <c r="D1905" s="192">
        <v>0</v>
      </c>
      <c r="E1905" s="193">
        <v>37.975609759999998</v>
      </c>
      <c r="F1905" s="194">
        <v>4.8780487804878048</v>
      </c>
      <c r="H1905" s="195">
        <f t="shared" si="175"/>
        <v>0.5</v>
      </c>
      <c r="I1905" s="196">
        <f t="shared" si="176"/>
        <v>0.5</v>
      </c>
      <c r="J1905" s="197">
        <f t="shared" si="177"/>
        <v>0.5</v>
      </c>
      <c r="K1905" s="186">
        <f t="shared" si="180"/>
        <v>1.5</v>
      </c>
      <c r="L1905" s="198">
        <f t="shared" si="178"/>
        <v>0.5</v>
      </c>
      <c r="M1905" s="199">
        <f t="shared" si="179"/>
        <v>0.5</v>
      </c>
    </row>
    <row r="1906" spans="1:13" x14ac:dyDescent="0.35">
      <c r="A1906" s="189" t="s">
        <v>2032</v>
      </c>
      <c r="B1906" s="190" t="s">
        <v>2051</v>
      </c>
      <c r="C1906" s="191">
        <v>541753</v>
      </c>
      <c r="D1906" s="192">
        <v>3.65</v>
      </c>
      <c r="E1906" s="193">
        <v>42.667420810000003</v>
      </c>
      <c r="F1906" s="194">
        <v>2.7149321266968323</v>
      </c>
      <c r="H1906" s="195">
        <f t="shared" si="175"/>
        <v>4</v>
      </c>
      <c r="I1906" s="196">
        <f t="shared" si="176"/>
        <v>3</v>
      </c>
      <c r="J1906" s="197">
        <f t="shared" si="177"/>
        <v>3.5</v>
      </c>
      <c r="K1906" s="186">
        <f t="shared" si="180"/>
        <v>10.5</v>
      </c>
      <c r="L1906" s="198">
        <f t="shared" si="178"/>
        <v>3.5</v>
      </c>
      <c r="M1906" s="199">
        <f t="shared" si="179"/>
        <v>3.5</v>
      </c>
    </row>
    <row r="1907" spans="1:13" x14ac:dyDescent="0.35">
      <c r="A1907" s="189" t="s">
        <v>2032</v>
      </c>
      <c r="B1907" s="190" t="s">
        <v>2032</v>
      </c>
      <c r="C1907" s="191">
        <v>555771</v>
      </c>
      <c r="D1907" s="192">
        <v>2.254</v>
      </c>
      <c r="E1907" s="193">
        <v>44.744833900000003</v>
      </c>
      <c r="F1907" s="194">
        <v>2.8511640073240914</v>
      </c>
      <c r="H1907" s="195">
        <f t="shared" si="175"/>
        <v>1</v>
      </c>
      <c r="I1907" s="196">
        <f t="shared" si="176"/>
        <v>5</v>
      </c>
      <c r="J1907" s="197">
        <f t="shared" si="177"/>
        <v>3</v>
      </c>
      <c r="K1907" s="186">
        <f t="shared" si="180"/>
        <v>9</v>
      </c>
      <c r="L1907" s="198">
        <f t="shared" si="178"/>
        <v>3</v>
      </c>
      <c r="M1907" s="199">
        <f t="shared" si="179"/>
        <v>3</v>
      </c>
    </row>
    <row r="1908" spans="1:13" x14ac:dyDescent="0.35">
      <c r="A1908" s="189" t="s">
        <v>2032</v>
      </c>
      <c r="B1908" s="190" t="s">
        <v>2052</v>
      </c>
      <c r="C1908" s="191">
        <v>541851</v>
      </c>
      <c r="D1908" s="192">
        <v>2.899</v>
      </c>
      <c r="E1908" s="193">
        <v>41.117647060000003</v>
      </c>
      <c r="F1908" s="194">
        <v>0</v>
      </c>
      <c r="H1908" s="195">
        <f t="shared" si="175"/>
        <v>2</v>
      </c>
      <c r="I1908" s="196">
        <f t="shared" si="176"/>
        <v>0.5</v>
      </c>
      <c r="J1908" s="197">
        <f t="shared" si="177"/>
        <v>5</v>
      </c>
      <c r="K1908" s="186">
        <f t="shared" si="180"/>
        <v>7.5</v>
      </c>
      <c r="L1908" s="198">
        <f t="shared" si="178"/>
        <v>2.5</v>
      </c>
      <c r="M1908" s="199">
        <f t="shared" si="179"/>
        <v>2.5</v>
      </c>
    </row>
    <row r="1909" spans="1:13" x14ac:dyDescent="0.35">
      <c r="A1909" s="189" t="s">
        <v>2032</v>
      </c>
      <c r="B1909" s="190" t="s">
        <v>1214</v>
      </c>
      <c r="C1909" s="191">
        <v>556505</v>
      </c>
      <c r="D1909" s="192">
        <v>2.3439999999999999</v>
      </c>
      <c r="E1909" s="193">
        <v>42.454128439999998</v>
      </c>
      <c r="F1909" s="194">
        <v>2.7522935779816513</v>
      </c>
      <c r="H1909" s="195">
        <f t="shared" si="175"/>
        <v>1</v>
      </c>
      <c r="I1909" s="196">
        <f t="shared" si="176"/>
        <v>3</v>
      </c>
      <c r="J1909" s="197">
        <f t="shared" si="177"/>
        <v>3.5</v>
      </c>
      <c r="K1909" s="186">
        <f t="shared" si="180"/>
        <v>7.5</v>
      </c>
      <c r="L1909" s="198">
        <f t="shared" si="178"/>
        <v>2.5</v>
      </c>
      <c r="M1909" s="199">
        <f t="shared" si="179"/>
        <v>2.5</v>
      </c>
    </row>
    <row r="1910" spans="1:13" x14ac:dyDescent="0.35">
      <c r="A1910" s="189" t="s">
        <v>2032</v>
      </c>
      <c r="B1910" s="190" t="s">
        <v>2053</v>
      </c>
      <c r="C1910" s="191">
        <v>578070</v>
      </c>
      <c r="D1910" s="192">
        <v>4.5979999999999999</v>
      </c>
      <c r="E1910" s="193">
        <v>42.765625</v>
      </c>
      <c r="F1910" s="194">
        <v>3.125</v>
      </c>
      <c r="H1910" s="195">
        <f t="shared" si="175"/>
        <v>5</v>
      </c>
      <c r="I1910" s="196">
        <f t="shared" si="176"/>
        <v>3.5</v>
      </c>
      <c r="J1910" s="197">
        <f t="shared" si="177"/>
        <v>3</v>
      </c>
      <c r="K1910" s="186">
        <f t="shared" si="180"/>
        <v>11.5</v>
      </c>
      <c r="L1910" s="198">
        <f t="shared" si="178"/>
        <v>3.8333333333333335</v>
      </c>
      <c r="M1910" s="199">
        <f t="shared" si="179"/>
        <v>3.83</v>
      </c>
    </row>
    <row r="1911" spans="1:13" x14ac:dyDescent="0.35">
      <c r="A1911" s="189" t="s">
        <v>2032</v>
      </c>
      <c r="B1911" s="190" t="s">
        <v>2054</v>
      </c>
      <c r="C1911" s="191">
        <v>556637</v>
      </c>
      <c r="D1911" s="192">
        <v>3.2949999999999999</v>
      </c>
      <c r="E1911" s="193">
        <v>43.72133333</v>
      </c>
      <c r="F1911" s="194">
        <v>2.3111111111111109</v>
      </c>
      <c r="H1911" s="195">
        <f t="shared" si="175"/>
        <v>3</v>
      </c>
      <c r="I1911" s="196">
        <f t="shared" si="176"/>
        <v>5</v>
      </c>
      <c r="J1911" s="197">
        <f t="shared" si="177"/>
        <v>4</v>
      </c>
      <c r="K1911" s="186">
        <f t="shared" si="180"/>
        <v>12</v>
      </c>
      <c r="L1911" s="198">
        <f t="shared" si="178"/>
        <v>4</v>
      </c>
      <c r="M1911" s="199">
        <f t="shared" si="179"/>
        <v>4</v>
      </c>
    </row>
    <row r="1912" spans="1:13" x14ac:dyDescent="0.35">
      <c r="A1912" s="189" t="s">
        <v>2032</v>
      </c>
      <c r="B1912" s="190" t="s">
        <v>2055</v>
      </c>
      <c r="C1912" s="191">
        <v>578461</v>
      </c>
      <c r="D1912" s="192">
        <v>2.1739999999999999</v>
      </c>
      <c r="E1912" s="193">
        <v>47.696969699999997</v>
      </c>
      <c r="F1912" s="194">
        <v>0</v>
      </c>
      <c r="H1912" s="195">
        <f t="shared" si="175"/>
        <v>0.5</v>
      </c>
      <c r="I1912" s="196">
        <f t="shared" si="176"/>
        <v>5</v>
      </c>
      <c r="J1912" s="197">
        <f t="shared" si="177"/>
        <v>5</v>
      </c>
      <c r="K1912" s="186">
        <f t="shared" si="180"/>
        <v>10.5</v>
      </c>
      <c r="L1912" s="198">
        <f t="shared" si="178"/>
        <v>3.5</v>
      </c>
      <c r="M1912" s="199">
        <f t="shared" si="179"/>
        <v>3.5</v>
      </c>
    </row>
    <row r="1913" spans="1:13" x14ac:dyDescent="0.35">
      <c r="A1913" s="189" t="s">
        <v>2032</v>
      </c>
      <c r="B1913" s="190" t="s">
        <v>2056</v>
      </c>
      <c r="C1913" s="191">
        <v>542059</v>
      </c>
      <c r="D1913" s="192">
        <v>0</v>
      </c>
      <c r="E1913" s="193">
        <v>46.735294119999999</v>
      </c>
      <c r="F1913" s="194">
        <v>0</v>
      </c>
      <c r="H1913" s="195">
        <f t="shared" si="175"/>
        <v>0.5</v>
      </c>
      <c r="I1913" s="196">
        <f t="shared" si="176"/>
        <v>5</v>
      </c>
      <c r="J1913" s="197">
        <f t="shared" si="177"/>
        <v>5</v>
      </c>
      <c r="K1913" s="186">
        <f t="shared" si="180"/>
        <v>10.5</v>
      </c>
      <c r="L1913" s="198">
        <f t="shared" si="178"/>
        <v>3.5</v>
      </c>
      <c r="M1913" s="199">
        <f t="shared" si="179"/>
        <v>3.5</v>
      </c>
    </row>
    <row r="1914" spans="1:13" x14ac:dyDescent="0.35">
      <c r="A1914" s="189" t="s">
        <v>2032</v>
      </c>
      <c r="B1914" s="190" t="s">
        <v>2057</v>
      </c>
      <c r="C1914" s="191">
        <v>556718</v>
      </c>
      <c r="D1914" s="192">
        <v>2.6030000000000002</v>
      </c>
      <c r="E1914" s="193">
        <v>41.206984669999997</v>
      </c>
      <c r="F1914" s="194">
        <v>8.0068143100511069</v>
      </c>
      <c r="H1914" s="195">
        <f t="shared" si="175"/>
        <v>1.5</v>
      </c>
      <c r="I1914" s="196">
        <f t="shared" si="176"/>
        <v>1</v>
      </c>
      <c r="J1914" s="197">
        <f t="shared" si="177"/>
        <v>0.5</v>
      </c>
      <c r="K1914" s="186">
        <f t="shared" si="180"/>
        <v>3</v>
      </c>
      <c r="L1914" s="198">
        <f t="shared" si="178"/>
        <v>1</v>
      </c>
      <c r="M1914" s="199">
        <f t="shared" si="179"/>
        <v>1</v>
      </c>
    </row>
    <row r="1915" spans="1:13" x14ac:dyDescent="0.35">
      <c r="A1915" s="189" t="s">
        <v>2032</v>
      </c>
      <c r="B1915" s="190" t="s">
        <v>2058</v>
      </c>
      <c r="C1915" s="191">
        <v>541745</v>
      </c>
      <c r="D1915" s="192">
        <v>2.74</v>
      </c>
      <c r="E1915" s="193">
        <v>45.128787879999997</v>
      </c>
      <c r="F1915" s="194">
        <v>0</v>
      </c>
      <c r="H1915" s="195">
        <f t="shared" si="175"/>
        <v>2</v>
      </c>
      <c r="I1915" s="196">
        <f t="shared" si="176"/>
        <v>5</v>
      </c>
      <c r="J1915" s="197">
        <f t="shared" si="177"/>
        <v>5</v>
      </c>
      <c r="K1915" s="186">
        <f t="shared" si="180"/>
        <v>12</v>
      </c>
      <c r="L1915" s="198">
        <f t="shared" si="178"/>
        <v>4</v>
      </c>
      <c r="M1915" s="199">
        <f t="shared" si="179"/>
        <v>4</v>
      </c>
    </row>
    <row r="1916" spans="1:13" x14ac:dyDescent="0.35">
      <c r="A1916" s="189" t="s">
        <v>2032</v>
      </c>
      <c r="B1916" s="190" t="s">
        <v>2059</v>
      </c>
      <c r="C1916" s="191">
        <v>556831</v>
      </c>
      <c r="D1916" s="192">
        <v>2.2549999999999999</v>
      </c>
      <c r="E1916" s="193">
        <v>43.69910033</v>
      </c>
      <c r="F1916" s="194">
        <v>1.5646391550948562</v>
      </c>
      <c r="H1916" s="195">
        <f t="shared" si="175"/>
        <v>1</v>
      </c>
      <c r="I1916" s="196">
        <f t="shared" si="176"/>
        <v>5</v>
      </c>
      <c r="J1916" s="197">
        <f t="shared" si="177"/>
        <v>5</v>
      </c>
      <c r="K1916" s="186">
        <f t="shared" si="180"/>
        <v>11</v>
      </c>
      <c r="L1916" s="198">
        <f t="shared" si="178"/>
        <v>3.6666666666666665</v>
      </c>
      <c r="M1916" s="199">
        <f t="shared" si="179"/>
        <v>3.66</v>
      </c>
    </row>
    <row r="1917" spans="1:13" x14ac:dyDescent="0.35">
      <c r="A1917" s="189" t="s">
        <v>2032</v>
      </c>
      <c r="B1917" s="190" t="s">
        <v>2060</v>
      </c>
      <c r="C1917" s="191">
        <v>541915</v>
      </c>
      <c r="D1917" s="192">
        <v>2.2559999999999998</v>
      </c>
      <c r="E1917" s="193">
        <v>40.762222219999998</v>
      </c>
      <c r="F1917" s="194">
        <v>9.7777777777777786</v>
      </c>
      <c r="H1917" s="195">
        <f t="shared" si="175"/>
        <v>1</v>
      </c>
      <c r="I1917" s="196">
        <f t="shared" si="176"/>
        <v>0.5</v>
      </c>
      <c r="J1917" s="197">
        <f t="shared" si="177"/>
        <v>0.5</v>
      </c>
      <c r="K1917" s="186">
        <f t="shared" si="180"/>
        <v>2</v>
      </c>
      <c r="L1917" s="198">
        <f t="shared" si="178"/>
        <v>0.66666666666666663</v>
      </c>
      <c r="M1917" s="199">
        <f t="shared" si="179"/>
        <v>0.66</v>
      </c>
    </row>
    <row r="1918" spans="1:13" x14ac:dyDescent="0.35">
      <c r="A1918" s="189" t="s">
        <v>2032</v>
      </c>
      <c r="B1918" s="190" t="s">
        <v>2061</v>
      </c>
      <c r="C1918" s="191">
        <v>578061</v>
      </c>
      <c r="D1918" s="192">
        <v>0</v>
      </c>
      <c r="E1918" s="193">
        <v>41.125</v>
      </c>
      <c r="F1918" s="194">
        <v>0</v>
      </c>
      <c r="H1918" s="195">
        <f t="shared" si="175"/>
        <v>0.5</v>
      </c>
      <c r="I1918" s="196">
        <f t="shared" si="176"/>
        <v>0.5</v>
      </c>
      <c r="J1918" s="197">
        <f t="shared" si="177"/>
        <v>5</v>
      </c>
      <c r="K1918" s="186">
        <f t="shared" si="180"/>
        <v>6</v>
      </c>
      <c r="L1918" s="198">
        <f t="shared" si="178"/>
        <v>2</v>
      </c>
      <c r="M1918" s="199">
        <f t="shared" si="179"/>
        <v>2</v>
      </c>
    </row>
    <row r="1919" spans="1:13" x14ac:dyDescent="0.35">
      <c r="A1919" s="189" t="s">
        <v>2032</v>
      </c>
      <c r="B1919" s="190" t="s">
        <v>2062</v>
      </c>
      <c r="C1919" s="191">
        <v>556955</v>
      </c>
      <c r="D1919" s="192">
        <v>2.008</v>
      </c>
      <c r="E1919" s="193">
        <v>45.052875700000001</v>
      </c>
      <c r="F1919" s="194">
        <v>1.484230055658627</v>
      </c>
      <c r="H1919" s="195">
        <f t="shared" si="175"/>
        <v>0.5</v>
      </c>
      <c r="I1919" s="196">
        <f t="shared" si="176"/>
        <v>5</v>
      </c>
      <c r="J1919" s="197">
        <f t="shared" si="177"/>
        <v>5</v>
      </c>
      <c r="K1919" s="186">
        <f t="shared" si="180"/>
        <v>10.5</v>
      </c>
      <c r="L1919" s="198">
        <f t="shared" si="178"/>
        <v>3.5</v>
      </c>
      <c r="M1919" s="199">
        <f t="shared" si="179"/>
        <v>3.5</v>
      </c>
    </row>
    <row r="1920" spans="1:13" x14ac:dyDescent="0.35">
      <c r="A1920" s="189" t="s">
        <v>2032</v>
      </c>
      <c r="B1920" s="190" t="s">
        <v>2063</v>
      </c>
      <c r="C1920" s="191">
        <v>541788</v>
      </c>
      <c r="D1920" s="192">
        <v>2.222</v>
      </c>
      <c r="E1920" s="193">
        <v>45.260563380000001</v>
      </c>
      <c r="F1920" s="194">
        <v>0.70422535211267612</v>
      </c>
      <c r="H1920" s="195">
        <f t="shared" si="175"/>
        <v>1</v>
      </c>
      <c r="I1920" s="196">
        <f t="shared" si="176"/>
        <v>5</v>
      </c>
      <c r="J1920" s="197">
        <f t="shared" si="177"/>
        <v>5</v>
      </c>
      <c r="K1920" s="186">
        <f t="shared" si="180"/>
        <v>11</v>
      </c>
      <c r="L1920" s="198">
        <f t="shared" si="178"/>
        <v>3.6666666666666665</v>
      </c>
      <c r="M1920" s="199">
        <f t="shared" si="179"/>
        <v>3.66</v>
      </c>
    </row>
    <row r="1921" spans="1:13" x14ac:dyDescent="0.35">
      <c r="A1921" s="189" t="s">
        <v>2032</v>
      </c>
      <c r="B1921" s="190" t="s">
        <v>2064</v>
      </c>
      <c r="C1921" s="191">
        <v>557005</v>
      </c>
      <c r="D1921" s="192">
        <v>2.3620000000000001</v>
      </c>
      <c r="E1921" s="193">
        <v>42.123642940000003</v>
      </c>
      <c r="F1921" s="194">
        <v>2.1712907117008444</v>
      </c>
      <c r="H1921" s="195">
        <f t="shared" si="175"/>
        <v>1</v>
      </c>
      <c r="I1921" s="196">
        <f t="shared" si="176"/>
        <v>2.5</v>
      </c>
      <c r="J1921" s="197">
        <f t="shared" si="177"/>
        <v>4</v>
      </c>
      <c r="K1921" s="186">
        <f t="shared" si="180"/>
        <v>7.5</v>
      </c>
      <c r="L1921" s="198">
        <f t="shared" si="178"/>
        <v>2.5</v>
      </c>
      <c r="M1921" s="199">
        <f t="shared" si="179"/>
        <v>2.5</v>
      </c>
    </row>
    <row r="1922" spans="1:13" x14ac:dyDescent="0.35">
      <c r="A1922" s="189" t="s">
        <v>2032</v>
      </c>
      <c r="B1922" s="190" t="s">
        <v>2065</v>
      </c>
      <c r="C1922" s="191">
        <v>557137</v>
      </c>
      <c r="D1922" s="192">
        <v>2.214</v>
      </c>
      <c r="E1922" s="193">
        <v>43.873538009999997</v>
      </c>
      <c r="F1922" s="194">
        <v>2.0467836257309937</v>
      </c>
      <c r="H1922" s="195">
        <f t="shared" si="175"/>
        <v>0.5</v>
      </c>
      <c r="I1922" s="196">
        <f t="shared" si="176"/>
        <v>5</v>
      </c>
      <c r="J1922" s="197">
        <f t="shared" si="177"/>
        <v>4.5</v>
      </c>
      <c r="K1922" s="186">
        <f t="shared" si="180"/>
        <v>10</v>
      </c>
      <c r="L1922" s="198">
        <f t="shared" si="178"/>
        <v>3.3333333333333335</v>
      </c>
      <c r="M1922" s="199">
        <f t="shared" si="179"/>
        <v>3.33</v>
      </c>
    </row>
    <row r="1923" spans="1:13" x14ac:dyDescent="0.35">
      <c r="A1923" s="189" t="s">
        <v>2032</v>
      </c>
      <c r="B1923" s="190" t="s">
        <v>1189</v>
      </c>
      <c r="C1923" s="191">
        <v>557200</v>
      </c>
      <c r="D1923" s="192">
        <v>2.1280000000000001</v>
      </c>
      <c r="E1923" s="193">
        <v>44.011071209999997</v>
      </c>
      <c r="F1923" s="194">
        <v>2.2740873728306403</v>
      </c>
      <c r="H1923" s="195">
        <f t="shared" si="175"/>
        <v>0.5</v>
      </c>
      <c r="I1923" s="196">
        <f t="shared" si="176"/>
        <v>5</v>
      </c>
      <c r="J1923" s="197">
        <f t="shared" si="177"/>
        <v>4</v>
      </c>
      <c r="K1923" s="186">
        <f t="shared" si="180"/>
        <v>9.5</v>
      </c>
      <c r="L1923" s="198">
        <f t="shared" si="178"/>
        <v>3.1666666666666665</v>
      </c>
      <c r="M1923" s="199">
        <f t="shared" si="179"/>
        <v>3.16</v>
      </c>
    </row>
    <row r="1924" spans="1:13" x14ac:dyDescent="0.35">
      <c r="A1924" s="189" t="s">
        <v>2032</v>
      </c>
      <c r="B1924" s="190" t="s">
        <v>2066</v>
      </c>
      <c r="C1924" s="191">
        <v>541885</v>
      </c>
      <c r="D1924" s="192">
        <v>3.0169999999999999</v>
      </c>
      <c r="E1924" s="193">
        <v>41.657458560000002</v>
      </c>
      <c r="F1924" s="194">
        <v>5.5248618784530388</v>
      </c>
      <c r="H1924" s="195">
        <f t="shared" ref="H1924:H1987" si="181">VALUE(_xlfn.IFS(D1924&gt;4.05,"5",D1924&gt;=3.83,"4,5",D1924&gt;=3.6,"4",D1924&gt;=3.37,"3,5",D1924&gt;=3.14,"3",D1924&gt;=2.91,"2,5",D1924&gt;=2.68,"2",D1924&gt;=2.45,"1,5",D1924&gt;=2.22,"1",D1924&lt;2.22,"0,5"))</f>
        <v>2.5</v>
      </c>
      <c r="I1924" s="196">
        <f t="shared" ref="I1924:I1987" si="182">VALUE(_xlfn.IFS(E1924&gt;43.62,"5",E1924&gt;=43.32,"4,5",E1924&gt;=43.1,"4",E1924&gt;=42.7,"3,5",E1924&gt;=42.39,"3",E1924&gt;=42.08,"2,5",E1924&gt;=41.77,"2",E1924&gt;=41.46,"1,5",E1924&gt;=41.15,"1",E1924&lt;41.15,"0,5"))</f>
        <v>1.5</v>
      </c>
      <c r="J1924" s="197">
        <f t="shared" ref="J1924:J1987" si="183">VALUE(_xlfn.IFS(F1924&gt;4.53,"0,5",F1924&gt;=4.2,"1",F1924&gt;=3.86,"1,5",F1924&gt;=3.52,"2",F1924&gt;=3.18,"2,5",F1924&gt;=2.84,"3",F1924&gt;=2.5,"3,5",F1924&gt;=2.16,"4",F1924&gt;=1.82,"4,5",F1924&lt;1.82,"5"))</f>
        <v>0.5</v>
      </c>
      <c r="K1924" s="186">
        <f t="shared" si="180"/>
        <v>4.5</v>
      </c>
      <c r="L1924" s="198">
        <f t="shared" ref="L1924:L1987" si="184">(H1924+I1924+J1924)/3</f>
        <v>1.5</v>
      </c>
      <c r="M1924" s="199">
        <f t="shared" ref="M1924:M1987" si="185">ROUNDDOWN(L1924,2)</f>
        <v>1.5</v>
      </c>
    </row>
    <row r="1925" spans="1:13" x14ac:dyDescent="0.35">
      <c r="A1925" s="189" t="s">
        <v>2032</v>
      </c>
      <c r="B1925" s="190" t="s">
        <v>2067</v>
      </c>
      <c r="C1925" s="191">
        <v>578321</v>
      </c>
      <c r="D1925" s="192">
        <v>7.7919999999999998</v>
      </c>
      <c r="E1925" s="193">
        <v>41.833333330000002</v>
      </c>
      <c r="F1925" s="194">
        <v>3.1746031746031744</v>
      </c>
      <c r="H1925" s="195">
        <f t="shared" si="181"/>
        <v>5</v>
      </c>
      <c r="I1925" s="196">
        <f t="shared" si="182"/>
        <v>2</v>
      </c>
      <c r="J1925" s="197">
        <f t="shared" si="183"/>
        <v>3</v>
      </c>
      <c r="K1925" s="186">
        <f t="shared" si="180"/>
        <v>10</v>
      </c>
      <c r="L1925" s="198">
        <f t="shared" si="184"/>
        <v>3.3333333333333335</v>
      </c>
      <c r="M1925" s="199">
        <f t="shared" si="185"/>
        <v>3.33</v>
      </c>
    </row>
    <row r="1926" spans="1:13" x14ac:dyDescent="0.35">
      <c r="A1926" s="189" t="s">
        <v>2032</v>
      </c>
      <c r="B1926" s="190" t="s">
        <v>2068</v>
      </c>
      <c r="C1926" s="191">
        <v>557455</v>
      </c>
      <c r="D1926" s="192">
        <v>1.2050000000000001</v>
      </c>
      <c r="E1926" s="193">
        <v>42.517467250000003</v>
      </c>
      <c r="F1926" s="194">
        <v>5.0218340611353707</v>
      </c>
      <c r="H1926" s="195">
        <f t="shared" si="181"/>
        <v>0.5</v>
      </c>
      <c r="I1926" s="196">
        <f t="shared" si="182"/>
        <v>3</v>
      </c>
      <c r="J1926" s="197">
        <f t="shared" si="183"/>
        <v>0.5</v>
      </c>
      <c r="K1926" s="186">
        <f t="shared" si="180"/>
        <v>4</v>
      </c>
      <c r="L1926" s="198">
        <f t="shared" si="184"/>
        <v>1.3333333333333333</v>
      </c>
      <c r="M1926" s="199">
        <f t="shared" si="185"/>
        <v>1.33</v>
      </c>
    </row>
    <row r="1927" spans="1:13" x14ac:dyDescent="0.35">
      <c r="A1927" s="189" t="s">
        <v>2032</v>
      </c>
      <c r="B1927" s="190" t="s">
        <v>2069</v>
      </c>
      <c r="C1927" s="191">
        <v>566055</v>
      </c>
      <c r="D1927" s="192">
        <v>0.93899999999999995</v>
      </c>
      <c r="E1927" s="193">
        <v>42.236526949999998</v>
      </c>
      <c r="F1927" s="194">
        <v>5.9880239520958085</v>
      </c>
      <c r="H1927" s="195">
        <f t="shared" si="181"/>
        <v>0.5</v>
      </c>
      <c r="I1927" s="196">
        <f t="shared" si="182"/>
        <v>2.5</v>
      </c>
      <c r="J1927" s="197">
        <f t="shared" si="183"/>
        <v>0.5</v>
      </c>
      <c r="K1927" s="186">
        <f t="shared" si="180"/>
        <v>3.5</v>
      </c>
      <c r="L1927" s="198">
        <f t="shared" si="184"/>
        <v>1.1666666666666667</v>
      </c>
      <c r="M1927" s="199">
        <f t="shared" si="185"/>
        <v>1.1599999999999999</v>
      </c>
    </row>
    <row r="1928" spans="1:13" x14ac:dyDescent="0.35">
      <c r="A1928" s="189" t="s">
        <v>2032</v>
      </c>
      <c r="B1928" s="190" t="s">
        <v>2070</v>
      </c>
      <c r="C1928" s="191">
        <v>557463</v>
      </c>
      <c r="D1928" s="192">
        <v>7.266</v>
      </c>
      <c r="E1928" s="193">
        <v>46.511820329999999</v>
      </c>
      <c r="F1928" s="194">
        <v>2.3640661938534278</v>
      </c>
      <c r="H1928" s="195">
        <f t="shared" si="181"/>
        <v>5</v>
      </c>
      <c r="I1928" s="196">
        <f t="shared" si="182"/>
        <v>5</v>
      </c>
      <c r="J1928" s="197">
        <f t="shared" si="183"/>
        <v>4</v>
      </c>
      <c r="K1928" s="186">
        <f t="shared" si="180"/>
        <v>14</v>
      </c>
      <c r="L1928" s="198">
        <f t="shared" si="184"/>
        <v>4.666666666666667</v>
      </c>
      <c r="M1928" s="199">
        <f t="shared" si="185"/>
        <v>4.66</v>
      </c>
    </row>
    <row r="1929" spans="1:13" x14ac:dyDescent="0.35">
      <c r="A1929" s="189" t="s">
        <v>2032</v>
      </c>
      <c r="B1929" s="190" t="s">
        <v>2071</v>
      </c>
      <c r="C1929" s="191">
        <v>578312</v>
      </c>
      <c r="D1929" s="192">
        <v>4.7619999999999996</v>
      </c>
      <c r="E1929" s="193">
        <v>42.5</v>
      </c>
      <c r="F1929" s="194">
        <v>1.4184397163120568</v>
      </c>
      <c r="H1929" s="195">
        <f t="shared" si="181"/>
        <v>5</v>
      </c>
      <c r="I1929" s="196">
        <f t="shared" si="182"/>
        <v>3</v>
      </c>
      <c r="J1929" s="197">
        <f t="shared" si="183"/>
        <v>5</v>
      </c>
      <c r="K1929" s="186">
        <f t="shared" si="180"/>
        <v>13</v>
      </c>
      <c r="L1929" s="198">
        <f t="shared" si="184"/>
        <v>4.333333333333333</v>
      </c>
      <c r="M1929" s="199">
        <f t="shared" si="185"/>
        <v>4.33</v>
      </c>
    </row>
    <row r="1930" spans="1:13" x14ac:dyDescent="0.35">
      <c r="A1930" s="189" t="s">
        <v>2032</v>
      </c>
      <c r="B1930" s="190" t="s">
        <v>2072</v>
      </c>
      <c r="C1930" s="191">
        <v>557528</v>
      </c>
      <c r="D1930" s="192">
        <v>2.1080000000000001</v>
      </c>
      <c r="E1930" s="193">
        <v>44.546894029999997</v>
      </c>
      <c r="F1930" s="194">
        <v>16.077953714981728</v>
      </c>
      <c r="H1930" s="195">
        <f t="shared" si="181"/>
        <v>0.5</v>
      </c>
      <c r="I1930" s="196">
        <f t="shared" si="182"/>
        <v>5</v>
      </c>
      <c r="J1930" s="197">
        <f t="shared" si="183"/>
        <v>0.5</v>
      </c>
      <c r="K1930" s="186">
        <f t="shared" si="180"/>
        <v>6</v>
      </c>
      <c r="L1930" s="198">
        <f t="shared" si="184"/>
        <v>2</v>
      </c>
      <c r="M1930" s="199">
        <f t="shared" si="185"/>
        <v>2</v>
      </c>
    </row>
    <row r="1931" spans="1:13" x14ac:dyDescent="0.35">
      <c r="A1931" s="189" t="s">
        <v>2073</v>
      </c>
      <c r="B1931" s="190" t="s">
        <v>2074</v>
      </c>
      <c r="C1931" s="191">
        <v>558656</v>
      </c>
      <c r="D1931" s="192">
        <v>6.3259999999999996</v>
      </c>
      <c r="E1931" s="193">
        <v>43.28378378</v>
      </c>
      <c r="F1931" s="194">
        <v>1.2012012012012014</v>
      </c>
      <c r="H1931" s="195">
        <f t="shared" si="181"/>
        <v>5</v>
      </c>
      <c r="I1931" s="196">
        <f t="shared" si="182"/>
        <v>4</v>
      </c>
      <c r="J1931" s="197">
        <f t="shared" si="183"/>
        <v>5</v>
      </c>
      <c r="K1931" s="186">
        <f t="shared" si="180"/>
        <v>14</v>
      </c>
      <c r="L1931" s="198">
        <f t="shared" si="184"/>
        <v>4.666666666666667</v>
      </c>
      <c r="M1931" s="199">
        <f t="shared" si="185"/>
        <v>4.66</v>
      </c>
    </row>
    <row r="1932" spans="1:13" x14ac:dyDescent="0.35">
      <c r="A1932" s="189" t="s">
        <v>2073</v>
      </c>
      <c r="B1932" s="190" t="s">
        <v>2075</v>
      </c>
      <c r="C1932" s="191">
        <v>530239</v>
      </c>
      <c r="D1932" s="192">
        <v>5.2629999999999999</v>
      </c>
      <c r="E1932" s="193">
        <v>44.15</v>
      </c>
      <c r="F1932" s="194">
        <v>0</v>
      </c>
      <c r="H1932" s="195">
        <f t="shared" si="181"/>
        <v>5</v>
      </c>
      <c r="I1932" s="196">
        <f t="shared" si="182"/>
        <v>5</v>
      </c>
      <c r="J1932" s="197">
        <f t="shared" si="183"/>
        <v>5</v>
      </c>
      <c r="K1932" s="186">
        <f t="shared" si="180"/>
        <v>15</v>
      </c>
      <c r="L1932" s="198">
        <f t="shared" si="184"/>
        <v>5</v>
      </c>
      <c r="M1932" s="199">
        <f t="shared" si="185"/>
        <v>5</v>
      </c>
    </row>
    <row r="1933" spans="1:13" x14ac:dyDescent="0.35">
      <c r="A1933" s="189" t="s">
        <v>2073</v>
      </c>
      <c r="B1933" s="190" t="s">
        <v>2076</v>
      </c>
      <c r="C1933" s="191">
        <v>566471</v>
      </c>
      <c r="D1933" s="192">
        <v>3.3330000000000002</v>
      </c>
      <c r="E1933" s="193">
        <v>48.995867769999997</v>
      </c>
      <c r="F1933" s="194">
        <v>1.6528925619834713</v>
      </c>
      <c r="H1933" s="195">
        <f t="shared" si="181"/>
        <v>3</v>
      </c>
      <c r="I1933" s="196">
        <f t="shared" si="182"/>
        <v>5</v>
      </c>
      <c r="J1933" s="197">
        <f t="shared" si="183"/>
        <v>5</v>
      </c>
      <c r="K1933" s="186">
        <f t="shared" ref="K1933:K1996" si="186">SUM(H1933:J1933)</f>
        <v>13</v>
      </c>
      <c r="L1933" s="198">
        <f t="shared" si="184"/>
        <v>4.333333333333333</v>
      </c>
      <c r="M1933" s="199">
        <f t="shared" si="185"/>
        <v>4.33</v>
      </c>
    </row>
    <row r="1934" spans="1:13" x14ac:dyDescent="0.35">
      <c r="A1934" s="189" t="s">
        <v>2073</v>
      </c>
      <c r="B1934" s="190" t="s">
        <v>2077</v>
      </c>
      <c r="C1934" s="191">
        <v>566489</v>
      </c>
      <c r="D1934" s="192">
        <v>2.2730000000000001</v>
      </c>
      <c r="E1934" s="193">
        <v>47.609589040000003</v>
      </c>
      <c r="F1934" s="194">
        <v>2.7397260273972601</v>
      </c>
      <c r="H1934" s="195">
        <f t="shared" si="181"/>
        <v>1</v>
      </c>
      <c r="I1934" s="196">
        <f t="shared" si="182"/>
        <v>5</v>
      </c>
      <c r="J1934" s="197">
        <f t="shared" si="183"/>
        <v>3.5</v>
      </c>
      <c r="K1934" s="186">
        <f t="shared" si="186"/>
        <v>9.5</v>
      </c>
      <c r="L1934" s="198">
        <f t="shared" si="184"/>
        <v>3.1666666666666665</v>
      </c>
      <c r="M1934" s="199">
        <f t="shared" si="185"/>
        <v>3.16</v>
      </c>
    </row>
    <row r="1935" spans="1:13" x14ac:dyDescent="0.35">
      <c r="A1935" s="189" t="s">
        <v>2073</v>
      </c>
      <c r="B1935" s="190" t="s">
        <v>2078</v>
      </c>
      <c r="C1935" s="191">
        <v>566632</v>
      </c>
      <c r="D1935" s="192">
        <v>3.448</v>
      </c>
      <c r="E1935" s="193">
        <v>42.848314610000003</v>
      </c>
      <c r="F1935" s="194">
        <v>2.2471910112359552</v>
      </c>
      <c r="H1935" s="195">
        <f t="shared" si="181"/>
        <v>3.5</v>
      </c>
      <c r="I1935" s="196">
        <f t="shared" si="182"/>
        <v>3.5</v>
      </c>
      <c r="J1935" s="197">
        <f t="shared" si="183"/>
        <v>4</v>
      </c>
      <c r="K1935" s="186">
        <f t="shared" si="186"/>
        <v>11</v>
      </c>
      <c r="L1935" s="198">
        <f t="shared" si="184"/>
        <v>3.6666666666666665</v>
      </c>
      <c r="M1935" s="199">
        <f t="shared" si="185"/>
        <v>3.66</v>
      </c>
    </row>
    <row r="1936" spans="1:13" x14ac:dyDescent="0.35">
      <c r="A1936" s="189" t="s">
        <v>2073</v>
      </c>
      <c r="B1936" s="190" t="s">
        <v>485</v>
      </c>
      <c r="C1936" s="191">
        <v>558770</v>
      </c>
      <c r="D1936" s="192">
        <v>2.5739999999999998</v>
      </c>
      <c r="E1936" s="193">
        <v>44.49524941</v>
      </c>
      <c r="F1936" s="194">
        <v>4.7505938242280283</v>
      </c>
      <c r="H1936" s="195">
        <f t="shared" si="181"/>
        <v>1.5</v>
      </c>
      <c r="I1936" s="196">
        <f t="shared" si="182"/>
        <v>5</v>
      </c>
      <c r="J1936" s="197">
        <f t="shared" si="183"/>
        <v>0.5</v>
      </c>
      <c r="K1936" s="186">
        <f t="shared" si="186"/>
        <v>7</v>
      </c>
      <c r="L1936" s="198">
        <f t="shared" si="184"/>
        <v>2.3333333333333335</v>
      </c>
      <c r="M1936" s="199">
        <f t="shared" si="185"/>
        <v>2.33</v>
      </c>
    </row>
    <row r="1937" spans="1:13" x14ac:dyDescent="0.35">
      <c r="A1937" s="189" t="s">
        <v>2073</v>
      </c>
      <c r="B1937" s="190" t="s">
        <v>2079</v>
      </c>
      <c r="C1937" s="191">
        <v>558796</v>
      </c>
      <c r="D1937" s="192">
        <v>3.806</v>
      </c>
      <c r="E1937" s="193">
        <v>43.95533769</v>
      </c>
      <c r="F1937" s="194">
        <v>3.0501089324618733</v>
      </c>
      <c r="H1937" s="195">
        <f t="shared" si="181"/>
        <v>4</v>
      </c>
      <c r="I1937" s="196">
        <f t="shared" si="182"/>
        <v>5</v>
      </c>
      <c r="J1937" s="197">
        <f t="shared" si="183"/>
        <v>3</v>
      </c>
      <c r="K1937" s="186">
        <f t="shared" si="186"/>
        <v>12</v>
      </c>
      <c r="L1937" s="198">
        <f t="shared" si="184"/>
        <v>4</v>
      </c>
      <c r="M1937" s="199">
        <f t="shared" si="185"/>
        <v>4</v>
      </c>
    </row>
    <row r="1938" spans="1:13" x14ac:dyDescent="0.35">
      <c r="A1938" s="189" t="s">
        <v>2073</v>
      </c>
      <c r="B1938" s="190" t="s">
        <v>2080</v>
      </c>
      <c r="C1938" s="191">
        <v>558800</v>
      </c>
      <c r="D1938" s="192">
        <v>2.6320000000000001</v>
      </c>
      <c r="E1938" s="193">
        <v>45.514705880000001</v>
      </c>
      <c r="F1938" s="194">
        <v>11.76470588235294</v>
      </c>
      <c r="H1938" s="195">
        <f t="shared" si="181"/>
        <v>1.5</v>
      </c>
      <c r="I1938" s="196">
        <f t="shared" si="182"/>
        <v>5</v>
      </c>
      <c r="J1938" s="197">
        <f t="shared" si="183"/>
        <v>0.5</v>
      </c>
      <c r="K1938" s="186">
        <f t="shared" si="186"/>
        <v>7</v>
      </c>
      <c r="L1938" s="198">
        <f t="shared" si="184"/>
        <v>2.3333333333333335</v>
      </c>
      <c r="M1938" s="199">
        <f t="shared" si="185"/>
        <v>2.33</v>
      </c>
    </row>
    <row r="1939" spans="1:13" x14ac:dyDescent="0.35">
      <c r="A1939" s="189" t="s">
        <v>2073</v>
      </c>
      <c r="B1939" s="190" t="s">
        <v>2081</v>
      </c>
      <c r="C1939" s="191">
        <v>578665</v>
      </c>
      <c r="D1939" s="192">
        <v>5.4050000000000002</v>
      </c>
      <c r="E1939" s="193">
        <v>40.368749999999999</v>
      </c>
      <c r="F1939" s="194">
        <v>8.7499999999999982</v>
      </c>
      <c r="H1939" s="195">
        <f t="shared" si="181"/>
        <v>5</v>
      </c>
      <c r="I1939" s="196">
        <f t="shared" si="182"/>
        <v>0.5</v>
      </c>
      <c r="J1939" s="197">
        <f t="shared" si="183"/>
        <v>0.5</v>
      </c>
      <c r="K1939" s="186">
        <f t="shared" si="186"/>
        <v>6</v>
      </c>
      <c r="L1939" s="198">
        <f t="shared" si="184"/>
        <v>2</v>
      </c>
      <c r="M1939" s="199">
        <f t="shared" si="185"/>
        <v>2</v>
      </c>
    </row>
    <row r="1940" spans="1:13" x14ac:dyDescent="0.35">
      <c r="A1940" s="189" t="s">
        <v>2073</v>
      </c>
      <c r="B1940" s="190" t="s">
        <v>2082</v>
      </c>
      <c r="C1940" s="191">
        <v>566390</v>
      </c>
      <c r="D1940" s="192">
        <v>5</v>
      </c>
      <c r="E1940" s="193">
        <v>41.96153846</v>
      </c>
      <c r="F1940" s="194">
        <v>4.395604395604396</v>
      </c>
      <c r="H1940" s="195">
        <f t="shared" si="181"/>
        <v>5</v>
      </c>
      <c r="I1940" s="196">
        <f t="shared" si="182"/>
        <v>2</v>
      </c>
      <c r="J1940" s="197">
        <f t="shared" si="183"/>
        <v>1</v>
      </c>
      <c r="K1940" s="186">
        <f t="shared" si="186"/>
        <v>8</v>
      </c>
      <c r="L1940" s="198">
        <f t="shared" si="184"/>
        <v>2.6666666666666665</v>
      </c>
      <c r="M1940" s="199">
        <f t="shared" si="185"/>
        <v>2.66</v>
      </c>
    </row>
    <row r="1941" spans="1:13" x14ac:dyDescent="0.35">
      <c r="A1941" s="189" t="s">
        <v>2073</v>
      </c>
      <c r="B1941" s="190" t="s">
        <v>2083</v>
      </c>
      <c r="C1941" s="191">
        <v>566730</v>
      </c>
      <c r="D1941" s="192">
        <v>7.1429999999999998</v>
      </c>
      <c r="E1941" s="193">
        <v>50.803571429999998</v>
      </c>
      <c r="F1941" s="194">
        <v>0</v>
      </c>
      <c r="H1941" s="195">
        <f t="shared" si="181"/>
        <v>5</v>
      </c>
      <c r="I1941" s="196">
        <f t="shared" si="182"/>
        <v>5</v>
      </c>
      <c r="J1941" s="197">
        <f t="shared" si="183"/>
        <v>5</v>
      </c>
      <c r="K1941" s="186">
        <f t="shared" si="186"/>
        <v>15</v>
      </c>
      <c r="L1941" s="198">
        <f t="shared" si="184"/>
        <v>5</v>
      </c>
      <c r="M1941" s="199">
        <f t="shared" si="185"/>
        <v>5</v>
      </c>
    </row>
    <row r="1942" spans="1:13" x14ac:dyDescent="0.35">
      <c r="A1942" s="189" t="s">
        <v>2073</v>
      </c>
      <c r="B1942" s="190" t="s">
        <v>2084</v>
      </c>
      <c r="C1942" s="191">
        <v>558877</v>
      </c>
      <c r="D1942" s="192">
        <v>3.141</v>
      </c>
      <c r="E1942" s="193">
        <v>43.955906820000003</v>
      </c>
      <c r="F1942" s="194">
        <v>5.657237936772046</v>
      </c>
      <c r="H1942" s="195">
        <f t="shared" si="181"/>
        <v>3</v>
      </c>
      <c r="I1942" s="196">
        <f t="shared" si="182"/>
        <v>5</v>
      </c>
      <c r="J1942" s="197">
        <f t="shared" si="183"/>
        <v>0.5</v>
      </c>
      <c r="K1942" s="186">
        <f t="shared" si="186"/>
        <v>8.5</v>
      </c>
      <c r="L1942" s="198">
        <f t="shared" si="184"/>
        <v>2.8333333333333335</v>
      </c>
      <c r="M1942" s="199">
        <f t="shared" si="185"/>
        <v>2.83</v>
      </c>
    </row>
    <row r="1943" spans="1:13" x14ac:dyDescent="0.35">
      <c r="A1943" s="189" t="s">
        <v>2073</v>
      </c>
      <c r="B1943" s="190" t="s">
        <v>1136</v>
      </c>
      <c r="C1943" s="191">
        <v>558931</v>
      </c>
      <c r="D1943" s="192">
        <v>1.2050000000000001</v>
      </c>
      <c r="E1943" s="193">
        <v>44.114173229999999</v>
      </c>
      <c r="F1943" s="194">
        <v>2.3622047244094486</v>
      </c>
      <c r="H1943" s="195">
        <f t="shared" si="181"/>
        <v>0.5</v>
      </c>
      <c r="I1943" s="196">
        <f t="shared" si="182"/>
        <v>5</v>
      </c>
      <c r="J1943" s="197">
        <f t="shared" si="183"/>
        <v>4</v>
      </c>
      <c r="K1943" s="186">
        <f t="shared" si="186"/>
        <v>9.5</v>
      </c>
      <c r="L1943" s="198">
        <f t="shared" si="184"/>
        <v>3.1666666666666665</v>
      </c>
      <c r="M1943" s="199">
        <f t="shared" si="185"/>
        <v>3.16</v>
      </c>
    </row>
    <row r="1944" spans="1:13" x14ac:dyDescent="0.35">
      <c r="A1944" s="189" t="s">
        <v>2073</v>
      </c>
      <c r="B1944" s="190" t="s">
        <v>2085</v>
      </c>
      <c r="C1944" s="191">
        <v>558974</v>
      </c>
      <c r="D1944" s="192">
        <v>3.871</v>
      </c>
      <c r="E1944" s="193">
        <v>43.285425099999998</v>
      </c>
      <c r="F1944" s="194">
        <v>0</v>
      </c>
      <c r="H1944" s="195">
        <f t="shared" si="181"/>
        <v>4.5</v>
      </c>
      <c r="I1944" s="196">
        <f t="shared" si="182"/>
        <v>4</v>
      </c>
      <c r="J1944" s="197">
        <f t="shared" si="183"/>
        <v>5</v>
      </c>
      <c r="K1944" s="186">
        <f t="shared" si="186"/>
        <v>13.5</v>
      </c>
      <c r="L1944" s="198">
        <f t="shared" si="184"/>
        <v>4.5</v>
      </c>
      <c r="M1944" s="199">
        <f t="shared" si="185"/>
        <v>4.5</v>
      </c>
    </row>
    <row r="1945" spans="1:13" x14ac:dyDescent="0.35">
      <c r="A1945" s="189" t="s">
        <v>2073</v>
      </c>
      <c r="B1945" s="190" t="s">
        <v>1937</v>
      </c>
      <c r="C1945" s="191">
        <v>558982</v>
      </c>
      <c r="D1945" s="192">
        <v>3.3330000000000002</v>
      </c>
      <c r="E1945" s="193">
        <v>43.017241380000002</v>
      </c>
      <c r="F1945" s="194">
        <v>4.1379310344827589</v>
      </c>
      <c r="H1945" s="195">
        <f t="shared" si="181"/>
        <v>3</v>
      </c>
      <c r="I1945" s="196">
        <f t="shared" si="182"/>
        <v>3.5</v>
      </c>
      <c r="J1945" s="197">
        <f t="shared" si="183"/>
        <v>1.5</v>
      </c>
      <c r="K1945" s="186">
        <f t="shared" si="186"/>
        <v>8</v>
      </c>
      <c r="L1945" s="198">
        <f t="shared" si="184"/>
        <v>2.6666666666666665</v>
      </c>
      <c r="M1945" s="199">
        <f t="shared" si="185"/>
        <v>2.66</v>
      </c>
    </row>
    <row r="1946" spans="1:13" x14ac:dyDescent="0.35">
      <c r="A1946" s="189" t="s">
        <v>2073</v>
      </c>
      <c r="B1946" s="190" t="s">
        <v>2086</v>
      </c>
      <c r="C1946" s="191">
        <v>559008</v>
      </c>
      <c r="D1946" s="192">
        <v>1.716</v>
      </c>
      <c r="E1946" s="193">
        <v>43.782776349999999</v>
      </c>
      <c r="F1946" s="194">
        <v>8.9974293059125969</v>
      </c>
      <c r="H1946" s="195">
        <f t="shared" si="181"/>
        <v>0.5</v>
      </c>
      <c r="I1946" s="196">
        <f t="shared" si="182"/>
        <v>5</v>
      </c>
      <c r="J1946" s="197">
        <f t="shared" si="183"/>
        <v>0.5</v>
      </c>
      <c r="K1946" s="186">
        <f t="shared" si="186"/>
        <v>6</v>
      </c>
      <c r="L1946" s="198">
        <f t="shared" si="184"/>
        <v>2</v>
      </c>
      <c r="M1946" s="199">
        <f t="shared" si="185"/>
        <v>2</v>
      </c>
    </row>
    <row r="1947" spans="1:13" x14ac:dyDescent="0.35">
      <c r="A1947" s="189" t="s">
        <v>2073</v>
      </c>
      <c r="B1947" s="190" t="s">
        <v>2087</v>
      </c>
      <c r="C1947" s="191">
        <v>578771</v>
      </c>
      <c r="D1947" s="192">
        <v>7.8949999999999996</v>
      </c>
      <c r="E1947" s="193">
        <v>43.6875</v>
      </c>
      <c r="F1947" s="194">
        <v>0</v>
      </c>
      <c r="H1947" s="195">
        <f t="shared" si="181"/>
        <v>5</v>
      </c>
      <c r="I1947" s="196">
        <f t="shared" si="182"/>
        <v>5</v>
      </c>
      <c r="J1947" s="197">
        <f t="shared" si="183"/>
        <v>5</v>
      </c>
      <c r="K1947" s="186">
        <f t="shared" si="186"/>
        <v>15</v>
      </c>
      <c r="L1947" s="198">
        <f t="shared" si="184"/>
        <v>5</v>
      </c>
      <c r="M1947" s="199">
        <f t="shared" si="185"/>
        <v>5</v>
      </c>
    </row>
    <row r="1948" spans="1:13" x14ac:dyDescent="0.35">
      <c r="A1948" s="189" t="s">
        <v>2073</v>
      </c>
      <c r="B1948" s="190" t="s">
        <v>2088</v>
      </c>
      <c r="C1948" s="191">
        <v>559024</v>
      </c>
      <c r="D1948" s="192">
        <v>2.4390000000000001</v>
      </c>
      <c r="E1948" s="193">
        <v>43.0625</v>
      </c>
      <c r="F1948" s="194">
        <v>4.166666666666667</v>
      </c>
      <c r="H1948" s="195">
        <f t="shared" si="181"/>
        <v>1</v>
      </c>
      <c r="I1948" s="196">
        <f t="shared" si="182"/>
        <v>3.5</v>
      </c>
      <c r="J1948" s="197">
        <f t="shared" si="183"/>
        <v>1.5</v>
      </c>
      <c r="K1948" s="186">
        <f t="shared" si="186"/>
        <v>6</v>
      </c>
      <c r="L1948" s="198">
        <f t="shared" si="184"/>
        <v>2</v>
      </c>
      <c r="M1948" s="199">
        <f t="shared" si="185"/>
        <v>2</v>
      </c>
    </row>
    <row r="1949" spans="1:13" x14ac:dyDescent="0.35">
      <c r="A1949" s="189" t="s">
        <v>2073</v>
      </c>
      <c r="B1949" s="190" t="s">
        <v>965</v>
      </c>
      <c r="C1949" s="191">
        <v>559032</v>
      </c>
      <c r="D1949" s="192">
        <v>2.6669999999999998</v>
      </c>
      <c r="E1949" s="193">
        <v>45.752173910000003</v>
      </c>
      <c r="F1949" s="194">
        <v>0</v>
      </c>
      <c r="H1949" s="195">
        <f t="shared" si="181"/>
        <v>1.5</v>
      </c>
      <c r="I1949" s="196">
        <f t="shared" si="182"/>
        <v>5</v>
      </c>
      <c r="J1949" s="197">
        <f t="shared" si="183"/>
        <v>5</v>
      </c>
      <c r="K1949" s="186">
        <f t="shared" si="186"/>
        <v>11.5</v>
      </c>
      <c r="L1949" s="198">
        <f t="shared" si="184"/>
        <v>3.8333333333333335</v>
      </c>
      <c r="M1949" s="199">
        <f t="shared" si="185"/>
        <v>3.83</v>
      </c>
    </row>
    <row r="1950" spans="1:13" x14ac:dyDescent="0.35">
      <c r="A1950" s="189" t="s">
        <v>2073</v>
      </c>
      <c r="B1950" s="190" t="s">
        <v>1143</v>
      </c>
      <c r="C1950" s="191">
        <v>559041</v>
      </c>
      <c r="D1950" s="192">
        <v>3.1749999999999998</v>
      </c>
      <c r="E1950" s="193">
        <v>44.307017539999997</v>
      </c>
      <c r="F1950" s="194">
        <v>3.1897926634768741</v>
      </c>
      <c r="H1950" s="195">
        <f t="shared" si="181"/>
        <v>3</v>
      </c>
      <c r="I1950" s="196">
        <f t="shared" si="182"/>
        <v>5</v>
      </c>
      <c r="J1950" s="197">
        <f t="shared" si="183"/>
        <v>2.5</v>
      </c>
      <c r="K1950" s="186">
        <f t="shared" si="186"/>
        <v>10.5</v>
      </c>
      <c r="L1950" s="198">
        <f t="shared" si="184"/>
        <v>3.5</v>
      </c>
      <c r="M1950" s="199">
        <f t="shared" si="185"/>
        <v>3.5</v>
      </c>
    </row>
    <row r="1951" spans="1:13" x14ac:dyDescent="0.35">
      <c r="A1951" s="189" t="s">
        <v>2073</v>
      </c>
      <c r="B1951" s="190" t="s">
        <v>2089</v>
      </c>
      <c r="C1951" s="191">
        <v>559067</v>
      </c>
      <c r="D1951" s="192">
        <v>4.0279999999999996</v>
      </c>
      <c r="E1951" s="193">
        <v>43.331824060000002</v>
      </c>
      <c r="F1951" s="194">
        <v>2.7166882276843469</v>
      </c>
      <c r="H1951" s="195">
        <f t="shared" si="181"/>
        <v>4.5</v>
      </c>
      <c r="I1951" s="196">
        <f t="shared" si="182"/>
        <v>4.5</v>
      </c>
      <c r="J1951" s="197">
        <f t="shared" si="183"/>
        <v>3.5</v>
      </c>
      <c r="K1951" s="186">
        <f t="shared" si="186"/>
        <v>12.5</v>
      </c>
      <c r="L1951" s="198">
        <f t="shared" si="184"/>
        <v>4.166666666666667</v>
      </c>
      <c r="M1951" s="199">
        <f t="shared" si="185"/>
        <v>4.16</v>
      </c>
    </row>
    <row r="1952" spans="1:13" x14ac:dyDescent="0.35">
      <c r="A1952" s="189" t="s">
        <v>2073</v>
      </c>
      <c r="B1952" s="190" t="s">
        <v>2073</v>
      </c>
      <c r="C1952" s="191">
        <v>559075</v>
      </c>
      <c r="D1952" s="192">
        <v>4.3109999999999999</v>
      </c>
      <c r="E1952" s="193">
        <v>43.834955630000003</v>
      </c>
      <c r="F1952" s="194">
        <v>1.2596621815058691</v>
      </c>
      <c r="H1952" s="195">
        <f t="shared" si="181"/>
        <v>5</v>
      </c>
      <c r="I1952" s="196">
        <f t="shared" si="182"/>
        <v>5</v>
      </c>
      <c r="J1952" s="197">
        <f t="shared" si="183"/>
        <v>5</v>
      </c>
      <c r="K1952" s="186">
        <f t="shared" si="186"/>
        <v>15</v>
      </c>
      <c r="L1952" s="198">
        <f t="shared" si="184"/>
        <v>5</v>
      </c>
      <c r="M1952" s="199">
        <f t="shared" si="185"/>
        <v>5</v>
      </c>
    </row>
    <row r="1953" spans="1:13" x14ac:dyDescent="0.35">
      <c r="A1953" s="189" t="s">
        <v>2073</v>
      </c>
      <c r="B1953" s="190" t="s">
        <v>2090</v>
      </c>
      <c r="C1953" s="191">
        <v>566420</v>
      </c>
      <c r="D1953" s="192">
        <v>5.2629999999999999</v>
      </c>
      <c r="E1953" s="193">
        <v>45.74038462</v>
      </c>
      <c r="F1953" s="194">
        <v>0.96153846153846156</v>
      </c>
      <c r="H1953" s="195">
        <f t="shared" si="181"/>
        <v>5</v>
      </c>
      <c r="I1953" s="196">
        <f t="shared" si="182"/>
        <v>5</v>
      </c>
      <c r="J1953" s="197">
        <f t="shared" si="183"/>
        <v>5</v>
      </c>
      <c r="K1953" s="186">
        <f t="shared" si="186"/>
        <v>15</v>
      </c>
      <c r="L1953" s="198">
        <f t="shared" si="184"/>
        <v>5</v>
      </c>
      <c r="M1953" s="199">
        <f t="shared" si="185"/>
        <v>5</v>
      </c>
    </row>
    <row r="1954" spans="1:13" x14ac:dyDescent="0.35">
      <c r="A1954" s="189" t="s">
        <v>2073</v>
      </c>
      <c r="B1954" s="190" t="s">
        <v>2091</v>
      </c>
      <c r="C1954" s="191">
        <v>566446</v>
      </c>
      <c r="D1954" s="192">
        <v>2.3260000000000001</v>
      </c>
      <c r="E1954" s="193">
        <v>44.18320611</v>
      </c>
      <c r="F1954" s="194">
        <v>2.2900763358778629</v>
      </c>
      <c r="H1954" s="195">
        <f t="shared" si="181"/>
        <v>1</v>
      </c>
      <c r="I1954" s="196">
        <f t="shared" si="182"/>
        <v>5</v>
      </c>
      <c r="J1954" s="197">
        <f t="shared" si="183"/>
        <v>4</v>
      </c>
      <c r="K1954" s="186">
        <f t="shared" si="186"/>
        <v>10</v>
      </c>
      <c r="L1954" s="198">
        <f t="shared" si="184"/>
        <v>3.3333333333333335</v>
      </c>
      <c r="M1954" s="199">
        <f t="shared" si="185"/>
        <v>3.33</v>
      </c>
    </row>
    <row r="1955" spans="1:13" x14ac:dyDescent="0.35">
      <c r="A1955" s="189" t="s">
        <v>2073</v>
      </c>
      <c r="B1955" s="190" t="s">
        <v>2092</v>
      </c>
      <c r="C1955" s="191">
        <v>559202</v>
      </c>
      <c r="D1955" s="192">
        <v>2.165</v>
      </c>
      <c r="E1955" s="193">
        <v>46.588417329999999</v>
      </c>
      <c r="F1955" s="194">
        <v>2.4756852343059235</v>
      </c>
      <c r="H1955" s="195">
        <f t="shared" si="181"/>
        <v>0.5</v>
      </c>
      <c r="I1955" s="196">
        <f t="shared" si="182"/>
        <v>5</v>
      </c>
      <c r="J1955" s="197">
        <f t="shared" si="183"/>
        <v>4</v>
      </c>
      <c r="K1955" s="186">
        <f t="shared" si="186"/>
        <v>9.5</v>
      </c>
      <c r="L1955" s="198">
        <f t="shared" si="184"/>
        <v>3.1666666666666665</v>
      </c>
      <c r="M1955" s="199">
        <f t="shared" si="185"/>
        <v>3.16</v>
      </c>
    </row>
    <row r="1956" spans="1:13" x14ac:dyDescent="0.35">
      <c r="A1956" s="189" t="s">
        <v>2073</v>
      </c>
      <c r="B1956" s="190" t="s">
        <v>2093</v>
      </c>
      <c r="C1956" s="191">
        <v>559237</v>
      </c>
      <c r="D1956" s="192">
        <v>3.6110000000000002</v>
      </c>
      <c r="E1956" s="193">
        <v>43.19787986</v>
      </c>
      <c r="F1956" s="194">
        <v>3.8869257950530036</v>
      </c>
      <c r="H1956" s="195">
        <f t="shared" si="181"/>
        <v>4</v>
      </c>
      <c r="I1956" s="196">
        <f t="shared" si="182"/>
        <v>4</v>
      </c>
      <c r="J1956" s="197">
        <f t="shared" si="183"/>
        <v>1.5</v>
      </c>
      <c r="K1956" s="186">
        <f t="shared" si="186"/>
        <v>9.5</v>
      </c>
      <c r="L1956" s="198">
        <f t="shared" si="184"/>
        <v>3.1666666666666665</v>
      </c>
      <c r="M1956" s="199">
        <f t="shared" si="185"/>
        <v>3.16</v>
      </c>
    </row>
    <row r="1957" spans="1:13" x14ac:dyDescent="0.35">
      <c r="A1957" s="189" t="s">
        <v>2073</v>
      </c>
      <c r="B1957" s="190" t="s">
        <v>2094</v>
      </c>
      <c r="C1957" s="191">
        <v>559245</v>
      </c>
      <c r="D1957" s="192">
        <v>0.47399999999999998</v>
      </c>
      <c r="E1957" s="193">
        <v>41.997093020000001</v>
      </c>
      <c r="F1957" s="194">
        <v>2.3255813953488373</v>
      </c>
      <c r="H1957" s="195">
        <f t="shared" si="181"/>
        <v>0.5</v>
      </c>
      <c r="I1957" s="196">
        <f t="shared" si="182"/>
        <v>2</v>
      </c>
      <c r="J1957" s="197">
        <f t="shared" si="183"/>
        <v>4</v>
      </c>
      <c r="K1957" s="186">
        <f t="shared" si="186"/>
        <v>6.5</v>
      </c>
      <c r="L1957" s="198">
        <f t="shared" si="184"/>
        <v>2.1666666666666665</v>
      </c>
      <c r="M1957" s="199">
        <f t="shared" si="185"/>
        <v>2.16</v>
      </c>
    </row>
    <row r="1958" spans="1:13" x14ac:dyDescent="0.35">
      <c r="A1958" s="189" t="s">
        <v>2073</v>
      </c>
      <c r="B1958" s="190" t="s">
        <v>2095</v>
      </c>
      <c r="C1958" s="191">
        <v>559261</v>
      </c>
      <c r="D1958" s="192">
        <v>3.5990000000000002</v>
      </c>
      <c r="E1958" s="193">
        <v>46.535256410000002</v>
      </c>
      <c r="F1958" s="194">
        <v>3.2051282051282048</v>
      </c>
      <c r="H1958" s="195">
        <f t="shared" si="181"/>
        <v>3.5</v>
      </c>
      <c r="I1958" s="196">
        <f t="shared" si="182"/>
        <v>5</v>
      </c>
      <c r="J1958" s="197">
        <f t="shared" si="183"/>
        <v>2.5</v>
      </c>
      <c r="K1958" s="186">
        <f t="shared" si="186"/>
        <v>11</v>
      </c>
      <c r="L1958" s="198">
        <f t="shared" si="184"/>
        <v>3.6666666666666665</v>
      </c>
      <c r="M1958" s="199">
        <f t="shared" si="185"/>
        <v>3.66</v>
      </c>
    </row>
    <row r="1959" spans="1:13" x14ac:dyDescent="0.35">
      <c r="A1959" s="189" t="s">
        <v>2073</v>
      </c>
      <c r="B1959" s="190" t="s">
        <v>2096</v>
      </c>
      <c r="C1959" s="191">
        <v>559318</v>
      </c>
      <c r="D1959" s="192">
        <v>1.0640000000000001</v>
      </c>
      <c r="E1959" s="193">
        <v>41.07095159</v>
      </c>
      <c r="F1959" s="194">
        <v>4.006677796327212</v>
      </c>
      <c r="H1959" s="195">
        <f t="shared" si="181"/>
        <v>0.5</v>
      </c>
      <c r="I1959" s="196">
        <f t="shared" si="182"/>
        <v>0.5</v>
      </c>
      <c r="J1959" s="197">
        <f t="shared" si="183"/>
        <v>1.5</v>
      </c>
      <c r="K1959" s="186">
        <f t="shared" si="186"/>
        <v>2.5</v>
      </c>
      <c r="L1959" s="198">
        <f t="shared" si="184"/>
        <v>0.83333333333333337</v>
      </c>
      <c r="M1959" s="199">
        <f t="shared" si="185"/>
        <v>0.83</v>
      </c>
    </row>
    <row r="1960" spans="1:13" x14ac:dyDescent="0.35">
      <c r="A1960" s="189" t="s">
        <v>2073</v>
      </c>
      <c r="B1960" s="190" t="s">
        <v>2097</v>
      </c>
      <c r="C1960" s="191">
        <v>566781</v>
      </c>
      <c r="D1960" s="192">
        <v>2.222</v>
      </c>
      <c r="E1960" s="193">
        <v>45.41176471</v>
      </c>
      <c r="F1960" s="194">
        <v>2.9411764705882351</v>
      </c>
      <c r="H1960" s="195">
        <f t="shared" si="181"/>
        <v>1</v>
      </c>
      <c r="I1960" s="196">
        <f t="shared" si="182"/>
        <v>5</v>
      </c>
      <c r="J1960" s="197">
        <f t="shared" si="183"/>
        <v>3</v>
      </c>
      <c r="K1960" s="186">
        <f t="shared" si="186"/>
        <v>9</v>
      </c>
      <c r="L1960" s="198">
        <f t="shared" si="184"/>
        <v>3</v>
      </c>
      <c r="M1960" s="199">
        <f t="shared" si="185"/>
        <v>3</v>
      </c>
    </row>
    <row r="1961" spans="1:13" x14ac:dyDescent="0.35">
      <c r="A1961" s="189" t="s">
        <v>2073</v>
      </c>
      <c r="B1961" s="190" t="s">
        <v>2098</v>
      </c>
      <c r="C1961" s="191">
        <v>530336</v>
      </c>
      <c r="D1961" s="192">
        <v>3.5089999999999999</v>
      </c>
      <c r="E1961" s="193">
        <v>42.722614839999999</v>
      </c>
      <c r="F1961" s="194">
        <v>2.1201413427561837</v>
      </c>
      <c r="H1961" s="195">
        <f t="shared" si="181"/>
        <v>3.5</v>
      </c>
      <c r="I1961" s="196">
        <f t="shared" si="182"/>
        <v>3.5</v>
      </c>
      <c r="J1961" s="197">
        <f t="shared" si="183"/>
        <v>4.5</v>
      </c>
      <c r="K1961" s="186">
        <f t="shared" si="186"/>
        <v>11.5</v>
      </c>
      <c r="L1961" s="198">
        <f t="shared" si="184"/>
        <v>3.8333333333333335</v>
      </c>
      <c r="M1961" s="199">
        <f t="shared" si="185"/>
        <v>3.83</v>
      </c>
    </row>
    <row r="1962" spans="1:13" x14ac:dyDescent="0.35">
      <c r="A1962" s="189" t="s">
        <v>2073</v>
      </c>
      <c r="B1962" s="190" t="s">
        <v>2099</v>
      </c>
      <c r="C1962" s="191">
        <v>559351</v>
      </c>
      <c r="D1962" s="192">
        <v>3.5960000000000001</v>
      </c>
      <c r="E1962" s="193">
        <v>43.085892680000001</v>
      </c>
      <c r="F1962" s="194">
        <v>5.1974350320621001</v>
      </c>
      <c r="H1962" s="195">
        <f t="shared" si="181"/>
        <v>3.5</v>
      </c>
      <c r="I1962" s="196">
        <f t="shared" si="182"/>
        <v>3.5</v>
      </c>
      <c r="J1962" s="197">
        <f t="shared" si="183"/>
        <v>0.5</v>
      </c>
      <c r="K1962" s="186">
        <f t="shared" si="186"/>
        <v>7.5</v>
      </c>
      <c r="L1962" s="198">
        <f t="shared" si="184"/>
        <v>2.5</v>
      </c>
      <c r="M1962" s="199">
        <f t="shared" si="185"/>
        <v>2.5</v>
      </c>
    </row>
    <row r="1963" spans="1:13" x14ac:dyDescent="0.35">
      <c r="A1963" s="189" t="s">
        <v>2073</v>
      </c>
      <c r="B1963" s="190" t="s">
        <v>2100</v>
      </c>
      <c r="C1963" s="191">
        <v>530247</v>
      </c>
      <c r="D1963" s="192">
        <v>2.2469999999999999</v>
      </c>
      <c r="E1963" s="193">
        <v>43.244186050000003</v>
      </c>
      <c r="F1963" s="194">
        <v>3.1007751937984498</v>
      </c>
      <c r="H1963" s="195">
        <f t="shared" si="181"/>
        <v>1</v>
      </c>
      <c r="I1963" s="196">
        <f t="shared" si="182"/>
        <v>4</v>
      </c>
      <c r="J1963" s="197">
        <f t="shared" si="183"/>
        <v>3</v>
      </c>
      <c r="K1963" s="186">
        <f t="shared" si="186"/>
        <v>8</v>
      </c>
      <c r="L1963" s="198">
        <f t="shared" si="184"/>
        <v>2.6666666666666665</v>
      </c>
      <c r="M1963" s="199">
        <f t="shared" si="185"/>
        <v>2.66</v>
      </c>
    </row>
    <row r="1964" spans="1:13" x14ac:dyDescent="0.35">
      <c r="A1964" s="189" t="s">
        <v>2073</v>
      </c>
      <c r="B1964" s="190" t="s">
        <v>2101</v>
      </c>
      <c r="C1964" s="191">
        <v>559431</v>
      </c>
      <c r="D1964" s="192">
        <v>2.625</v>
      </c>
      <c r="E1964" s="193">
        <v>40.479032259999997</v>
      </c>
      <c r="F1964" s="194">
        <v>8.064516129032258</v>
      </c>
      <c r="H1964" s="195">
        <f t="shared" si="181"/>
        <v>1.5</v>
      </c>
      <c r="I1964" s="196">
        <f t="shared" si="182"/>
        <v>0.5</v>
      </c>
      <c r="J1964" s="197">
        <f t="shared" si="183"/>
        <v>0.5</v>
      </c>
      <c r="K1964" s="186">
        <f t="shared" si="186"/>
        <v>2.5</v>
      </c>
      <c r="L1964" s="198">
        <f t="shared" si="184"/>
        <v>0.83333333333333337</v>
      </c>
      <c r="M1964" s="199">
        <f t="shared" si="185"/>
        <v>0.83</v>
      </c>
    </row>
    <row r="1965" spans="1:13" x14ac:dyDescent="0.35">
      <c r="A1965" s="189" t="s">
        <v>2073</v>
      </c>
      <c r="B1965" s="190" t="s">
        <v>419</v>
      </c>
      <c r="C1965" s="191">
        <v>530271</v>
      </c>
      <c r="D1965" s="192">
        <v>12.5</v>
      </c>
      <c r="E1965" s="193">
        <v>37.570796459999997</v>
      </c>
      <c r="F1965" s="194">
        <v>0</v>
      </c>
      <c r="H1965" s="195">
        <f t="shared" si="181"/>
        <v>5</v>
      </c>
      <c r="I1965" s="196">
        <f t="shared" si="182"/>
        <v>0.5</v>
      </c>
      <c r="J1965" s="197">
        <f t="shared" si="183"/>
        <v>5</v>
      </c>
      <c r="K1965" s="186">
        <f t="shared" si="186"/>
        <v>10.5</v>
      </c>
      <c r="L1965" s="198">
        <f t="shared" si="184"/>
        <v>3.5</v>
      </c>
      <c r="M1965" s="199">
        <f t="shared" si="185"/>
        <v>3.5</v>
      </c>
    </row>
    <row r="1966" spans="1:13" x14ac:dyDescent="0.35">
      <c r="A1966" s="189" t="s">
        <v>2073</v>
      </c>
      <c r="B1966" s="190" t="s">
        <v>665</v>
      </c>
      <c r="C1966" s="191">
        <v>566748</v>
      </c>
      <c r="D1966" s="192">
        <v>2.778</v>
      </c>
      <c r="E1966" s="193">
        <v>47.828125</v>
      </c>
      <c r="F1966" s="194">
        <v>0</v>
      </c>
      <c r="H1966" s="195">
        <f t="shared" si="181"/>
        <v>2</v>
      </c>
      <c r="I1966" s="196">
        <f t="shared" si="182"/>
        <v>5</v>
      </c>
      <c r="J1966" s="197">
        <f t="shared" si="183"/>
        <v>5</v>
      </c>
      <c r="K1966" s="186">
        <f t="shared" si="186"/>
        <v>12</v>
      </c>
      <c r="L1966" s="198">
        <f t="shared" si="184"/>
        <v>4</v>
      </c>
      <c r="M1966" s="199">
        <f t="shared" si="185"/>
        <v>4</v>
      </c>
    </row>
    <row r="1967" spans="1:13" x14ac:dyDescent="0.35">
      <c r="A1967" s="189" t="s">
        <v>2073</v>
      </c>
      <c r="B1967" s="190" t="s">
        <v>1516</v>
      </c>
      <c r="C1967" s="191">
        <v>553603</v>
      </c>
      <c r="D1967" s="192">
        <v>9.5239999999999991</v>
      </c>
      <c r="E1967" s="193">
        <v>48.136363639999999</v>
      </c>
      <c r="F1967" s="194">
        <v>0</v>
      </c>
      <c r="H1967" s="195">
        <f t="shared" si="181"/>
        <v>5</v>
      </c>
      <c r="I1967" s="196">
        <f t="shared" si="182"/>
        <v>5</v>
      </c>
      <c r="J1967" s="197">
        <f t="shared" si="183"/>
        <v>5</v>
      </c>
      <c r="K1967" s="186">
        <f t="shared" si="186"/>
        <v>15</v>
      </c>
      <c r="L1967" s="198">
        <f t="shared" si="184"/>
        <v>5</v>
      </c>
      <c r="M1967" s="199">
        <f t="shared" si="185"/>
        <v>5</v>
      </c>
    </row>
    <row r="1968" spans="1:13" x14ac:dyDescent="0.35">
      <c r="A1968" s="189" t="s">
        <v>2073</v>
      </c>
      <c r="B1968" s="190" t="s">
        <v>2102</v>
      </c>
      <c r="C1968" s="191">
        <v>578797</v>
      </c>
      <c r="D1968" s="192">
        <v>2.597</v>
      </c>
      <c r="E1968" s="193">
        <v>45.308333330000004</v>
      </c>
      <c r="F1968" s="194">
        <v>0</v>
      </c>
      <c r="H1968" s="195">
        <f t="shared" si="181"/>
        <v>1.5</v>
      </c>
      <c r="I1968" s="196">
        <f t="shared" si="182"/>
        <v>5</v>
      </c>
      <c r="J1968" s="197">
        <f t="shared" si="183"/>
        <v>5</v>
      </c>
      <c r="K1968" s="186">
        <f t="shared" si="186"/>
        <v>11.5</v>
      </c>
      <c r="L1968" s="198">
        <f t="shared" si="184"/>
        <v>3.8333333333333335</v>
      </c>
      <c r="M1968" s="199">
        <f t="shared" si="185"/>
        <v>3.83</v>
      </c>
    </row>
    <row r="1969" spans="1:13" x14ac:dyDescent="0.35">
      <c r="A1969" s="189" t="s">
        <v>2073</v>
      </c>
      <c r="B1969" s="190" t="s">
        <v>2103</v>
      </c>
      <c r="C1969" s="191">
        <v>559482</v>
      </c>
      <c r="D1969" s="192">
        <v>6.78</v>
      </c>
      <c r="E1969" s="193">
        <v>44.9</v>
      </c>
      <c r="F1969" s="194">
        <v>0</v>
      </c>
      <c r="H1969" s="195">
        <f t="shared" si="181"/>
        <v>5</v>
      </c>
      <c r="I1969" s="196">
        <f t="shared" si="182"/>
        <v>5</v>
      </c>
      <c r="J1969" s="197">
        <f t="shared" si="183"/>
        <v>5</v>
      </c>
      <c r="K1969" s="186">
        <f t="shared" si="186"/>
        <v>15</v>
      </c>
      <c r="L1969" s="198">
        <f t="shared" si="184"/>
        <v>5</v>
      </c>
      <c r="M1969" s="199">
        <f t="shared" si="185"/>
        <v>5</v>
      </c>
    </row>
    <row r="1970" spans="1:13" x14ac:dyDescent="0.35">
      <c r="A1970" s="189" t="s">
        <v>2073</v>
      </c>
      <c r="B1970" s="190" t="s">
        <v>2104</v>
      </c>
      <c r="C1970" s="191">
        <v>578924</v>
      </c>
      <c r="D1970" s="192">
        <v>12.5</v>
      </c>
      <c r="E1970" s="193">
        <v>51.147887320000002</v>
      </c>
      <c r="F1970" s="194">
        <v>0</v>
      </c>
      <c r="H1970" s="195">
        <f t="shared" si="181"/>
        <v>5</v>
      </c>
      <c r="I1970" s="196">
        <f t="shared" si="182"/>
        <v>5</v>
      </c>
      <c r="J1970" s="197">
        <f t="shared" si="183"/>
        <v>5</v>
      </c>
      <c r="K1970" s="186">
        <f t="shared" si="186"/>
        <v>15</v>
      </c>
      <c r="L1970" s="198">
        <f t="shared" si="184"/>
        <v>5</v>
      </c>
      <c r="M1970" s="199">
        <f t="shared" si="185"/>
        <v>5</v>
      </c>
    </row>
    <row r="1971" spans="1:13" x14ac:dyDescent="0.35">
      <c r="A1971" s="189" t="s">
        <v>2073</v>
      </c>
      <c r="B1971" s="190" t="s">
        <v>2105</v>
      </c>
      <c r="C1971" s="191">
        <v>566497</v>
      </c>
      <c r="D1971" s="192">
        <v>2.7029999999999998</v>
      </c>
      <c r="E1971" s="193">
        <v>40.623076920000003</v>
      </c>
      <c r="F1971" s="194">
        <v>0</v>
      </c>
      <c r="H1971" s="195">
        <f t="shared" si="181"/>
        <v>2</v>
      </c>
      <c r="I1971" s="196">
        <f t="shared" si="182"/>
        <v>0.5</v>
      </c>
      <c r="J1971" s="197">
        <f t="shared" si="183"/>
        <v>5</v>
      </c>
      <c r="K1971" s="186">
        <f t="shared" si="186"/>
        <v>7.5</v>
      </c>
      <c r="L1971" s="198">
        <f t="shared" si="184"/>
        <v>2.5</v>
      </c>
      <c r="M1971" s="199">
        <f t="shared" si="185"/>
        <v>2.5</v>
      </c>
    </row>
    <row r="1972" spans="1:13" x14ac:dyDescent="0.35">
      <c r="A1972" s="189" t="s">
        <v>2073</v>
      </c>
      <c r="B1972" s="190" t="s">
        <v>2106</v>
      </c>
      <c r="C1972" s="191">
        <v>566969</v>
      </c>
      <c r="D1972" s="192">
        <v>1.4390000000000001</v>
      </c>
      <c r="E1972" s="193">
        <v>44.594922740000001</v>
      </c>
      <c r="F1972" s="194">
        <v>2.2075055187637971</v>
      </c>
      <c r="H1972" s="195">
        <f t="shared" si="181"/>
        <v>0.5</v>
      </c>
      <c r="I1972" s="196">
        <f t="shared" si="182"/>
        <v>5</v>
      </c>
      <c r="J1972" s="197">
        <f t="shared" si="183"/>
        <v>4</v>
      </c>
      <c r="K1972" s="186">
        <f t="shared" si="186"/>
        <v>9.5</v>
      </c>
      <c r="L1972" s="198">
        <f t="shared" si="184"/>
        <v>3.1666666666666665</v>
      </c>
      <c r="M1972" s="199">
        <f t="shared" si="185"/>
        <v>3.16</v>
      </c>
    </row>
    <row r="1973" spans="1:13" x14ac:dyDescent="0.35">
      <c r="A1973" s="189" t="s">
        <v>2073</v>
      </c>
      <c r="B1973" s="190" t="s">
        <v>2107</v>
      </c>
      <c r="C1973" s="191">
        <v>530280</v>
      </c>
      <c r="D1973" s="192">
        <v>5.2629999999999999</v>
      </c>
      <c r="E1973" s="193">
        <v>47.071428570000002</v>
      </c>
      <c r="F1973" s="194">
        <v>1.9047619047619047</v>
      </c>
      <c r="H1973" s="195">
        <f t="shared" si="181"/>
        <v>5</v>
      </c>
      <c r="I1973" s="196">
        <f t="shared" si="182"/>
        <v>5</v>
      </c>
      <c r="J1973" s="197">
        <f t="shared" si="183"/>
        <v>4.5</v>
      </c>
      <c r="K1973" s="186">
        <f t="shared" si="186"/>
        <v>14.5</v>
      </c>
      <c r="L1973" s="198">
        <f t="shared" si="184"/>
        <v>4.833333333333333</v>
      </c>
      <c r="M1973" s="199">
        <f t="shared" si="185"/>
        <v>4.83</v>
      </c>
    </row>
    <row r="1974" spans="1:13" x14ac:dyDescent="0.35">
      <c r="A1974" s="189" t="s">
        <v>2073</v>
      </c>
      <c r="B1974" s="190" t="s">
        <v>2108</v>
      </c>
      <c r="C1974" s="191">
        <v>559695</v>
      </c>
      <c r="D1974" s="192">
        <v>5.0359999999999996</v>
      </c>
      <c r="E1974" s="193">
        <v>45.733152590000003</v>
      </c>
      <c r="F1974" s="194">
        <v>0.77459333849728895</v>
      </c>
      <c r="H1974" s="195">
        <f t="shared" si="181"/>
        <v>5</v>
      </c>
      <c r="I1974" s="196">
        <f t="shared" si="182"/>
        <v>5</v>
      </c>
      <c r="J1974" s="197">
        <f t="shared" si="183"/>
        <v>5</v>
      </c>
      <c r="K1974" s="186">
        <f t="shared" si="186"/>
        <v>15</v>
      </c>
      <c r="L1974" s="198">
        <f t="shared" si="184"/>
        <v>5</v>
      </c>
      <c r="M1974" s="199">
        <f t="shared" si="185"/>
        <v>5</v>
      </c>
    </row>
    <row r="1975" spans="1:13" x14ac:dyDescent="0.35">
      <c r="A1975" s="189" t="s">
        <v>1092</v>
      </c>
      <c r="B1975" s="190" t="s">
        <v>2109</v>
      </c>
      <c r="C1975" s="191">
        <v>557650</v>
      </c>
      <c r="D1975" s="192">
        <v>5.5259999999999998</v>
      </c>
      <c r="E1975" s="193">
        <v>44.1242515</v>
      </c>
      <c r="F1975" s="194">
        <v>2.6946107784431139</v>
      </c>
      <c r="H1975" s="195">
        <f t="shared" si="181"/>
        <v>5</v>
      </c>
      <c r="I1975" s="196">
        <f t="shared" si="182"/>
        <v>5</v>
      </c>
      <c r="J1975" s="197">
        <f t="shared" si="183"/>
        <v>3.5</v>
      </c>
      <c r="K1975" s="186">
        <f t="shared" si="186"/>
        <v>13.5</v>
      </c>
      <c r="L1975" s="198">
        <f t="shared" si="184"/>
        <v>4.5</v>
      </c>
      <c r="M1975" s="199">
        <f t="shared" si="185"/>
        <v>4.5</v>
      </c>
    </row>
    <row r="1976" spans="1:13" x14ac:dyDescent="0.35">
      <c r="A1976" s="189" t="s">
        <v>1092</v>
      </c>
      <c r="B1976" s="190" t="s">
        <v>2110</v>
      </c>
      <c r="C1976" s="191">
        <v>578568</v>
      </c>
      <c r="D1976" s="192">
        <v>6.4939999999999998</v>
      </c>
      <c r="E1976" s="193">
        <v>44.204545449999998</v>
      </c>
      <c r="F1976" s="194">
        <v>1.5151515151515151</v>
      </c>
      <c r="H1976" s="195">
        <f t="shared" si="181"/>
        <v>5</v>
      </c>
      <c r="I1976" s="196">
        <f t="shared" si="182"/>
        <v>5</v>
      </c>
      <c r="J1976" s="197">
        <f t="shared" si="183"/>
        <v>5</v>
      </c>
      <c r="K1976" s="186">
        <f t="shared" si="186"/>
        <v>15</v>
      </c>
      <c r="L1976" s="198">
        <f t="shared" si="184"/>
        <v>5</v>
      </c>
      <c r="M1976" s="199">
        <f t="shared" si="185"/>
        <v>5</v>
      </c>
    </row>
    <row r="1977" spans="1:13" x14ac:dyDescent="0.35">
      <c r="A1977" s="189" t="s">
        <v>1092</v>
      </c>
      <c r="B1977" s="190" t="s">
        <v>1326</v>
      </c>
      <c r="C1977" s="191">
        <v>557749</v>
      </c>
      <c r="D1977" s="192">
        <v>2.19</v>
      </c>
      <c r="E1977" s="193">
        <v>46.642201829999998</v>
      </c>
      <c r="F1977" s="194">
        <v>0</v>
      </c>
      <c r="H1977" s="195">
        <f t="shared" si="181"/>
        <v>0.5</v>
      </c>
      <c r="I1977" s="196">
        <f t="shared" si="182"/>
        <v>5</v>
      </c>
      <c r="J1977" s="197">
        <f t="shared" si="183"/>
        <v>5</v>
      </c>
      <c r="K1977" s="186">
        <f t="shared" si="186"/>
        <v>10.5</v>
      </c>
      <c r="L1977" s="198">
        <f t="shared" si="184"/>
        <v>3.5</v>
      </c>
      <c r="M1977" s="199">
        <f t="shared" si="185"/>
        <v>3.5</v>
      </c>
    </row>
    <row r="1978" spans="1:13" x14ac:dyDescent="0.35">
      <c r="A1978" s="189" t="s">
        <v>1092</v>
      </c>
      <c r="B1978" s="190" t="s">
        <v>2111</v>
      </c>
      <c r="C1978" s="191">
        <v>540307</v>
      </c>
      <c r="D1978" s="192">
        <v>0</v>
      </c>
      <c r="E1978" s="193">
        <v>45.680952380000001</v>
      </c>
      <c r="F1978" s="194">
        <v>0</v>
      </c>
      <c r="H1978" s="195">
        <f t="shared" si="181"/>
        <v>0.5</v>
      </c>
      <c r="I1978" s="196">
        <f t="shared" si="182"/>
        <v>5</v>
      </c>
      <c r="J1978" s="197">
        <f t="shared" si="183"/>
        <v>5</v>
      </c>
      <c r="K1978" s="186">
        <f t="shared" si="186"/>
        <v>10.5</v>
      </c>
      <c r="L1978" s="198">
        <f t="shared" si="184"/>
        <v>3.5</v>
      </c>
      <c r="M1978" s="199">
        <f t="shared" si="185"/>
        <v>3.5</v>
      </c>
    </row>
    <row r="1979" spans="1:13" x14ac:dyDescent="0.35">
      <c r="A1979" s="189" t="s">
        <v>1092</v>
      </c>
      <c r="B1979" s="190" t="s">
        <v>2112</v>
      </c>
      <c r="C1979" s="191">
        <v>557862</v>
      </c>
      <c r="D1979" s="192">
        <v>2.5760000000000001</v>
      </c>
      <c r="E1979" s="193">
        <v>43.103058990000001</v>
      </c>
      <c r="F1979" s="194">
        <v>0.58266569555717418</v>
      </c>
      <c r="H1979" s="195">
        <f t="shared" si="181"/>
        <v>1.5</v>
      </c>
      <c r="I1979" s="196">
        <f t="shared" si="182"/>
        <v>4</v>
      </c>
      <c r="J1979" s="197">
        <f t="shared" si="183"/>
        <v>5</v>
      </c>
      <c r="K1979" s="186">
        <f t="shared" si="186"/>
        <v>10.5</v>
      </c>
      <c r="L1979" s="198">
        <f t="shared" si="184"/>
        <v>3.5</v>
      </c>
      <c r="M1979" s="199">
        <f t="shared" si="185"/>
        <v>3.5</v>
      </c>
    </row>
    <row r="1980" spans="1:13" x14ac:dyDescent="0.35">
      <c r="A1980" s="189" t="s">
        <v>1092</v>
      </c>
      <c r="B1980" s="190" t="s">
        <v>2113</v>
      </c>
      <c r="C1980" s="191">
        <v>557897</v>
      </c>
      <c r="D1980" s="192">
        <v>6.8029999999999999</v>
      </c>
      <c r="E1980" s="193">
        <v>43.556277059999999</v>
      </c>
      <c r="F1980" s="194">
        <v>3.4632034632034632</v>
      </c>
      <c r="H1980" s="195">
        <f t="shared" si="181"/>
        <v>5</v>
      </c>
      <c r="I1980" s="196">
        <f t="shared" si="182"/>
        <v>4.5</v>
      </c>
      <c r="J1980" s="197">
        <f t="shared" si="183"/>
        <v>2.5</v>
      </c>
      <c r="K1980" s="186">
        <f t="shared" si="186"/>
        <v>12</v>
      </c>
      <c r="L1980" s="198">
        <f t="shared" si="184"/>
        <v>4</v>
      </c>
      <c r="M1980" s="199">
        <f t="shared" si="185"/>
        <v>4</v>
      </c>
    </row>
    <row r="1981" spans="1:13" x14ac:dyDescent="0.35">
      <c r="A1981" s="189" t="s">
        <v>1092</v>
      </c>
      <c r="B1981" s="190" t="s">
        <v>2114</v>
      </c>
      <c r="C1981" s="191">
        <v>540200</v>
      </c>
      <c r="D1981" s="192">
        <v>3.1749999999999998</v>
      </c>
      <c r="E1981" s="193">
        <v>46.257575760000002</v>
      </c>
      <c r="F1981" s="194">
        <v>4.0404040404040407</v>
      </c>
      <c r="H1981" s="195">
        <f t="shared" si="181"/>
        <v>3</v>
      </c>
      <c r="I1981" s="196">
        <f t="shared" si="182"/>
        <v>5</v>
      </c>
      <c r="J1981" s="197">
        <f t="shared" si="183"/>
        <v>1.5</v>
      </c>
      <c r="K1981" s="186">
        <f t="shared" si="186"/>
        <v>9.5</v>
      </c>
      <c r="L1981" s="198">
        <f t="shared" si="184"/>
        <v>3.1666666666666665</v>
      </c>
      <c r="M1981" s="199">
        <f t="shared" si="185"/>
        <v>3.16</v>
      </c>
    </row>
    <row r="1982" spans="1:13" x14ac:dyDescent="0.35">
      <c r="A1982" s="189" t="s">
        <v>1092</v>
      </c>
      <c r="B1982" s="190" t="s">
        <v>2115</v>
      </c>
      <c r="C1982" s="191">
        <v>557943</v>
      </c>
      <c r="D1982" s="192">
        <v>1.4490000000000001</v>
      </c>
      <c r="E1982" s="193">
        <v>44.7605042</v>
      </c>
      <c r="F1982" s="194">
        <v>1.680672268907563</v>
      </c>
      <c r="H1982" s="195">
        <f t="shared" si="181"/>
        <v>0.5</v>
      </c>
      <c r="I1982" s="196">
        <f t="shared" si="182"/>
        <v>5</v>
      </c>
      <c r="J1982" s="197">
        <f t="shared" si="183"/>
        <v>5</v>
      </c>
      <c r="K1982" s="186">
        <f t="shared" si="186"/>
        <v>10.5</v>
      </c>
      <c r="L1982" s="198">
        <f t="shared" si="184"/>
        <v>3.5</v>
      </c>
      <c r="M1982" s="199">
        <f t="shared" si="185"/>
        <v>3.5</v>
      </c>
    </row>
    <row r="1983" spans="1:13" x14ac:dyDescent="0.35">
      <c r="A1983" s="189" t="s">
        <v>1092</v>
      </c>
      <c r="B1983" s="190" t="s">
        <v>2116</v>
      </c>
      <c r="C1983" s="191">
        <v>539716</v>
      </c>
      <c r="D1983" s="192">
        <v>3.597</v>
      </c>
      <c r="E1983" s="193">
        <v>43.204761900000001</v>
      </c>
      <c r="F1983" s="194">
        <v>0.95238095238095233</v>
      </c>
      <c r="H1983" s="195">
        <f t="shared" si="181"/>
        <v>3.5</v>
      </c>
      <c r="I1983" s="196">
        <f t="shared" si="182"/>
        <v>4</v>
      </c>
      <c r="J1983" s="197">
        <f t="shared" si="183"/>
        <v>5</v>
      </c>
      <c r="K1983" s="186">
        <f t="shared" si="186"/>
        <v>12.5</v>
      </c>
      <c r="L1983" s="198">
        <f t="shared" si="184"/>
        <v>4.166666666666667</v>
      </c>
      <c r="M1983" s="199">
        <f t="shared" si="185"/>
        <v>4.16</v>
      </c>
    </row>
    <row r="1984" spans="1:13" x14ac:dyDescent="0.35">
      <c r="A1984" s="189" t="s">
        <v>1092</v>
      </c>
      <c r="B1984" s="190" t="s">
        <v>2117</v>
      </c>
      <c r="C1984" s="191">
        <v>558052</v>
      </c>
      <c r="D1984" s="192">
        <v>1.9610000000000001</v>
      </c>
      <c r="E1984" s="193">
        <v>47.021865890000001</v>
      </c>
      <c r="F1984" s="194">
        <v>2.3323615160349855</v>
      </c>
      <c r="H1984" s="195">
        <f t="shared" si="181"/>
        <v>0.5</v>
      </c>
      <c r="I1984" s="196">
        <f t="shared" si="182"/>
        <v>5</v>
      </c>
      <c r="J1984" s="197">
        <f t="shared" si="183"/>
        <v>4</v>
      </c>
      <c r="K1984" s="186">
        <f t="shared" si="186"/>
        <v>9.5</v>
      </c>
      <c r="L1984" s="198">
        <f t="shared" si="184"/>
        <v>3.1666666666666665</v>
      </c>
      <c r="M1984" s="199">
        <f t="shared" si="185"/>
        <v>3.16</v>
      </c>
    </row>
    <row r="1985" spans="1:13" x14ac:dyDescent="0.35">
      <c r="A1985" s="189" t="s">
        <v>1092</v>
      </c>
      <c r="B1985" s="190" t="s">
        <v>2118</v>
      </c>
      <c r="C1985" s="191">
        <v>558061</v>
      </c>
      <c r="D1985" s="192">
        <v>6.0190000000000001</v>
      </c>
      <c r="E1985" s="193">
        <v>45.491071429999998</v>
      </c>
      <c r="F1985" s="194">
        <v>1.7857142857142856</v>
      </c>
      <c r="H1985" s="195">
        <f t="shared" si="181"/>
        <v>5</v>
      </c>
      <c r="I1985" s="196">
        <f t="shared" si="182"/>
        <v>5</v>
      </c>
      <c r="J1985" s="197">
        <f t="shared" si="183"/>
        <v>5</v>
      </c>
      <c r="K1985" s="186">
        <f t="shared" si="186"/>
        <v>15</v>
      </c>
      <c r="L1985" s="198">
        <f t="shared" si="184"/>
        <v>5</v>
      </c>
      <c r="M1985" s="199">
        <f t="shared" si="185"/>
        <v>5</v>
      </c>
    </row>
    <row r="1986" spans="1:13" x14ac:dyDescent="0.35">
      <c r="A1986" s="189" t="s">
        <v>1092</v>
      </c>
      <c r="B1986" s="190" t="s">
        <v>2119</v>
      </c>
      <c r="C1986" s="191">
        <v>558079</v>
      </c>
      <c r="D1986" s="192">
        <v>2.0409999999999999</v>
      </c>
      <c r="E1986" s="193">
        <v>42.214285709999999</v>
      </c>
      <c r="F1986" s="194">
        <v>0</v>
      </c>
      <c r="H1986" s="195">
        <f t="shared" si="181"/>
        <v>0.5</v>
      </c>
      <c r="I1986" s="196">
        <f t="shared" si="182"/>
        <v>2.5</v>
      </c>
      <c r="J1986" s="197">
        <f t="shared" si="183"/>
        <v>5</v>
      </c>
      <c r="K1986" s="186">
        <f t="shared" si="186"/>
        <v>8</v>
      </c>
      <c r="L1986" s="198">
        <f t="shared" si="184"/>
        <v>2.6666666666666665</v>
      </c>
      <c r="M1986" s="199">
        <f t="shared" si="185"/>
        <v>2.66</v>
      </c>
    </row>
    <row r="1987" spans="1:13" x14ac:dyDescent="0.35">
      <c r="A1987" s="189" t="s">
        <v>1092</v>
      </c>
      <c r="B1987" s="190" t="s">
        <v>2120</v>
      </c>
      <c r="C1987" s="191">
        <v>558095</v>
      </c>
      <c r="D1987" s="192">
        <v>3.5089999999999999</v>
      </c>
      <c r="E1987" s="193">
        <v>44.795918370000003</v>
      </c>
      <c r="F1987" s="194">
        <v>6.1224489795918364</v>
      </c>
      <c r="H1987" s="195">
        <f t="shared" si="181"/>
        <v>3.5</v>
      </c>
      <c r="I1987" s="196">
        <f t="shared" si="182"/>
        <v>5</v>
      </c>
      <c r="J1987" s="197">
        <f t="shared" si="183"/>
        <v>0.5</v>
      </c>
      <c r="K1987" s="186">
        <f t="shared" si="186"/>
        <v>9</v>
      </c>
      <c r="L1987" s="198">
        <f t="shared" si="184"/>
        <v>3</v>
      </c>
      <c r="M1987" s="199">
        <f t="shared" si="185"/>
        <v>3</v>
      </c>
    </row>
    <row r="1988" spans="1:13" x14ac:dyDescent="0.35">
      <c r="A1988" s="189" t="s">
        <v>1092</v>
      </c>
      <c r="B1988" s="190" t="s">
        <v>1092</v>
      </c>
      <c r="C1988" s="191">
        <v>558109</v>
      </c>
      <c r="D1988" s="192">
        <v>2.7480000000000002</v>
      </c>
      <c r="E1988" s="193">
        <v>43.95717527</v>
      </c>
      <c r="F1988" s="194">
        <v>2.3255813953488373</v>
      </c>
      <c r="H1988" s="195">
        <f t="shared" ref="H1988:H2051" si="187">VALUE(_xlfn.IFS(D1988&gt;4.05,"5",D1988&gt;=3.83,"4,5",D1988&gt;=3.6,"4",D1988&gt;=3.37,"3,5",D1988&gt;=3.14,"3",D1988&gt;=2.91,"2,5",D1988&gt;=2.68,"2",D1988&gt;=2.45,"1,5",D1988&gt;=2.22,"1",D1988&lt;2.22,"0,5"))</f>
        <v>2</v>
      </c>
      <c r="I1988" s="196">
        <f t="shared" ref="I1988:I2051" si="188">VALUE(_xlfn.IFS(E1988&gt;43.62,"5",E1988&gt;=43.32,"4,5",E1988&gt;=43.1,"4",E1988&gt;=42.7,"3,5",E1988&gt;=42.39,"3",E1988&gt;=42.08,"2,5",E1988&gt;=41.77,"2",E1988&gt;=41.46,"1,5",E1988&gt;=41.15,"1",E1988&lt;41.15,"0,5"))</f>
        <v>5</v>
      </c>
      <c r="J1988" s="197">
        <f t="shared" ref="J1988:J2051" si="189">VALUE(_xlfn.IFS(F1988&gt;4.53,"0,5",F1988&gt;=4.2,"1",F1988&gt;=3.86,"1,5",F1988&gt;=3.52,"2",F1988&gt;=3.18,"2,5",F1988&gt;=2.84,"3",F1988&gt;=2.5,"3,5",F1988&gt;=2.16,"4",F1988&gt;=1.82,"4,5",F1988&lt;1.82,"5"))</f>
        <v>4</v>
      </c>
      <c r="K1988" s="186">
        <f t="shared" si="186"/>
        <v>11</v>
      </c>
      <c r="L1988" s="198">
        <f t="shared" ref="L1988:L2051" si="190">(H1988+I1988+J1988)/3</f>
        <v>3.6666666666666665</v>
      </c>
      <c r="M1988" s="199">
        <f t="shared" ref="M1988:M2051" si="191">ROUNDDOWN(L1988,2)</f>
        <v>3.66</v>
      </c>
    </row>
    <row r="1989" spans="1:13" x14ac:dyDescent="0.35">
      <c r="A1989" s="189" t="s">
        <v>1092</v>
      </c>
      <c r="B1989" s="190" t="s">
        <v>2121</v>
      </c>
      <c r="C1989" s="191">
        <v>558125</v>
      </c>
      <c r="D1989" s="192">
        <v>0.68600000000000005</v>
      </c>
      <c r="E1989" s="193">
        <v>46.333333330000002</v>
      </c>
      <c r="F1989" s="194">
        <v>1.3888888888888888</v>
      </c>
      <c r="H1989" s="195">
        <f t="shared" si="187"/>
        <v>0.5</v>
      </c>
      <c r="I1989" s="196">
        <f t="shared" si="188"/>
        <v>5</v>
      </c>
      <c r="J1989" s="197">
        <f t="shared" si="189"/>
        <v>5</v>
      </c>
      <c r="K1989" s="186">
        <f t="shared" si="186"/>
        <v>10.5</v>
      </c>
      <c r="L1989" s="198">
        <f t="shared" si="190"/>
        <v>3.5</v>
      </c>
      <c r="M1989" s="199">
        <f t="shared" si="191"/>
        <v>3.5</v>
      </c>
    </row>
    <row r="1990" spans="1:13" x14ac:dyDescent="0.35">
      <c r="A1990" s="189" t="s">
        <v>1092</v>
      </c>
      <c r="B1990" s="190" t="s">
        <v>2122</v>
      </c>
      <c r="C1990" s="191">
        <v>540102</v>
      </c>
      <c r="D1990" s="192">
        <v>3.5710000000000002</v>
      </c>
      <c r="E1990" s="193">
        <v>50.208737859999999</v>
      </c>
      <c r="F1990" s="194">
        <v>0</v>
      </c>
      <c r="H1990" s="195">
        <f t="shared" si="187"/>
        <v>3.5</v>
      </c>
      <c r="I1990" s="196">
        <f t="shared" si="188"/>
        <v>5</v>
      </c>
      <c r="J1990" s="197">
        <f t="shared" si="189"/>
        <v>5</v>
      </c>
      <c r="K1990" s="186">
        <f t="shared" si="186"/>
        <v>13.5</v>
      </c>
      <c r="L1990" s="198">
        <f t="shared" si="190"/>
        <v>4.5</v>
      </c>
      <c r="M1990" s="199">
        <f t="shared" si="191"/>
        <v>4.5</v>
      </c>
    </row>
    <row r="1991" spans="1:13" x14ac:dyDescent="0.35">
      <c r="A1991" s="189" t="s">
        <v>1092</v>
      </c>
      <c r="B1991" s="190" t="s">
        <v>2123</v>
      </c>
      <c r="C1991" s="191">
        <v>558184</v>
      </c>
      <c r="D1991" s="192">
        <v>3.9820000000000002</v>
      </c>
      <c r="E1991" s="193">
        <v>46.508571430000003</v>
      </c>
      <c r="F1991" s="194">
        <v>1.7142857142857142</v>
      </c>
      <c r="H1991" s="195">
        <f t="shared" si="187"/>
        <v>4.5</v>
      </c>
      <c r="I1991" s="196">
        <f t="shared" si="188"/>
        <v>5</v>
      </c>
      <c r="J1991" s="197">
        <f t="shared" si="189"/>
        <v>5</v>
      </c>
      <c r="K1991" s="186">
        <f t="shared" si="186"/>
        <v>14.5</v>
      </c>
      <c r="L1991" s="198">
        <f t="shared" si="190"/>
        <v>4.833333333333333</v>
      </c>
      <c r="M1991" s="199">
        <f t="shared" si="191"/>
        <v>4.83</v>
      </c>
    </row>
    <row r="1992" spans="1:13" x14ac:dyDescent="0.35">
      <c r="A1992" s="189" t="s">
        <v>1092</v>
      </c>
      <c r="B1992" s="190" t="s">
        <v>2124</v>
      </c>
      <c r="C1992" s="191">
        <v>553565</v>
      </c>
      <c r="D1992" s="192">
        <v>0</v>
      </c>
      <c r="E1992" s="193">
        <v>49.847826089999998</v>
      </c>
      <c r="F1992" s="194">
        <v>0</v>
      </c>
      <c r="H1992" s="195">
        <f t="shared" si="187"/>
        <v>0.5</v>
      </c>
      <c r="I1992" s="196">
        <f t="shared" si="188"/>
        <v>5</v>
      </c>
      <c r="J1992" s="197">
        <f t="shared" si="189"/>
        <v>5</v>
      </c>
      <c r="K1992" s="186">
        <f t="shared" si="186"/>
        <v>10.5</v>
      </c>
      <c r="L1992" s="198">
        <f t="shared" si="190"/>
        <v>3.5</v>
      </c>
      <c r="M1992" s="199">
        <f t="shared" si="191"/>
        <v>3.5</v>
      </c>
    </row>
    <row r="1993" spans="1:13" x14ac:dyDescent="0.35">
      <c r="A1993" s="189" t="s">
        <v>1092</v>
      </c>
      <c r="B1993" s="190" t="s">
        <v>2125</v>
      </c>
      <c r="C1993" s="191">
        <v>558231</v>
      </c>
      <c r="D1993" s="192">
        <v>0</v>
      </c>
      <c r="E1993" s="193">
        <v>42.968468469999998</v>
      </c>
      <c r="F1993" s="194">
        <v>4.5045045045045047</v>
      </c>
      <c r="H1993" s="195">
        <f t="shared" si="187"/>
        <v>0.5</v>
      </c>
      <c r="I1993" s="196">
        <f t="shared" si="188"/>
        <v>3.5</v>
      </c>
      <c r="J1993" s="197">
        <f t="shared" si="189"/>
        <v>1</v>
      </c>
      <c r="K1993" s="186">
        <f t="shared" si="186"/>
        <v>5</v>
      </c>
      <c r="L1993" s="198">
        <f t="shared" si="190"/>
        <v>1.6666666666666667</v>
      </c>
      <c r="M1993" s="199">
        <f t="shared" si="191"/>
        <v>1.66</v>
      </c>
    </row>
    <row r="1994" spans="1:13" x14ac:dyDescent="0.35">
      <c r="A1994" s="189" t="s">
        <v>1092</v>
      </c>
      <c r="B1994" s="190" t="s">
        <v>2126</v>
      </c>
      <c r="C1994" s="191">
        <v>540692</v>
      </c>
      <c r="D1994" s="192">
        <v>4.4779999999999998</v>
      </c>
      <c r="E1994" s="193">
        <v>42.1171875</v>
      </c>
      <c r="F1994" s="194">
        <v>3.125</v>
      </c>
      <c r="H1994" s="195">
        <f t="shared" si="187"/>
        <v>5</v>
      </c>
      <c r="I1994" s="196">
        <f t="shared" si="188"/>
        <v>2.5</v>
      </c>
      <c r="J1994" s="197">
        <f t="shared" si="189"/>
        <v>3</v>
      </c>
      <c r="K1994" s="186">
        <f t="shared" si="186"/>
        <v>10.5</v>
      </c>
      <c r="L1994" s="198">
        <f t="shared" si="190"/>
        <v>3.5</v>
      </c>
      <c r="M1994" s="199">
        <f t="shared" si="191"/>
        <v>3.5</v>
      </c>
    </row>
    <row r="1995" spans="1:13" x14ac:dyDescent="0.35">
      <c r="A1995" s="189" t="s">
        <v>1092</v>
      </c>
      <c r="B1995" s="190" t="s">
        <v>2030</v>
      </c>
      <c r="C1995" s="191">
        <v>540676</v>
      </c>
      <c r="D1995" s="192">
        <v>0.91700000000000004</v>
      </c>
      <c r="E1995" s="193">
        <v>47.431428570000001</v>
      </c>
      <c r="F1995" s="194">
        <v>1.142857142857143</v>
      </c>
      <c r="H1995" s="195">
        <f t="shared" si="187"/>
        <v>0.5</v>
      </c>
      <c r="I1995" s="196">
        <f t="shared" si="188"/>
        <v>5</v>
      </c>
      <c r="J1995" s="197">
        <f t="shared" si="189"/>
        <v>5</v>
      </c>
      <c r="K1995" s="186">
        <f t="shared" si="186"/>
        <v>10.5</v>
      </c>
      <c r="L1995" s="198">
        <f t="shared" si="190"/>
        <v>3.5</v>
      </c>
      <c r="M1995" s="199">
        <f t="shared" si="191"/>
        <v>3.5</v>
      </c>
    </row>
    <row r="1996" spans="1:13" x14ac:dyDescent="0.35">
      <c r="A1996" s="189" t="s">
        <v>1092</v>
      </c>
      <c r="B1996" s="190" t="s">
        <v>2127</v>
      </c>
      <c r="C1996" s="191">
        <v>578614</v>
      </c>
      <c r="D1996" s="192">
        <v>2.899</v>
      </c>
      <c r="E1996" s="193">
        <v>39.848623850000003</v>
      </c>
      <c r="F1996" s="194">
        <v>12.844036697247706</v>
      </c>
      <c r="H1996" s="195">
        <f t="shared" si="187"/>
        <v>2</v>
      </c>
      <c r="I1996" s="196">
        <f t="shared" si="188"/>
        <v>0.5</v>
      </c>
      <c r="J1996" s="197">
        <f t="shared" si="189"/>
        <v>0.5</v>
      </c>
      <c r="K1996" s="186">
        <f t="shared" si="186"/>
        <v>3</v>
      </c>
      <c r="L1996" s="198">
        <f t="shared" si="190"/>
        <v>1</v>
      </c>
      <c r="M1996" s="199">
        <f t="shared" si="191"/>
        <v>1</v>
      </c>
    </row>
    <row r="1997" spans="1:13" x14ac:dyDescent="0.35">
      <c r="A1997" s="189" t="s">
        <v>1092</v>
      </c>
      <c r="B1997" s="190" t="s">
        <v>2128</v>
      </c>
      <c r="C1997" s="191">
        <v>578592</v>
      </c>
      <c r="D1997" s="192">
        <v>4.95</v>
      </c>
      <c r="E1997" s="193">
        <v>39.723076919999997</v>
      </c>
      <c r="F1997" s="194">
        <v>0</v>
      </c>
      <c r="H1997" s="195">
        <f t="shared" si="187"/>
        <v>5</v>
      </c>
      <c r="I1997" s="196">
        <f t="shared" si="188"/>
        <v>0.5</v>
      </c>
      <c r="J1997" s="197">
        <f t="shared" si="189"/>
        <v>5</v>
      </c>
      <c r="K1997" s="186">
        <f t="shared" ref="K1997:K2060" si="192">SUM(H1997:J1997)</f>
        <v>10.5</v>
      </c>
      <c r="L1997" s="198">
        <f t="shared" si="190"/>
        <v>3.5</v>
      </c>
      <c r="M1997" s="199">
        <f t="shared" si="191"/>
        <v>3.5</v>
      </c>
    </row>
    <row r="1998" spans="1:13" x14ac:dyDescent="0.35">
      <c r="A1998" s="189" t="s">
        <v>1092</v>
      </c>
      <c r="B1998" s="190" t="s">
        <v>2129</v>
      </c>
      <c r="C1998" s="191">
        <v>558559</v>
      </c>
      <c r="D1998" s="192">
        <v>2.8809999999999998</v>
      </c>
      <c r="E1998" s="193">
        <v>41.179292930000003</v>
      </c>
      <c r="F1998" s="194">
        <v>0.50505050505050508</v>
      </c>
      <c r="H1998" s="195">
        <f t="shared" si="187"/>
        <v>2</v>
      </c>
      <c r="I1998" s="196">
        <f t="shared" si="188"/>
        <v>1</v>
      </c>
      <c r="J1998" s="197">
        <f t="shared" si="189"/>
        <v>5</v>
      </c>
      <c r="K1998" s="186">
        <f t="shared" si="192"/>
        <v>8</v>
      </c>
      <c r="L1998" s="198">
        <f t="shared" si="190"/>
        <v>2.6666666666666665</v>
      </c>
      <c r="M1998" s="199">
        <f t="shared" si="191"/>
        <v>2.66</v>
      </c>
    </row>
    <row r="1999" spans="1:13" x14ac:dyDescent="0.35">
      <c r="A1999" s="189" t="s">
        <v>1092</v>
      </c>
      <c r="B1999" s="190" t="s">
        <v>2130</v>
      </c>
      <c r="C1999" s="191">
        <v>558630</v>
      </c>
      <c r="D1999" s="192">
        <v>3.24</v>
      </c>
      <c r="E1999" s="193">
        <v>47.98383372</v>
      </c>
      <c r="F1999" s="194">
        <v>0.69284064665127021</v>
      </c>
      <c r="H1999" s="195">
        <f t="shared" si="187"/>
        <v>3</v>
      </c>
      <c r="I1999" s="196">
        <f t="shared" si="188"/>
        <v>5</v>
      </c>
      <c r="J1999" s="197">
        <f t="shared" si="189"/>
        <v>5</v>
      </c>
      <c r="K1999" s="186">
        <f t="shared" si="192"/>
        <v>13</v>
      </c>
      <c r="L1999" s="198">
        <f t="shared" si="190"/>
        <v>4.333333333333333</v>
      </c>
      <c r="M1999" s="199">
        <f t="shared" si="191"/>
        <v>4.33</v>
      </c>
    </row>
    <row r="2000" spans="1:13" x14ac:dyDescent="0.35">
      <c r="A2000" s="189" t="s">
        <v>1092</v>
      </c>
      <c r="B2000" s="190" t="s">
        <v>2131</v>
      </c>
      <c r="C2000" s="191">
        <v>540137</v>
      </c>
      <c r="D2000" s="192">
        <v>9.6769999999999996</v>
      </c>
      <c r="E2000" s="193">
        <v>49.754237289999999</v>
      </c>
      <c r="F2000" s="194">
        <v>0</v>
      </c>
      <c r="H2000" s="195">
        <f t="shared" si="187"/>
        <v>5</v>
      </c>
      <c r="I2000" s="196">
        <f t="shared" si="188"/>
        <v>5</v>
      </c>
      <c r="J2000" s="197">
        <f t="shared" si="189"/>
        <v>5</v>
      </c>
      <c r="K2000" s="186">
        <f t="shared" si="192"/>
        <v>15</v>
      </c>
      <c r="L2000" s="198">
        <f t="shared" si="190"/>
        <v>5</v>
      </c>
      <c r="M2000" s="199">
        <f t="shared" si="191"/>
        <v>5</v>
      </c>
    </row>
    <row r="2001" spans="1:13" x14ac:dyDescent="0.35">
      <c r="A2001" s="189" t="s">
        <v>2132</v>
      </c>
      <c r="B2001" s="190" t="s">
        <v>2133</v>
      </c>
      <c r="C2001" s="191">
        <v>566756</v>
      </c>
      <c r="D2001" s="192">
        <v>2.0680000000000001</v>
      </c>
      <c r="E2001" s="193">
        <v>38.92307692</v>
      </c>
      <c r="F2001" s="194">
        <v>6.6997518610421842</v>
      </c>
      <c r="H2001" s="195">
        <f t="shared" si="187"/>
        <v>0.5</v>
      </c>
      <c r="I2001" s="196">
        <f t="shared" si="188"/>
        <v>0.5</v>
      </c>
      <c r="J2001" s="197">
        <f t="shared" si="189"/>
        <v>0.5</v>
      </c>
      <c r="K2001" s="186">
        <f t="shared" si="192"/>
        <v>1.5</v>
      </c>
      <c r="L2001" s="198">
        <f t="shared" si="190"/>
        <v>0.5</v>
      </c>
      <c r="M2001" s="199">
        <f t="shared" si="191"/>
        <v>0.5</v>
      </c>
    </row>
    <row r="2002" spans="1:13" x14ac:dyDescent="0.35">
      <c r="A2002" s="189" t="s">
        <v>2132</v>
      </c>
      <c r="B2002" s="190" t="s">
        <v>2134</v>
      </c>
      <c r="C2002" s="191">
        <v>558672</v>
      </c>
      <c r="D2002" s="192">
        <v>2.4780000000000002</v>
      </c>
      <c r="E2002" s="193">
        <v>40.546875</v>
      </c>
      <c r="F2002" s="194">
        <v>5.3571428571428568</v>
      </c>
      <c r="H2002" s="195">
        <f t="shared" si="187"/>
        <v>1.5</v>
      </c>
      <c r="I2002" s="196">
        <f t="shared" si="188"/>
        <v>0.5</v>
      </c>
      <c r="J2002" s="197">
        <f t="shared" si="189"/>
        <v>0.5</v>
      </c>
      <c r="K2002" s="186">
        <f t="shared" si="192"/>
        <v>2.5</v>
      </c>
      <c r="L2002" s="198">
        <f t="shared" si="190"/>
        <v>0.83333333333333337</v>
      </c>
      <c r="M2002" s="199">
        <f t="shared" si="191"/>
        <v>0.83</v>
      </c>
    </row>
    <row r="2003" spans="1:13" x14ac:dyDescent="0.35">
      <c r="A2003" s="189" t="s">
        <v>2132</v>
      </c>
      <c r="B2003" s="190" t="s">
        <v>2135</v>
      </c>
      <c r="C2003" s="191">
        <v>566764</v>
      </c>
      <c r="D2003" s="192">
        <v>4.3479999999999999</v>
      </c>
      <c r="E2003" s="193">
        <v>44.146153849999997</v>
      </c>
      <c r="F2003" s="194">
        <v>0</v>
      </c>
      <c r="H2003" s="195">
        <f t="shared" si="187"/>
        <v>5</v>
      </c>
      <c r="I2003" s="196">
        <f t="shared" si="188"/>
        <v>5</v>
      </c>
      <c r="J2003" s="197">
        <f t="shared" si="189"/>
        <v>5</v>
      </c>
      <c r="K2003" s="186">
        <f t="shared" si="192"/>
        <v>15</v>
      </c>
      <c r="L2003" s="198">
        <f t="shared" si="190"/>
        <v>5</v>
      </c>
      <c r="M2003" s="199">
        <f t="shared" si="191"/>
        <v>5</v>
      </c>
    </row>
    <row r="2004" spans="1:13" x14ac:dyDescent="0.35">
      <c r="A2004" s="189" t="s">
        <v>2132</v>
      </c>
      <c r="B2004" s="190" t="s">
        <v>2136</v>
      </c>
      <c r="C2004" s="191">
        <v>558699</v>
      </c>
      <c r="D2004" s="192">
        <v>0.84699999999999998</v>
      </c>
      <c r="E2004" s="193">
        <v>42.091160219999999</v>
      </c>
      <c r="F2004" s="194">
        <v>4.4198895027624312</v>
      </c>
      <c r="H2004" s="195">
        <f t="shared" si="187"/>
        <v>0.5</v>
      </c>
      <c r="I2004" s="196">
        <f t="shared" si="188"/>
        <v>2.5</v>
      </c>
      <c r="J2004" s="197">
        <f t="shared" si="189"/>
        <v>1</v>
      </c>
      <c r="K2004" s="186">
        <f t="shared" si="192"/>
        <v>4</v>
      </c>
      <c r="L2004" s="198">
        <f t="shared" si="190"/>
        <v>1.3333333333333333</v>
      </c>
      <c r="M2004" s="199">
        <f t="shared" si="191"/>
        <v>1.33</v>
      </c>
    </row>
    <row r="2005" spans="1:13" x14ac:dyDescent="0.35">
      <c r="A2005" s="189" t="s">
        <v>2132</v>
      </c>
      <c r="B2005" s="190" t="s">
        <v>2137</v>
      </c>
      <c r="C2005" s="191">
        <v>558711</v>
      </c>
      <c r="D2005" s="192">
        <v>2.5</v>
      </c>
      <c r="E2005" s="193">
        <v>39.822784810000002</v>
      </c>
      <c r="F2005" s="194">
        <v>6.9620253164556969</v>
      </c>
      <c r="H2005" s="195">
        <f t="shared" si="187"/>
        <v>1.5</v>
      </c>
      <c r="I2005" s="196">
        <f t="shared" si="188"/>
        <v>0.5</v>
      </c>
      <c r="J2005" s="197">
        <f t="shared" si="189"/>
        <v>0.5</v>
      </c>
      <c r="K2005" s="186">
        <f t="shared" si="192"/>
        <v>2.5</v>
      </c>
      <c r="L2005" s="198">
        <f t="shared" si="190"/>
        <v>0.83333333333333337</v>
      </c>
      <c r="M2005" s="199">
        <f t="shared" si="191"/>
        <v>0.83</v>
      </c>
    </row>
    <row r="2006" spans="1:13" x14ac:dyDescent="0.35">
      <c r="A2006" s="189" t="s">
        <v>2132</v>
      </c>
      <c r="B2006" s="190" t="s">
        <v>2138</v>
      </c>
      <c r="C2006" s="191">
        <v>530328</v>
      </c>
      <c r="D2006" s="192">
        <v>4</v>
      </c>
      <c r="E2006" s="193">
        <v>43.957286430000003</v>
      </c>
      <c r="F2006" s="194">
        <v>2.0100502512562817</v>
      </c>
      <c r="H2006" s="195">
        <f t="shared" si="187"/>
        <v>4.5</v>
      </c>
      <c r="I2006" s="196">
        <f t="shared" si="188"/>
        <v>5</v>
      </c>
      <c r="J2006" s="197">
        <f t="shared" si="189"/>
        <v>4.5</v>
      </c>
      <c r="K2006" s="186">
        <f t="shared" si="192"/>
        <v>14</v>
      </c>
      <c r="L2006" s="198">
        <f t="shared" si="190"/>
        <v>4.666666666666667</v>
      </c>
      <c r="M2006" s="199">
        <f t="shared" si="191"/>
        <v>4.66</v>
      </c>
    </row>
    <row r="2007" spans="1:13" x14ac:dyDescent="0.35">
      <c r="A2007" s="189" t="s">
        <v>2132</v>
      </c>
      <c r="B2007" s="190" t="s">
        <v>2139</v>
      </c>
      <c r="C2007" s="191">
        <v>558745</v>
      </c>
      <c r="D2007" s="192">
        <v>3.3679999999999999</v>
      </c>
      <c r="E2007" s="193">
        <v>43.994999999999997</v>
      </c>
      <c r="F2007" s="194">
        <v>4.333333333333333</v>
      </c>
      <c r="H2007" s="195">
        <f t="shared" si="187"/>
        <v>3</v>
      </c>
      <c r="I2007" s="196">
        <f t="shared" si="188"/>
        <v>5</v>
      </c>
      <c r="J2007" s="197">
        <f t="shared" si="189"/>
        <v>1</v>
      </c>
      <c r="K2007" s="186">
        <f t="shared" si="192"/>
        <v>9</v>
      </c>
      <c r="L2007" s="198">
        <f t="shared" si="190"/>
        <v>3</v>
      </c>
      <c r="M2007" s="199">
        <f t="shared" si="191"/>
        <v>3</v>
      </c>
    </row>
    <row r="2008" spans="1:13" x14ac:dyDescent="0.35">
      <c r="A2008" s="189" t="s">
        <v>2132</v>
      </c>
      <c r="B2008" s="190" t="s">
        <v>643</v>
      </c>
      <c r="C2008" s="191">
        <v>558788</v>
      </c>
      <c r="D2008" s="192">
        <v>2.2349999999999999</v>
      </c>
      <c r="E2008" s="193">
        <v>44.260942759999999</v>
      </c>
      <c r="F2008" s="194">
        <v>3.3670033670033668</v>
      </c>
      <c r="H2008" s="195">
        <f t="shared" si="187"/>
        <v>1</v>
      </c>
      <c r="I2008" s="196">
        <f t="shared" si="188"/>
        <v>5</v>
      </c>
      <c r="J2008" s="197">
        <f t="shared" si="189"/>
        <v>2.5</v>
      </c>
      <c r="K2008" s="186">
        <f t="shared" si="192"/>
        <v>8.5</v>
      </c>
      <c r="L2008" s="198">
        <f t="shared" si="190"/>
        <v>2.8333333333333335</v>
      </c>
      <c r="M2008" s="199">
        <f t="shared" si="191"/>
        <v>2.83</v>
      </c>
    </row>
    <row r="2009" spans="1:13" x14ac:dyDescent="0.35">
      <c r="A2009" s="189" t="s">
        <v>2132</v>
      </c>
      <c r="B2009" s="190" t="s">
        <v>2140</v>
      </c>
      <c r="C2009" s="191">
        <v>558834</v>
      </c>
      <c r="D2009" s="192">
        <v>1.3859999999999999</v>
      </c>
      <c r="E2009" s="193">
        <v>42.115671640000002</v>
      </c>
      <c r="F2009" s="194">
        <v>5.4726368159203984</v>
      </c>
      <c r="H2009" s="195">
        <f t="shared" si="187"/>
        <v>0.5</v>
      </c>
      <c r="I2009" s="196">
        <f t="shared" si="188"/>
        <v>2.5</v>
      </c>
      <c r="J2009" s="197">
        <f t="shared" si="189"/>
        <v>0.5</v>
      </c>
      <c r="K2009" s="186">
        <f t="shared" si="192"/>
        <v>3.5</v>
      </c>
      <c r="L2009" s="198">
        <f t="shared" si="190"/>
        <v>1.1666666666666667</v>
      </c>
      <c r="M2009" s="199">
        <f t="shared" si="191"/>
        <v>1.1599999999999999</v>
      </c>
    </row>
    <row r="2010" spans="1:13" x14ac:dyDescent="0.35">
      <c r="A2010" s="189" t="s">
        <v>2132</v>
      </c>
      <c r="B2010" s="190" t="s">
        <v>2141</v>
      </c>
      <c r="C2010" s="191">
        <v>558869</v>
      </c>
      <c r="D2010" s="192">
        <v>3.5070000000000001</v>
      </c>
      <c r="E2010" s="193">
        <v>41.712343099999998</v>
      </c>
      <c r="F2010" s="194">
        <v>12.02928870292887</v>
      </c>
      <c r="H2010" s="195">
        <f t="shared" si="187"/>
        <v>3.5</v>
      </c>
      <c r="I2010" s="196">
        <f t="shared" si="188"/>
        <v>1.5</v>
      </c>
      <c r="J2010" s="197">
        <f t="shared" si="189"/>
        <v>0.5</v>
      </c>
      <c r="K2010" s="186">
        <f t="shared" si="192"/>
        <v>5.5</v>
      </c>
      <c r="L2010" s="198">
        <f t="shared" si="190"/>
        <v>1.8333333333333333</v>
      </c>
      <c r="M2010" s="199">
        <f t="shared" si="191"/>
        <v>1.83</v>
      </c>
    </row>
    <row r="2011" spans="1:13" x14ac:dyDescent="0.35">
      <c r="A2011" s="189" t="s">
        <v>2132</v>
      </c>
      <c r="B2011" s="190" t="s">
        <v>2142</v>
      </c>
      <c r="C2011" s="191">
        <v>530221</v>
      </c>
      <c r="D2011" s="192">
        <v>3.8460000000000001</v>
      </c>
      <c r="E2011" s="193">
        <v>43.295275590000003</v>
      </c>
      <c r="F2011" s="194">
        <v>7.8740157480314963</v>
      </c>
      <c r="H2011" s="195">
        <f t="shared" si="187"/>
        <v>4.5</v>
      </c>
      <c r="I2011" s="196">
        <f t="shared" si="188"/>
        <v>4</v>
      </c>
      <c r="J2011" s="197">
        <f t="shared" si="189"/>
        <v>0.5</v>
      </c>
      <c r="K2011" s="186">
        <f t="shared" si="192"/>
        <v>9</v>
      </c>
      <c r="L2011" s="198">
        <f t="shared" si="190"/>
        <v>3</v>
      </c>
      <c r="M2011" s="199">
        <f t="shared" si="191"/>
        <v>3</v>
      </c>
    </row>
    <row r="2012" spans="1:13" x14ac:dyDescent="0.35">
      <c r="A2012" s="189" t="s">
        <v>2132</v>
      </c>
      <c r="B2012" s="190" t="s">
        <v>2143</v>
      </c>
      <c r="C2012" s="191">
        <v>558885</v>
      </c>
      <c r="D2012" s="192">
        <v>1.8480000000000001</v>
      </c>
      <c r="E2012" s="193">
        <v>43.80326891</v>
      </c>
      <c r="F2012" s="194">
        <v>0.95442615127654495</v>
      </c>
      <c r="H2012" s="195">
        <f t="shared" si="187"/>
        <v>0.5</v>
      </c>
      <c r="I2012" s="196">
        <f t="shared" si="188"/>
        <v>5</v>
      </c>
      <c r="J2012" s="197">
        <f t="shared" si="189"/>
        <v>5</v>
      </c>
      <c r="K2012" s="186">
        <f t="shared" si="192"/>
        <v>10.5</v>
      </c>
      <c r="L2012" s="198">
        <f t="shared" si="190"/>
        <v>3.5</v>
      </c>
      <c r="M2012" s="199">
        <f t="shared" si="191"/>
        <v>3.5</v>
      </c>
    </row>
    <row r="2013" spans="1:13" x14ac:dyDescent="0.35">
      <c r="A2013" s="189" t="s">
        <v>2132</v>
      </c>
      <c r="B2013" s="190" t="s">
        <v>2144</v>
      </c>
      <c r="C2013" s="191">
        <v>558915</v>
      </c>
      <c r="D2013" s="192">
        <v>3.0790000000000002</v>
      </c>
      <c r="E2013" s="193">
        <v>43.128765059999999</v>
      </c>
      <c r="F2013" s="194">
        <v>4.5180722891566267</v>
      </c>
      <c r="H2013" s="195">
        <f t="shared" si="187"/>
        <v>2.5</v>
      </c>
      <c r="I2013" s="196">
        <f t="shared" si="188"/>
        <v>4</v>
      </c>
      <c r="J2013" s="197">
        <f t="shared" si="189"/>
        <v>1</v>
      </c>
      <c r="K2013" s="186">
        <f t="shared" si="192"/>
        <v>7.5</v>
      </c>
      <c r="L2013" s="198">
        <f t="shared" si="190"/>
        <v>2.5</v>
      </c>
      <c r="M2013" s="199">
        <f t="shared" si="191"/>
        <v>2.5</v>
      </c>
    </row>
    <row r="2014" spans="1:13" x14ac:dyDescent="0.35">
      <c r="A2014" s="189" t="s">
        <v>2132</v>
      </c>
      <c r="B2014" s="190" t="s">
        <v>2145</v>
      </c>
      <c r="C2014" s="191">
        <v>558940</v>
      </c>
      <c r="D2014" s="192">
        <v>2.27</v>
      </c>
      <c r="E2014" s="193">
        <v>41.870370370000003</v>
      </c>
      <c r="F2014" s="194">
        <v>10.030864197530864</v>
      </c>
      <c r="H2014" s="195">
        <f t="shared" si="187"/>
        <v>1</v>
      </c>
      <c r="I2014" s="196">
        <f t="shared" si="188"/>
        <v>2</v>
      </c>
      <c r="J2014" s="197">
        <f t="shared" si="189"/>
        <v>0.5</v>
      </c>
      <c r="K2014" s="186">
        <f t="shared" si="192"/>
        <v>3.5</v>
      </c>
      <c r="L2014" s="198">
        <f t="shared" si="190"/>
        <v>1.1666666666666667</v>
      </c>
      <c r="M2014" s="199">
        <f t="shared" si="191"/>
        <v>1.1599999999999999</v>
      </c>
    </row>
    <row r="2015" spans="1:13" x14ac:dyDescent="0.35">
      <c r="A2015" s="189" t="s">
        <v>2132</v>
      </c>
      <c r="B2015" s="190" t="s">
        <v>2146</v>
      </c>
      <c r="C2015" s="191">
        <v>558991</v>
      </c>
      <c r="D2015" s="192">
        <v>1.887</v>
      </c>
      <c r="E2015" s="193">
        <v>41.643790850000002</v>
      </c>
      <c r="F2015" s="194">
        <v>3.9215686274509802</v>
      </c>
      <c r="H2015" s="195">
        <f t="shared" si="187"/>
        <v>0.5</v>
      </c>
      <c r="I2015" s="196">
        <f t="shared" si="188"/>
        <v>1.5</v>
      </c>
      <c r="J2015" s="197">
        <f t="shared" si="189"/>
        <v>1.5</v>
      </c>
      <c r="K2015" s="186">
        <f t="shared" si="192"/>
        <v>3.5</v>
      </c>
      <c r="L2015" s="198">
        <f t="shared" si="190"/>
        <v>1.1666666666666667</v>
      </c>
      <c r="M2015" s="199">
        <f t="shared" si="191"/>
        <v>1.1599999999999999</v>
      </c>
    </row>
    <row r="2016" spans="1:13" x14ac:dyDescent="0.35">
      <c r="A2016" s="189" t="s">
        <v>2132</v>
      </c>
      <c r="B2016" s="190" t="s">
        <v>2147</v>
      </c>
      <c r="C2016" s="191">
        <v>538183</v>
      </c>
      <c r="D2016" s="192">
        <v>3.03</v>
      </c>
      <c r="E2016" s="193">
        <v>41.003816790000002</v>
      </c>
      <c r="F2016" s="194">
        <v>19.847328244274809</v>
      </c>
      <c r="H2016" s="195">
        <f t="shared" si="187"/>
        <v>2.5</v>
      </c>
      <c r="I2016" s="196">
        <f t="shared" si="188"/>
        <v>0.5</v>
      </c>
      <c r="J2016" s="197">
        <f t="shared" si="189"/>
        <v>0.5</v>
      </c>
      <c r="K2016" s="186">
        <f t="shared" si="192"/>
        <v>3.5</v>
      </c>
      <c r="L2016" s="198">
        <f t="shared" si="190"/>
        <v>1.1666666666666667</v>
      </c>
      <c r="M2016" s="199">
        <f t="shared" si="191"/>
        <v>1.1599999999999999</v>
      </c>
    </row>
    <row r="2017" spans="1:13" x14ac:dyDescent="0.35">
      <c r="A2017" s="189" t="s">
        <v>2132</v>
      </c>
      <c r="B2017" s="190" t="s">
        <v>2148</v>
      </c>
      <c r="C2017" s="191">
        <v>559059</v>
      </c>
      <c r="D2017" s="192">
        <v>2.4569999999999999</v>
      </c>
      <c r="E2017" s="193">
        <v>42.128959279999997</v>
      </c>
      <c r="F2017" s="194">
        <v>1.2669683257918551</v>
      </c>
      <c r="H2017" s="195">
        <f t="shared" si="187"/>
        <v>1.5</v>
      </c>
      <c r="I2017" s="196">
        <f t="shared" si="188"/>
        <v>2.5</v>
      </c>
      <c r="J2017" s="197">
        <f t="shared" si="189"/>
        <v>5</v>
      </c>
      <c r="K2017" s="186">
        <f t="shared" si="192"/>
        <v>9</v>
      </c>
      <c r="L2017" s="198">
        <f t="shared" si="190"/>
        <v>3</v>
      </c>
      <c r="M2017" s="199">
        <f t="shared" si="191"/>
        <v>3</v>
      </c>
    </row>
    <row r="2018" spans="1:13" x14ac:dyDescent="0.35">
      <c r="A2018" s="189" t="s">
        <v>2132</v>
      </c>
      <c r="B2018" s="190" t="s">
        <v>2149</v>
      </c>
      <c r="C2018" s="191">
        <v>559083</v>
      </c>
      <c r="D2018" s="192">
        <v>1.4490000000000001</v>
      </c>
      <c r="E2018" s="193">
        <v>45.536011080000002</v>
      </c>
      <c r="F2018" s="194">
        <v>1.10803324099723</v>
      </c>
      <c r="H2018" s="195">
        <f t="shared" si="187"/>
        <v>0.5</v>
      </c>
      <c r="I2018" s="196">
        <f t="shared" si="188"/>
        <v>5</v>
      </c>
      <c r="J2018" s="197">
        <f t="shared" si="189"/>
        <v>5</v>
      </c>
      <c r="K2018" s="186">
        <f t="shared" si="192"/>
        <v>10.5</v>
      </c>
      <c r="L2018" s="198">
        <f t="shared" si="190"/>
        <v>3.5</v>
      </c>
      <c r="M2018" s="199">
        <f t="shared" si="191"/>
        <v>3.5</v>
      </c>
    </row>
    <row r="2019" spans="1:13" x14ac:dyDescent="0.35">
      <c r="A2019" s="189" t="s">
        <v>2132</v>
      </c>
      <c r="B2019" s="190" t="s">
        <v>2150</v>
      </c>
      <c r="C2019" s="191">
        <v>559091</v>
      </c>
      <c r="D2019" s="192">
        <v>1.734</v>
      </c>
      <c r="E2019" s="193">
        <v>44.34701493</v>
      </c>
      <c r="F2019" s="194">
        <v>0.74626865671641796</v>
      </c>
      <c r="H2019" s="195">
        <f t="shared" si="187"/>
        <v>0.5</v>
      </c>
      <c r="I2019" s="196">
        <f t="shared" si="188"/>
        <v>5</v>
      </c>
      <c r="J2019" s="197">
        <f t="shared" si="189"/>
        <v>5</v>
      </c>
      <c r="K2019" s="186">
        <f t="shared" si="192"/>
        <v>10.5</v>
      </c>
      <c r="L2019" s="198">
        <f t="shared" si="190"/>
        <v>3.5</v>
      </c>
      <c r="M2019" s="199">
        <f t="shared" si="191"/>
        <v>3.5</v>
      </c>
    </row>
    <row r="2020" spans="1:13" x14ac:dyDescent="0.35">
      <c r="A2020" s="189" t="s">
        <v>2132</v>
      </c>
      <c r="B2020" s="190" t="s">
        <v>2151</v>
      </c>
      <c r="C2020" s="191">
        <v>559105</v>
      </c>
      <c r="D2020" s="192">
        <v>3.774</v>
      </c>
      <c r="E2020" s="193">
        <v>41.21848739</v>
      </c>
      <c r="F2020" s="194">
        <v>0.84033613445378152</v>
      </c>
      <c r="H2020" s="195">
        <f t="shared" si="187"/>
        <v>4</v>
      </c>
      <c r="I2020" s="196">
        <f t="shared" si="188"/>
        <v>1</v>
      </c>
      <c r="J2020" s="197">
        <f t="shared" si="189"/>
        <v>5</v>
      </c>
      <c r="K2020" s="186">
        <f t="shared" si="192"/>
        <v>10</v>
      </c>
      <c r="L2020" s="198">
        <f t="shared" si="190"/>
        <v>3.3333333333333335</v>
      </c>
      <c r="M2020" s="199">
        <f t="shared" si="191"/>
        <v>3.33</v>
      </c>
    </row>
    <row r="2021" spans="1:13" x14ac:dyDescent="0.35">
      <c r="A2021" s="189" t="s">
        <v>2132</v>
      </c>
      <c r="B2021" s="190" t="s">
        <v>2152</v>
      </c>
      <c r="C2021" s="191">
        <v>559121</v>
      </c>
      <c r="D2021" s="192">
        <v>5.1849999999999996</v>
      </c>
      <c r="E2021" s="193">
        <v>40.019774009999999</v>
      </c>
      <c r="F2021" s="194">
        <v>2.2598870056497176</v>
      </c>
      <c r="H2021" s="195">
        <f t="shared" si="187"/>
        <v>5</v>
      </c>
      <c r="I2021" s="196">
        <f t="shared" si="188"/>
        <v>0.5</v>
      </c>
      <c r="J2021" s="197">
        <f t="shared" si="189"/>
        <v>4</v>
      </c>
      <c r="K2021" s="186">
        <f t="shared" si="192"/>
        <v>9.5</v>
      </c>
      <c r="L2021" s="198">
        <f t="shared" si="190"/>
        <v>3.1666666666666665</v>
      </c>
      <c r="M2021" s="199">
        <f t="shared" si="191"/>
        <v>3.16</v>
      </c>
    </row>
    <row r="2022" spans="1:13" x14ac:dyDescent="0.35">
      <c r="A2022" s="189" t="s">
        <v>2132</v>
      </c>
      <c r="B2022" s="190" t="s">
        <v>908</v>
      </c>
      <c r="C2022" s="191">
        <v>559148</v>
      </c>
      <c r="D2022" s="192">
        <v>1.3009999999999999</v>
      </c>
      <c r="E2022" s="193">
        <v>40.700224970000001</v>
      </c>
      <c r="F2022" s="194">
        <v>4.0494938132733402</v>
      </c>
      <c r="H2022" s="195">
        <f t="shared" si="187"/>
        <v>0.5</v>
      </c>
      <c r="I2022" s="196">
        <f t="shared" si="188"/>
        <v>0.5</v>
      </c>
      <c r="J2022" s="197">
        <f t="shared" si="189"/>
        <v>1.5</v>
      </c>
      <c r="K2022" s="186">
        <f t="shared" si="192"/>
        <v>2.5</v>
      </c>
      <c r="L2022" s="198">
        <f t="shared" si="190"/>
        <v>0.83333333333333337</v>
      </c>
      <c r="M2022" s="199">
        <f t="shared" si="191"/>
        <v>0.83</v>
      </c>
    </row>
    <row r="2023" spans="1:13" x14ac:dyDescent="0.35">
      <c r="A2023" s="189" t="s">
        <v>2132</v>
      </c>
      <c r="B2023" s="190" t="s">
        <v>2153</v>
      </c>
      <c r="C2023" s="191">
        <v>559164</v>
      </c>
      <c r="D2023" s="192">
        <v>3.1269999999999998</v>
      </c>
      <c r="E2023" s="193">
        <v>41.421445949999999</v>
      </c>
      <c r="F2023" s="194">
        <v>3.614876607577338</v>
      </c>
      <c r="H2023" s="195">
        <f t="shared" si="187"/>
        <v>2.5</v>
      </c>
      <c r="I2023" s="196">
        <f t="shared" si="188"/>
        <v>1</v>
      </c>
      <c r="J2023" s="197">
        <f t="shared" si="189"/>
        <v>2</v>
      </c>
      <c r="K2023" s="186">
        <f t="shared" si="192"/>
        <v>5.5</v>
      </c>
      <c r="L2023" s="198">
        <f t="shared" si="190"/>
        <v>1.8333333333333333</v>
      </c>
      <c r="M2023" s="199">
        <f t="shared" si="191"/>
        <v>1.83</v>
      </c>
    </row>
    <row r="2024" spans="1:13" x14ac:dyDescent="0.35">
      <c r="A2024" s="189" t="s">
        <v>2132</v>
      </c>
      <c r="B2024" s="190" t="s">
        <v>2154</v>
      </c>
      <c r="C2024" s="191">
        <v>559172</v>
      </c>
      <c r="D2024" s="192">
        <v>4.1260000000000003</v>
      </c>
      <c r="E2024" s="193">
        <v>41.441025639999999</v>
      </c>
      <c r="F2024" s="194">
        <v>6.1538461538461542</v>
      </c>
      <c r="H2024" s="195">
        <f t="shared" si="187"/>
        <v>5</v>
      </c>
      <c r="I2024" s="196">
        <f t="shared" si="188"/>
        <v>1</v>
      </c>
      <c r="J2024" s="197">
        <f t="shared" si="189"/>
        <v>0.5</v>
      </c>
      <c r="K2024" s="186">
        <f t="shared" si="192"/>
        <v>6.5</v>
      </c>
      <c r="L2024" s="198">
        <f t="shared" si="190"/>
        <v>2.1666666666666665</v>
      </c>
      <c r="M2024" s="199">
        <f t="shared" si="191"/>
        <v>2.16</v>
      </c>
    </row>
    <row r="2025" spans="1:13" x14ac:dyDescent="0.35">
      <c r="A2025" s="189" t="s">
        <v>2132</v>
      </c>
      <c r="B2025" s="190" t="s">
        <v>2155</v>
      </c>
      <c r="C2025" s="191">
        <v>566462</v>
      </c>
      <c r="D2025" s="192">
        <v>3.8460000000000001</v>
      </c>
      <c r="E2025" s="193">
        <v>42.275193799999997</v>
      </c>
      <c r="F2025" s="194">
        <v>4.6511627906976747</v>
      </c>
      <c r="H2025" s="195">
        <f t="shared" si="187"/>
        <v>4.5</v>
      </c>
      <c r="I2025" s="196">
        <f t="shared" si="188"/>
        <v>2.5</v>
      </c>
      <c r="J2025" s="197">
        <f t="shared" si="189"/>
        <v>0.5</v>
      </c>
      <c r="K2025" s="186">
        <f t="shared" si="192"/>
        <v>7.5</v>
      </c>
      <c r="L2025" s="198">
        <f t="shared" si="190"/>
        <v>2.5</v>
      </c>
      <c r="M2025" s="199">
        <f t="shared" si="191"/>
        <v>2.5</v>
      </c>
    </row>
    <row r="2026" spans="1:13" x14ac:dyDescent="0.35">
      <c r="A2026" s="189" t="s">
        <v>2132</v>
      </c>
      <c r="B2026" s="190" t="s">
        <v>2156</v>
      </c>
      <c r="C2026" s="191">
        <v>559211</v>
      </c>
      <c r="D2026" s="192">
        <v>2.3780000000000001</v>
      </c>
      <c r="E2026" s="193">
        <v>40.89343581</v>
      </c>
      <c r="F2026" s="194">
        <v>9.3061902783547978</v>
      </c>
      <c r="H2026" s="195">
        <f t="shared" si="187"/>
        <v>1</v>
      </c>
      <c r="I2026" s="196">
        <f t="shared" si="188"/>
        <v>0.5</v>
      </c>
      <c r="J2026" s="197">
        <f t="shared" si="189"/>
        <v>0.5</v>
      </c>
      <c r="K2026" s="186">
        <f t="shared" si="192"/>
        <v>2</v>
      </c>
      <c r="L2026" s="198">
        <f t="shared" si="190"/>
        <v>0.66666666666666663</v>
      </c>
      <c r="M2026" s="199">
        <f t="shared" si="191"/>
        <v>0.66</v>
      </c>
    </row>
    <row r="2027" spans="1:13" x14ac:dyDescent="0.35">
      <c r="A2027" s="189" t="s">
        <v>2132</v>
      </c>
      <c r="B2027" s="190" t="s">
        <v>2157</v>
      </c>
      <c r="C2027" s="191">
        <v>566543</v>
      </c>
      <c r="D2027" s="192">
        <v>2.1280000000000001</v>
      </c>
      <c r="E2027" s="193">
        <v>35.691176470000002</v>
      </c>
      <c r="F2027" s="194">
        <v>29.411764705882351</v>
      </c>
      <c r="H2027" s="195">
        <f t="shared" si="187"/>
        <v>0.5</v>
      </c>
      <c r="I2027" s="196">
        <f t="shared" si="188"/>
        <v>0.5</v>
      </c>
      <c r="J2027" s="197">
        <f t="shared" si="189"/>
        <v>0.5</v>
      </c>
      <c r="K2027" s="186">
        <f t="shared" si="192"/>
        <v>1.5</v>
      </c>
      <c r="L2027" s="198">
        <f t="shared" si="190"/>
        <v>0.5</v>
      </c>
      <c r="M2027" s="199">
        <f t="shared" si="191"/>
        <v>0.5</v>
      </c>
    </row>
    <row r="2028" spans="1:13" x14ac:dyDescent="0.35">
      <c r="A2028" s="189" t="s">
        <v>2132</v>
      </c>
      <c r="B2028" s="190" t="s">
        <v>2158</v>
      </c>
      <c r="C2028" s="191">
        <v>559253</v>
      </c>
      <c r="D2028" s="192">
        <v>4.5449999999999999</v>
      </c>
      <c r="E2028" s="193">
        <v>45.611111110000003</v>
      </c>
      <c r="F2028" s="194">
        <v>4.4444444444444446</v>
      </c>
      <c r="H2028" s="195">
        <f t="shared" si="187"/>
        <v>5</v>
      </c>
      <c r="I2028" s="196">
        <f t="shared" si="188"/>
        <v>5</v>
      </c>
      <c r="J2028" s="197">
        <f t="shared" si="189"/>
        <v>1</v>
      </c>
      <c r="K2028" s="186">
        <f t="shared" si="192"/>
        <v>11</v>
      </c>
      <c r="L2028" s="198">
        <f t="shared" si="190"/>
        <v>3.6666666666666665</v>
      </c>
      <c r="M2028" s="199">
        <f t="shared" si="191"/>
        <v>3.66</v>
      </c>
    </row>
    <row r="2029" spans="1:13" x14ac:dyDescent="0.35">
      <c r="A2029" s="189" t="s">
        <v>2132</v>
      </c>
      <c r="B2029" s="190" t="s">
        <v>2159</v>
      </c>
      <c r="C2029" s="191">
        <v>559270</v>
      </c>
      <c r="D2029" s="192">
        <v>2.899</v>
      </c>
      <c r="E2029" s="193">
        <v>42.6</v>
      </c>
      <c r="F2029" s="194">
        <v>4.4444444444444446</v>
      </c>
      <c r="H2029" s="195">
        <f t="shared" si="187"/>
        <v>2</v>
      </c>
      <c r="I2029" s="196">
        <f t="shared" si="188"/>
        <v>3</v>
      </c>
      <c r="J2029" s="197">
        <f t="shared" si="189"/>
        <v>1</v>
      </c>
      <c r="K2029" s="186">
        <f t="shared" si="192"/>
        <v>6</v>
      </c>
      <c r="L2029" s="198">
        <f t="shared" si="190"/>
        <v>2</v>
      </c>
      <c r="M2029" s="199">
        <f t="shared" si="191"/>
        <v>2</v>
      </c>
    </row>
    <row r="2030" spans="1:13" x14ac:dyDescent="0.35">
      <c r="A2030" s="189" t="s">
        <v>2132</v>
      </c>
      <c r="B2030" s="190" t="s">
        <v>2160</v>
      </c>
      <c r="C2030" s="191">
        <v>559288</v>
      </c>
      <c r="D2030" s="192">
        <v>1.8959999999999999</v>
      </c>
      <c r="E2030" s="193">
        <v>41.447540979999999</v>
      </c>
      <c r="F2030" s="194">
        <v>1.3114754098360655</v>
      </c>
      <c r="H2030" s="195">
        <f t="shared" si="187"/>
        <v>0.5</v>
      </c>
      <c r="I2030" s="196">
        <f t="shared" si="188"/>
        <v>1</v>
      </c>
      <c r="J2030" s="197">
        <f t="shared" si="189"/>
        <v>5</v>
      </c>
      <c r="K2030" s="186">
        <f t="shared" si="192"/>
        <v>6.5</v>
      </c>
      <c r="L2030" s="198">
        <f t="shared" si="190"/>
        <v>2.1666666666666665</v>
      </c>
      <c r="M2030" s="199">
        <f t="shared" si="191"/>
        <v>2.16</v>
      </c>
    </row>
    <row r="2031" spans="1:13" x14ac:dyDescent="0.35">
      <c r="A2031" s="189" t="s">
        <v>2132</v>
      </c>
      <c r="B2031" s="190" t="s">
        <v>2132</v>
      </c>
      <c r="C2031" s="191">
        <v>559300</v>
      </c>
      <c r="D2031" s="192">
        <v>3.9329999999999998</v>
      </c>
      <c r="E2031" s="193">
        <v>43.017385060000002</v>
      </c>
      <c r="F2031" s="194">
        <v>2.4425287356321839</v>
      </c>
      <c r="H2031" s="195">
        <f t="shared" si="187"/>
        <v>4.5</v>
      </c>
      <c r="I2031" s="196">
        <f t="shared" si="188"/>
        <v>3.5</v>
      </c>
      <c r="J2031" s="197">
        <f t="shared" si="189"/>
        <v>4</v>
      </c>
      <c r="K2031" s="186">
        <f t="shared" si="192"/>
        <v>12</v>
      </c>
      <c r="L2031" s="198">
        <f t="shared" si="190"/>
        <v>4</v>
      </c>
      <c r="M2031" s="199">
        <f t="shared" si="191"/>
        <v>4</v>
      </c>
    </row>
    <row r="2032" spans="1:13" x14ac:dyDescent="0.35">
      <c r="A2032" s="189" t="s">
        <v>2132</v>
      </c>
      <c r="B2032" s="190" t="s">
        <v>2161</v>
      </c>
      <c r="C2032" s="191">
        <v>559326</v>
      </c>
      <c r="D2032" s="192">
        <v>3.306</v>
      </c>
      <c r="E2032" s="193">
        <v>43.207070710000004</v>
      </c>
      <c r="F2032" s="194">
        <v>0</v>
      </c>
      <c r="H2032" s="195">
        <f t="shared" si="187"/>
        <v>3</v>
      </c>
      <c r="I2032" s="196">
        <f t="shared" si="188"/>
        <v>4</v>
      </c>
      <c r="J2032" s="197">
        <f t="shared" si="189"/>
        <v>5</v>
      </c>
      <c r="K2032" s="186">
        <f t="shared" si="192"/>
        <v>12</v>
      </c>
      <c r="L2032" s="198">
        <f t="shared" si="190"/>
        <v>4</v>
      </c>
      <c r="M2032" s="199">
        <f t="shared" si="191"/>
        <v>4</v>
      </c>
    </row>
    <row r="2033" spans="1:13" x14ac:dyDescent="0.35">
      <c r="A2033" s="189" t="s">
        <v>2132</v>
      </c>
      <c r="B2033" s="190" t="s">
        <v>2162</v>
      </c>
      <c r="C2033" s="191">
        <v>559334</v>
      </c>
      <c r="D2033" s="192">
        <v>1.6359999999999999</v>
      </c>
      <c r="E2033" s="193">
        <v>43.222298219999999</v>
      </c>
      <c r="F2033" s="194">
        <v>0.54719562243502051</v>
      </c>
      <c r="H2033" s="195">
        <f t="shared" si="187"/>
        <v>0.5</v>
      </c>
      <c r="I2033" s="196">
        <f t="shared" si="188"/>
        <v>4</v>
      </c>
      <c r="J2033" s="197">
        <f t="shared" si="189"/>
        <v>5</v>
      </c>
      <c r="K2033" s="186">
        <f t="shared" si="192"/>
        <v>9.5</v>
      </c>
      <c r="L2033" s="198">
        <f t="shared" si="190"/>
        <v>3.1666666666666665</v>
      </c>
      <c r="M2033" s="199">
        <f t="shared" si="191"/>
        <v>3.16</v>
      </c>
    </row>
    <row r="2034" spans="1:13" x14ac:dyDescent="0.35">
      <c r="A2034" s="189" t="s">
        <v>2132</v>
      </c>
      <c r="B2034" s="190" t="s">
        <v>2163</v>
      </c>
      <c r="C2034" s="191">
        <v>559369</v>
      </c>
      <c r="D2034" s="192">
        <v>4.5919999999999996</v>
      </c>
      <c r="E2034" s="193">
        <v>42.773356399999997</v>
      </c>
      <c r="F2034" s="194">
        <v>4.1522491349480966</v>
      </c>
      <c r="H2034" s="195">
        <f t="shared" si="187"/>
        <v>5</v>
      </c>
      <c r="I2034" s="196">
        <f t="shared" si="188"/>
        <v>3.5</v>
      </c>
      <c r="J2034" s="197">
        <f t="shared" si="189"/>
        <v>1.5</v>
      </c>
      <c r="K2034" s="186">
        <f t="shared" si="192"/>
        <v>10</v>
      </c>
      <c r="L2034" s="198">
        <f t="shared" si="190"/>
        <v>3.3333333333333335</v>
      </c>
      <c r="M2034" s="199">
        <f t="shared" si="191"/>
        <v>3.33</v>
      </c>
    </row>
    <row r="2035" spans="1:13" x14ac:dyDescent="0.35">
      <c r="A2035" s="189" t="s">
        <v>2132</v>
      </c>
      <c r="B2035" s="190" t="s">
        <v>2164</v>
      </c>
      <c r="C2035" s="191">
        <v>559377</v>
      </c>
      <c r="D2035" s="192">
        <v>2.4620000000000002</v>
      </c>
      <c r="E2035" s="193">
        <v>44.929702970000001</v>
      </c>
      <c r="F2035" s="194">
        <v>4.3564356435643568</v>
      </c>
      <c r="H2035" s="195">
        <f t="shared" si="187"/>
        <v>1.5</v>
      </c>
      <c r="I2035" s="196">
        <f t="shared" si="188"/>
        <v>5</v>
      </c>
      <c r="J2035" s="197">
        <f t="shared" si="189"/>
        <v>1</v>
      </c>
      <c r="K2035" s="186">
        <f t="shared" si="192"/>
        <v>7.5</v>
      </c>
      <c r="L2035" s="198">
        <f t="shared" si="190"/>
        <v>2.5</v>
      </c>
      <c r="M2035" s="199">
        <f t="shared" si="191"/>
        <v>2.5</v>
      </c>
    </row>
    <row r="2036" spans="1:13" x14ac:dyDescent="0.35">
      <c r="A2036" s="189" t="s">
        <v>2132</v>
      </c>
      <c r="B2036" s="190" t="s">
        <v>2165</v>
      </c>
      <c r="C2036" s="191">
        <v>559393</v>
      </c>
      <c r="D2036" s="192">
        <v>4.4269999999999996</v>
      </c>
      <c r="E2036" s="193">
        <v>41.806759100000001</v>
      </c>
      <c r="F2036" s="194">
        <v>9.7053726169844019</v>
      </c>
      <c r="H2036" s="195">
        <f t="shared" si="187"/>
        <v>5</v>
      </c>
      <c r="I2036" s="196">
        <f t="shared" si="188"/>
        <v>2</v>
      </c>
      <c r="J2036" s="197">
        <f t="shared" si="189"/>
        <v>0.5</v>
      </c>
      <c r="K2036" s="186">
        <f t="shared" si="192"/>
        <v>7.5</v>
      </c>
      <c r="L2036" s="198">
        <f t="shared" si="190"/>
        <v>2.5</v>
      </c>
      <c r="M2036" s="199">
        <f t="shared" si="191"/>
        <v>2.5</v>
      </c>
    </row>
    <row r="2037" spans="1:13" x14ac:dyDescent="0.35">
      <c r="A2037" s="189" t="s">
        <v>2132</v>
      </c>
      <c r="B2037" s="190" t="s">
        <v>2166</v>
      </c>
      <c r="C2037" s="191">
        <v>567086</v>
      </c>
      <c r="D2037" s="192">
        <v>1.6950000000000001</v>
      </c>
      <c r="E2037" s="193">
        <v>41.6257485</v>
      </c>
      <c r="F2037" s="194">
        <v>4.7904191616766463</v>
      </c>
      <c r="H2037" s="195">
        <f t="shared" si="187"/>
        <v>0.5</v>
      </c>
      <c r="I2037" s="196">
        <f t="shared" si="188"/>
        <v>1.5</v>
      </c>
      <c r="J2037" s="197">
        <f t="shared" si="189"/>
        <v>0.5</v>
      </c>
      <c r="K2037" s="186">
        <f t="shared" si="192"/>
        <v>2.5</v>
      </c>
      <c r="L2037" s="198">
        <f t="shared" si="190"/>
        <v>0.83333333333333337</v>
      </c>
      <c r="M2037" s="199">
        <f t="shared" si="191"/>
        <v>0.83</v>
      </c>
    </row>
    <row r="2038" spans="1:13" x14ac:dyDescent="0.35">
      <c r="A2038" s="189" t="s">
        <v>2132</v>
      </c>
      <c r="B2038" s="190" t="s">
        <v>2167</v>
      </c>
      <c r="C2038" s="191">
        <v>559423</v>
      </c>
      <c r="D2038" s="192">
        <v>2.5640000000000001</v>
      </c>
      <c r="E2038" s="193">
        <v>39.30967742</v>
      </c>
      <c r="F2038" s="194">
        <v>2.5806451612903225</v>
      </c>
      <c r="H2038" s="195">
        <f t="shared" si="187"/>
        <v>1.5</v>
      </c>
      <c r="I2038" s="196">
        <f t="shared" si="188"/>
        <v>0.5</v>
      </c>
      <c r="J2038" s="197">
        <f t="shared" si="189"/>
        <v>3.5</v>
      </c>
      <c r="K2038" s="186">
        <f t="shared" si="192"/>
        <v>5.5</v>
      </c>
      <c r="L2038" s="198">
        <f t="shared" si="190"/>
        <v>1.8333333333333333</v>
      </c>
      <c r="M2038" s="199">
        <f t="shared" si="191"/>
        <v>1.83</v>
      </c>
    </row>
    <row r="2039" spans="1:13" x14ac:dyDescent="0.35">
      <c r="A2039" s="189" t="s">
        <v>2132</v>
      </c>
      <c r="B2039" s="190" t="s">
        <v>2168</v>
      </c>
      <c r="C2039" s="191">
        <v>578983</v>
      </c>
      <c r="D2039" s="192">
        <v>2.3530000000000002</v>
      </c>
      <c r="E2039" s="193">
        <v>41.349802369999999</v>
      </c>
      <c r="F2039" s="194">
        <v>3.9525691699604741</v>
      </c>
      <c r="H2039" s="195">
        <f t="shared" si="187"/>
        <v>1</v>
      </c>
      <c r="I2039" s="196">
        <f t="shared" si="188"/>
        <v>1</v>
      </c>
      <c r="J2039" s="197">
        <f t="shared" si="189"/>
        <v>1.5</v>
      </c>
      <c r="K2039" s="186">
        <f t="shared" si="192"/>
        <v>3.5</v>
      </c>
      <c r="L2039" s="198">
        <f t="shared" si="190"/>
        <v>1.1666666666666667</v>
      </c>
      <c r="M2039" s="199">
        <f t="shared" si="191"/>
        <v>1.1599999999999999</v>
      </c>
    </row>
    <row r="2040" spans="1:13" x14ac:dyDescent="0.35">
      <c r="A2040" s="189" t="s">
        <v>2132</v>
      </c>
      <c r="B2040" s="190" t="s">
        <v>2169</v>
      </c>
      <c r="C2040" s="191">
        <v>559491</v>
      </c>
      <c r="D2040" s="192">
        <v>2.633</v>
      </c>
      <c r="E2040" s="193">
        <v>41.427018169999997</v>
      </c>
      <c r="F2040" s="194">
        <v>4.2299672326481979</v>
      </c>
      <c r="H2040" s="195">
        <f t="shared" si="187"/>
        <v>1.5</v>
      </c>
      <c r="I2040" s="196">
        <f t="shared" si="188"/>
        <v>1</v>
      </c>
      <c r="J2040" s="197">
        <f t="shared" si="189"/>
        <v>1</v>
      </c>
      <c r="K2040" s="186">
        <f t="shared" si="192"/>
        <v>3.5</v>
      </c>
      <c r="L2040" s="198">
        <f t="shared" si="190"/>
        <v>1.1666666666666667</v>
      </c>
      <c r="M2040" s="199">
        <f t="shared" si="191"/>
        <v>1.1599999999999999</v>
      </c>
    </row>
    <row r="2041" spans="1:13" x14ac:dyDescent="0.35">
      <c r="A2041" s="189" t="s">
        <v>2132</v>
      </c>
      <c r="B2041" s="190" t="s">
        <v>536</v>
      </c>
      <c r="C2041" s="191">
        <v>559504</v>
      </c>
      <c r="D2041" s="192">
        <v>2.306</v>
      </c>
      <c r="E2041" s="193">
        <v>42.299392099999999</v>
      </c>
      <c r="F2041" s="194">
        <v>3.2421479229989871</v>
      </c>
      <c r="H2041" s="195">
        <f t="shared" si="187"/>
        <v>1</v>
      </c>
      <c r="I2041" s="196">
        <f t="shared" si="188"/>
        <v>2.5</v>
      </c>
      <c r="J2041" s="197">
        <f t="shared" si="189"/>
        <v>2.5</v>
      </c>
      <c r="K2041" s="186">
        <f t="shared" si="192"/>
        <v>6</v>
      </c>
      <c r="L2041" s="198">
        <f t="shared" si="190"/>
        <v>2</v>
      </c>
      <c r="M2041" s="199">
        <f t="shared" si="191"/>
        <v>2</v>
      </c>
    </row>
    <row r="2042" spans="1:13" x14ac:dyDescent="0.35">
      <c r="A2042" s="189" t="s">
        <v>2132</v>
      </c>
      <c r="B2042" s="190" t="s">
        <v>2170</v>
      </c>
      <c r="C2042" s="191">
        <v>559521</v>
      </c>
      <c r="D2042" s="192">
        <v>2.3220000000000001</v>
      </c>
      <c r="E2042" s="193">
        <v>43.572658879999999</v>
      </c>
      <c r="F2042" s="194">
        <v>4.5139576321520494</v>
      </c>
      <c r="H2042" s="195">
        <f t="shared" si="187"/>
        <v>1</v>
      </c>
      <c r="I2042" s="196">
        <f t="shared" si="188"/>
        <v>4.5</v>
      </c>
      <c r="J2042" s="197">
        <f t="shared" si="189"/>
        <v>1</v>
      </c>
      <c r="K2042" s="186">
        <f t="shared" si="192"/>
        <v>6.5</v>
      </c>
      <c r="L2042" s="198">
        <f t="shared" si="190"/>
        <v>2.1666666666666665</v>
      </c>
      <c r="M2042" s="199">
        <f t="shared" si="191"/>
        <v>2.16</v>
      </c>
    </row>
    <row r="2043" spans="1:13" x14ac:dyDescent="0.35">
      <c r="A2043" s="189" t="s">
        <v>2132</v>
      </c>
      <c r="B2043" s="190" t="s">
        <v>2171</v>
      </c>
      <c r="C2043" s="191">
        <v>546411</v>
      </c>
      <c r="D2043" s="192">
        <v>5.1280000000000001</v>
      </c>
      <c r="E2043" s="193">
        <v>39.614014249999997</v>
      </c>
      <c r="F2043" s="194">
        <v>4.7505938242280283</v>
      </c>
      <c r="H2043" s="195">
        <f t="shared" si="187"/>
        <v>5</v>
      </c>
      <c r="I2043" s="196">
        <f t="shared" si="188"/>
        <v>0.5</v>
      </c>
      <c r="J2043" s="197">
        <f t="shared" si="189"/>
        <v>0.5</v>
      </c>
      <c r="K2043" s="186">
        <f t="shared" si="192"/>
        <v>6</v>
      </c>
      <c r="L2043" s="198">
        <f t="shared" si="190"/>
        <v>2</v>
      </c>
      <c r="M2043" s="199">
        <f t="shared" si="191"/>
        <v>2</v>
      </c>
    </row>
    <row r="2044" spans="1:13" x14ac:dyDescent="0.35">
      <c r="A2044" s="189" t="s">
        <v>2132</v>
      </c>
      <c r="B2044" s="190" t="s">
        <v>2172</v>
      </c>
      <c r="C2044" s="191">
        <v>566594</v>
      </c>
      <c r="D2044" s="192">
        <v>1.5149999999999999</v>
      </c>
      <c r="E2044" s="193">
        <v>46.81858407</v>
      </c>
      <c r="F2044" s="194">
        <v>1.7699115044247788</v>
      </c>
      <c r="H2044" s="195">
        <f t="shared" si="187"/>
        <v>0.5</v>
      </c>
      <c r="I2044" s="196">
        <f t="shared" si="188"/>
        <v>5</v>
      </c>
      <c r="J2044" s="197">
        <f t="shared" si="189"/>
        <v>5</v>
      </c>
      <c r="K2044" s="186">
        <f t="shared" si="192"/>
        <v>10.5</v>
      </c>
      <c r="L2044" s="198">
        <f t="shared" si="190"/>
        <v>3.5</v>
      </c>
      <c r="M2044" s="199">
        <f t="shared" si="191"/>
        <v>3.5</v>
      </c>
    </row>
    <row r="2045" spans="1:13" x14ac:dyDescent="0.35">
      <c r="A2045" s="189" t="s">
        <v>2132</v>
      </c>
      <c r="B2045" s="190" t="s">
        <v>2173</v>
      </c>
      <c r="C2045" s="191">
        <v>559555</v>
      </c>
      <c r="D2045" s="192">
        <v>3.915</v>
      </c>
      <c r="E2045" s="193">
        <v>44.909292039999997</v>
      </c>
      <c r="F2045" s="194">
        <v>2.2123893805309733</v>
      </c>
      <c r="H2045" s="195">
        <f t="shared" si="187"/>
        <v>4.5</v>
      </c>
      <c r="I2045" s="196">
        <f t="shared" si="188"/>
        <v>5</v>
      </c>
      <c r="J2045" s="197">
        <f t="shared" si="189"/>
        <v>4</v>
      </c>
      <c r="K2045" s="186">
        <f t="shared" si="192"/>
        <v>13.5</v>
      </c>
      <c r="L2045" s="198">
        <f t="shared" si="190"/>
        <v>4.5</v>
      </c>
      <c r="M2045" s="199">
        <f t="shared" si="191"/>
        <v>4.5</v>
      </c>
    </row>
    <row r="2046" spans="1:13" x14ac:dyDescent="0.35">
      <c r="A2046" s="189" t="s">
        <v>2132</v>
      </c>
      <c r="B2046" s="190" t="s">
        <v>2174</v>
      </c>
      <c r="C2046" s="191">
        <v>559563</v>
      </c>
      <c r="D2046" s="192">
        <v>2.4039999999999999</v>
      </c>
      <c r="E2046" s="193">
        <v>44.25513428</v>
      </c>
      <c r="F2046" s="194">
        <v>5.0552922590837284</v>
      </c>
      <c r="H2046" s="195">
        <f t="shared" si="187"/>
        <v>1</v>
      </c>
      <c r="I2046" s="196">
        <f t="shared" si="188"/>
        <v>5</v>
      </c>
      <c r="J2046" s="197">
        <f t="shared" si="189"/>
        <v>0.5</v>
      </c>
      <c r="K2046" s="186">
        <f t="shared" si="192"/>
        <v>6.5</v>
      </c>
      <c r="L2046" s="198">
        <f t="shared" si="190"/>
        <v>2.1666666666666665</v>
      </c>
      <c r="M2046" s="199">
        <f t="shared" si="191"/>
        <v>2.16</v>
      </c>
    </row>
    <row r="2047" spans="1:13" x14ac:dyDescent="0.35">
      <c r="A2047" s="189" t="s">
        <v>2132</v>
      </c>
      <c r="B2047" s="190" t="s">
        <v>2175</v>
      </c>
      <c r="C2047" s="191">
        <v>559571</v>
      </c>
      <c r="D2047" s="192">
        <v>3.887</v>
      </c>
      <c r="E2047" s="193">
        <v>44.585011190000003</v>
      </c>
      <c r="F2047" s="194">
        <v>0.447427293064877</v>
      </c>
      <c r="H2047" s="195">
        <f t="shared" si="187"/>
        <v>4.5</v>
      </c>
      <c r="I2047" s="196">
        <f t="shared" si="188"/>
        <v>5</v>
      </c>
      <c r="J2047" s="197">
        <f t="shared" si="189"/>
        <v>5</v>
      </c>
      <c r="K2047" s="186">
        <f t="shared" si="192"/>
        <v>14.5</v>
      </c>
      <c r="L2047" s="198">
        <f t="shared" si="190"/>
        <v>4.833333333333333</v>
      </c>
      <c r="M2047" s="199">
        <f t="shared" si="191"/>
        <v>4.83</v>
      </c>
    </row>
    <row r="2048" spans="1:13" x14ac:dyDescent="0.35">
      <c r="A2048" s="189" t="s">
        <v>2132</v>
      </c>
      <c r="B2048" s="190" t="s">
        <v>2176</v>
      </c>
      <c r="C2048" s="191">
        <v>559580</v>
      </c>
      <c r="D2048" s="192">
        <v>1.855</v>
      </c>
      <c r="E2048" s="193">
        <v>39.187132589999997</v>
      </c>
      <c r="F2048" s="194">
        <v>7.7073807968647934</v>
      </c>
      <c r="H2048" s="195">
        <f t="shared" si="187"/>
        <v>0.5</v>
      </c>
      <c r="I2048" s="196">
        <f t="shared" si="188"/>
        <v>0.5</v>
      </c>
      <c r="J2048" s="197">
        <f t="shared" si="189"/>
        <v>0.5</v>
      </c>
      <c r="K2048" s="186">
        <f t="shared" si="192"/>
        <v>1.5</v>
      </c>
      <c r="L2048" s="198">
        <f t="shared" si="190"/>
        <v>0.5</v>
      </c>
      <c r="M2048" s="199">
        <f t="shared" si="191"/>
        <v>0.5</v>
      </c>
    </row>
    <row r="2049" spans="1:13" x14ac:dyDescent="0.35">
      <c r="A2049" s="189" t="s">
        <v>2132</v>
      </c>
      <c r="B2049" s="190" t="s">
        <v>2177</v>
      </c>
      <c r="C2049" s="191">
        <v>559601</v>
      </c>
      <c r="D2049" s="192">
        <v>1.37</v>
      </c>
      <c r="E2049" s="193">
        <v>33.983271379999998</v>
      </c>
      <c r="F2049" s="194">
        <v>46.964064436183392</v>
      </c>
      <c r="H2049" s="195">
        <f t="shared" si="187"/>
        <v>0.5</v>
      </c>
      <c r="I2049" s="196">
        <f t="shared" si="188"/>
        <v>0.5</v>
      </c>
      <c r="J2049" s="197">
        <f t="shared" si="189"/>
        <v>0.5</v>
      </c>
      <c r="K2049" s="186">
        <f t="shared" si="192"/>
        <v>1.5</v>
      </c>
      <c r="L2049" s="198">
        <f t="shared" si="190"/>
        <v>0.5</v>
      </c>
      <c r="M2049" s="199">
        <f t="shared" si="191"/>
        <v>0.5</v>
      </c>
    </row>
    <row r="2050" spans="1:13" x14ac:dyDescent="0.35">
      <c r="A2050" s="189" t="s">
        <v>2132</v>
      </c>
      <c r="B2050" s="190" t="s">
        <v>1997</v>
      </c>
      <c r="C2050" s="191">
        <v>559628</v>
      </c>
      <c r="D2050" s="192">
        <v>2.6269999999999998</v>
      </c>
      <c r="E2050" s="193">
        <v>39.125882349999998</v>
      </c>
      <c r="F2050" s="194">
        <v>8.4705882352941195</v>
      </c>
      <c r="H2050" s="195">
        <f t="shared" si="187"/>
        <v>1.5</v>
      </c>
      <c r="I2050" s="196">
        <f t="shared" si="188"/>
        <v>0.5</v>
      </c>
      <c r="J2050" s="197">
        <f t="shared" si="189"/>
        <v>0.5</v>
      </c>
      <c r="K2050" s="186">
        <f t="shared" si="192"/>
        <v>2.5</v>
      </c>
      <c r="L2050" s="198">
        <f t="shared" si="190"/>
        <v>0.83333333333333337</v>
      </c>
      <c r="M2050" s="199">
        <f t="shared" si="191"/>
        <v>0.83</v>
      </c>
    </row>
    <row r="2051" spans="1:13" x14ac:dyDescent="0.35">
      <c r="A2051" s="189" t="s">
        <v>2132</v>
      </c>
      <c r="B2051" s="190" t="s">
        <v>2178</v>
      </c>
      <c r="C2051" s="191">
        <v>578827</v>
      </c>
      <c r="D2051" s="192">
        <v>5.66</v>
      </c>
      <c r="E2051" s="193">
        <v>40.615853659999999</v>
      </c>
      <c r="F2051" s="194">
        <v>9.7560975609756095</v>
      </c>
      <c r="H2051" s="195">
        <f t="shared" si="187"/>
        <v>5</v>
      </c>
      <c r="I2051" s="196">
        <f t="shared" si="188"/>
        <v>0.5</v>
      </c>
      <c r="J2051" s="197">
        <f t="shared" si="189"/>
        <v>0.5</v>
      </c>
      <c r="K2051" s="186">
        <f t="shared" si="192"/>
        <v>6</v>
      </c>
      <c r="L2051" s="198">
        <f t="shared" si="190"/>
        <v>2</v>
      </c>
      <c r="M2051" s="199">
        <f t="shared" si="191"/>
        <v>2</v>
      </c>
    </row>
    <row r="2052" spans="1:13" x14ac:dyDescent="0.35">
      <c r="A2052" s="189" t="s">
        <v>2132</v>
      </c>
      <c r="B2052" s="190" t="s">
        <v>2179</v>
      </c>
      <c r="C2052" s="191">
        <v>559661</v>
      </c>
      <c r="D2052" s="192">
        <v>3.5070000000000001</v>
      </c>
      <c r="E2052" s="193">
        <v>39.601700569999998</v>
      </c>
      <c r="F2052" s="194">
        <v>15.805268422807602</v>
      </c>
      <c r="H2052" s="195">
        <f t="shared" ref="H2052:H2115" si="193">VALUE(_xlfn.IFS(D2052&gt;4.05,"5",D2052&gt;=3.83,"4,5",D2052&gt;=3.6,"4",D2052&gt;=3.37,"3,5",D2052&gt;=3.14,"3",D2052&gt;=2.91,"2,5",D2052&gt;=2.68,"2",D2052&gt;=2.45,"1,5",D2052&gt;=2.22,"1",D2052&lt;2.22,"0,5"))</f>
        <v>3.5</v>
      </c>
      <c r="I2052" s="196">
        <f t="shared" ref="I2052:I2115" si="194">VALUE(_xlfn.IFS(E2052&gt;43.62,"5",E2052&gt;=43.32,"4,5",E2052&gt;=43.1,"4",E2052&gt;=42.7,"3,5",E2052&gt;=42.39,"3",E2052&gt;=42.08,"2,5",E2052&gt;=41.77,"2",E2052&gt;=41.46,"1,5",E2052&gt;=41.15,"1",E2052&lt;41.15,"0,5"))</f>
        <v>0.5</v>
      </c>
      <c r="J2052" s="197">
        <f t="shared" ref="J2052:J2115" si="195">VALUE(_xlfn.IFS(F2052&gt;4.53,"0,5",F2052&gt;=4.2,"1",F2052&gt;=3.86,"1,5",F2052&gt;=3.52,"2",F2052&gt;=3.18,"2,5",F2052&gt;=2.84,"3",F2052&gt;=2.5,"3,5",F2052&gt;=2.16,"4",F2052&gt;=1.82,"4,5",F2052&lt;1.82,"5"))</f>
        <v>0.5</v>
      </c>
      <c r="K2052" s="186">
        <f t="shared" si="192"/>
        <v>4.5</v>
      </c>
      <c r="L2052" s="198">
        <f t="shared" ref="L2052:L2115" si="196">(H2052+I2052+J2052)/3</f>
        <v>1.5</v>
      </c>
      <c r="M2052" s="199">
        <f t="shared" ref="M2052:M2115" si="197">ROUNDDOWN(L2052,2)</f>
        <v>1.5</v>
      </c>
    </row>
    <row r="2053" spans="1:13" x14ac:dyDescent="0.35">
      <c r="A2053" s="189" t="s">
        <v>2132</v>
      </c>
      <c r="B2053" s="190" t="s">
        <v>2180</v>
      </c>
      <c r="C2053" s="191">
        <v>559679</v>
      </c>
      <c r="D2053" s="192">
        <v>2.1930000000000001</v>
      </c>
      <c r="E2053" s="193">
        <v>42.271084340000002</v>
      </c>
      <c r="F2053" s="194">
        <v>5.9667240390131964</v>
      </c>
      <c r="H2053" s="195">
        <f t="shared" si="193"/>
        <v>0.5</v>
      </c>
      <c r="I2053" s="196">
        <f t="shared" si="194"/>
        <v>2.5</v>
      </c>
      <c r="J2053" s="197">
        <f t="shared" si="195"/>
        <v>0.5</v>
      </c>
      <c r="K2053" s="186">
        <f t="shared" si="192"/>
        <v>3.5</v>
      </c>
      <c r="L2053" s="198">
        <f t="shared" si="196"/>
        <v>1.1666666666666667</v>
      </c>
      <c r="M2053" s="199">
        <f t="shared" si="197"/>
        <v>1.1599999999999999</v>
      </c>
    </row>
    <row r="2054" spans="1:13" x14ac:dyDescent="0.35">
      <c r="A2054" s="189" t="s">
        <v>2132</v>
      </c>
      <c r="B2054" s="190" t="s">
        <v>2181</v>
      </c>
      <c r="C2054" s="191">
        <v>559709</v>
      </c>
      <c r="D2054" s="192">
        <v>1</v>
      </c>
      <c r="E2054" s="193">
        <v>42.936956520000003</v>
      </c>
      <c r="F2054" s="194">
        <v>4.3478260869565215</v>
      </c>
      <c r="H2054" s="195">
        <f t="shared" si="193"/>
        <v>0.5</v>
      </c>
      <c r="I2054" s="196">
        <f t="shared" si="194"/>
        <v>3.5</v>
      </c>
      <c r="J2054" s="197">
        <f t="shared" si="195"/>
        <v>1</v>
      </c>
      <c r="K2054" s="186">
        <f t="shared" si="192"/>
        <v>5</v>
      </c>
      <c r="L2054" s="198">
        <f t="shared" si="196"/>
        <v>1.6666666666666667</v>
      </c>
      <c r="M2054" s="199">
        <f t="shared" si="197"/>
        <v>1.66</v>
      </c>
    </row>
    <row r="2055" spans="1:13" x14ac:dyDescent="0.35">
      <c r="A2055" s="189" t="s">
        <v>2182</v>
      </c>
      <c r="B2055" s="190" t="s">
        <v>2183</v>
      </c>
      <c r="C2055" s="191">
        <v>558851</v>
      </c>
      <c r="D2055" s="192">
        <v>2.8679999999999999</v>
      </c>
      <c r="E2055" s="193">
        <v>41.614878539999999</v>
      </c>
      <c r="F2055" s="194">
        <v>2.6315789473684208</v>
      </c>
      <c r="H2055" s="195">
        <f t="shared" si="193"/>
        <v>2</v>
      </c>
      <c r="I2055" s="196">
        <f t="shared" si="194"/>
        <v>1.5</v>
      </c>
      <c r="J2055" s="197">
        <f t="shared" si="195"/>
        <v>3.5</v>
      </c>
      <c r="K2055" s="186">
        <f t="shared" si="192"/>
        <v>7</v>
      </c>
      <c r="L2055" s="198">
        <f t="shared" si="196"/>
        <v>2.3333333333333335</v>
      </c>
      <c r="M2055" s="199">
        <f t="shared" si="197"/>
        <v>2.33</v>
      </c>
    </row>
    <row r="2056" spans="1:13" x14ac:dyDescent="0.35">
      <c r="A2056" s="189" t="s">
        <v>2182</v>
      </c>
      <c r="B2056" s="190" t="s">
        <v>995</v>
      </c>
      <c r="C2056" s="191">
        <v>558966</v>
      </c>
      <c r="D2056" s="192">
        <v>1.804</v>
      </c>
      <c r="E2056" s="193">
        <v>43.50884035</v>
      </c>
      <c r="F2056" s="194">
        <v>3.1201248049921997</v>
      </c>
      <c r="H2056" s="195">
        <f t="shared" si="193"/>
        <v>0.5</v>
      </c>
      <c r="I2056" s="196">
        <f t="shared" si="194"/>
        <v>4.5</v>
      </c>
      <c r="J2056" s="197">
        <f t="shared" si="195"/>
        <v>3</v>
      </c>
      <c r="K2056" s="186">
        <f t="shared" si="192"/>
        <v>8</v>
      </c>
      <c r="L2056" s="198">
        <f t="shared" si="196"/>
        <v>2.6666666666666665</v>
      </c>
      <c r="M2056" s="199">
        <f t="shared" si="197"/>
        <v>2.66</v>
      </c>
    </row>
    <row r="2057" spans="1:13" x14ac:dyDescent="0.35">
      <c r="A2057" s="189" t="s">
        <v>2182</v>
      </c>
      <c r="B2057" s="190" t="s">
        <v>2184</v>
      </c>
      <c r="C2057" s="191">
        <v>557846</v>
      </c>
      <c r="D2057" s="192">
        <v>1.7889999999999999</v>
      </c>
      <c r="E2057" s="193">
        <v>40.351145039999999</v>
      </c>
      <c r="F2057" s="194">
        <v>4.5801526717557257</v>
      </c>
      <c r="H2057" s="195">
        <f t="shared" si="193"/>
        <v>0.5</v>
      </c>
      <c r="I2057" s="196">
        <f t="shared" si="194"/>
        <v>0.5</v>
      </c>
      <c r="J2057" s="197">
        <f t="shared" si="195"/>
        <v>0.5</v>
      </c>
      <c r="K2057" s="186">
        <f t="shared" si="192"/>
        <v>1.5</v>
      </c>
      <c r="L2057" s="198">
        <f t="shared" si="196"/>
        <v>0.5</v>
      </c>
      <c r="M2057" s="199">
        <f t="shared" si="197"/>
        <v>0.5</v>
      </c>
    </row>
    <row r="2058" spans="1:13" x14ac:dyDescent="0.35">
      <c r="A2058" s="189" t="s">
        <v>2182</v>
      </c>
      <c r="B2058" s="190" t="s">
        <v>653</v>
      </c>
      <c r="C2058" s="191">
        <v>559130</v>
      </c>
      <c r="D2058" s="192">
        <v>0.85</v>
      </c>
      <c r="E2058" s="193">
        <v>40.352994559999999</v>
      </c>
      <c r="F2058" s="194">
        <v>11.070780399274046</v>
      </c>
      <c r="H2058" s="195">
        <f t="shared" si="193"/>
        <v>0.5</v>
      </c>
      <c r="I2058" s="196">
        <f t="shared" si="194"/>
        <v>0.5</v>
      </c>
      <c r="J2058" s="197">
        <f t="shared" si="195"/>
        <v>0.5</v>
      </c>
      <c r="K2058" s="186">
        <f t="shared" si="192"/>
        <v>1.5</v>
      </c>
      <c r="L2058" s="198">
        <f t="shared" si="196"/>
        <v>0.5</v>
      </c>
      <c r="M2058" s="199">
        <f t="shared" si="197"/>
        <v>0.5</v>
      </c>
    </row>
    <row r="2059" spans="1:13" x14ac:dyDescent="0.35">
      <c r="A2059" s="189" t="s">
        <v>2182</v>
      </c>
      <c r="B2059" s="190" t="s">
        <v>2185</v>
      </c>
      <c r="C2059" s="191">
        <v>540561</v>
      </c>
      <c r="D2059" s="192">
        <v>2.5</v>
      </c>
      <c r="E2059" s="193">
        <v>38.333523380000003</v>
      </c>
      <c r="F2059" s="194">
        <v>14.36716077537058</v>
      </c>
      <c r="H2059" s="195">
        <f t="shared" si="193"/>
        <v>1.5</v>
      </c>
      <c r="I2059" s="196">
        <f t="shared" si="194"/>
        <v>0.5</v>
      </c>
      <c r="J2059" s="197">
        <f t="shared" si="195"/>
        <v>0.5</v>
      </c>
      <c r="K2059" s="186">
        <f t="shared" si="192"/>
        <v>2.5</v>
      </c>
      <c r="L2059" s="198">
        <f t="shared" si="196"/>
        <v>0.83333333333333337</v>
      </c>
      <c r="M2059" s="199">
        <f t="shared" si="197"/>
        <v>0.83</v>
      </c>
    </row>
    <row r="2060" spans="1:13" x14ac:dyDescent="0.35">
      <c r="A2060" s="189" t="s">
        <v>2182</v>
      </c>
      <c r="B2060" s="190" t="s">
        <v>2186</v>
      </c>
      <c r="C2060" s="191">
        <v>578606</v>
      </c>
      <c r="D2060" s="192">
        <v>0</v>
      </c>
      <c r="E2060" s="193">
        <v>40.727053140000002</v>
      </c>
      <c r="F2060" s="194">
        <v>4.8309178743961354</v>
      </c>
      <c r="H2060" s="195">
        <f t="shared" si="193"/>
        <v>0.5</v>
      </c>
      <c r="I2060" s="196">
        <f t="shared" si="194"/>
        <v>0.5</v>
      </c>
      <c r="J2060" s="197">
        <f t="shared" si="195"/>
        <v>0.5</v>
      </c>
      <c r="K2060" s="186">
        <f t="shared" si="192"/>
        <v>1.5</v>
      </c>
      <c r="L2060" s="198">
        <f t="shared" si="196"/>
        <v>0.5</v>
      </c>
      <c r="M2060" s="199">
        <f t="shared" si="197"/>
        <v>0.5</v>
      </c>
    </row>
    <row r="2061" spans="1:13" x14ac:dyDescent="0.35">
      <c r="A2061" s="189" t="s">
        <v>2182</v>
      </c>
      <c r="B2061" s="190" t="s">
        <v>2187</v>
      </c>
      <c r="C2061" s="191">
        <v>558001</v>
      </c>
      <c r="D2061" s="192">
        <v>2.093</v>
      </c>
      <c r="E2061" s="193">
        <v>42.102248770000003</v>
      </c>
      <c r="F2061" s="194">
        <v>4.3569922698524248</v>
      </c>
      <c r="H2061" s="195">
        <f t="shared" si="193"/>
        <v>0.5</v>
      </c>
      <c r="I2061" s="196">
        <f t="shared" si="194"/>
        <v>2.5</v>
      </c>
      <c r="J2061" s="197">
        <f t="shared" si="195"/>
        <v>1</v>
      </c>
      <c r="K2061" s="186">
        <f t="shared" ref="K2061:K2124" si="198">SUM(H2061:J2061)</f>
        <v>4</v>
      </c>
      <c r="L2061" s="198">
        <f t="shared" si="196"/>
        <v>1.3333333333333333</v>
      </c>
      <c r="M2061" s="199">
        <f t="shared" si="197"/>
        <v>1.33</v>
      </c>
    </row>
    <row r="2062" spans="1:13" x14ac:dyDescent="0.35">
      <c r="A2062" s="189" t="s">
        <v>2182</v>
      </c>
      <c r="B2062" s="190" t="s">
        <v>2188</v>
      </c>
      <c r="C2062" s="191">
        <v>540641</v>
      </c>
      <c r="D2062" s="192">
        <v>3.3180000000000001</v>
      </c>
      <c r="E2062" s="193">
        <v>36.121621619999999</v>
      </c>
      <c r="F2062" s="194">
        <v>13.213213213213214</v>
      </c>
      <c r="H2062" s="195">
        <f t="shared" si="193"/>
        <v>3</v>
      </c>
      <c r="I2062" s="196">
        <f t="shared" si="194"/>
        <v>0.5</v>
      </c>
      <c r="J2062" s="197">
        <f t="shared" si="195"/>
        <v>0.5</v>
      </c>
      <c r="K2062" s="186">
        <f t="shared" si="198"/>
        <v>4</v>
      </c>
      <c r="L2062" s="198">
        <f t="shared" si="196"/>
        <v>1.3333333333333333</v>
      </c>
      <c r="M2062" s="199">
        <f t="shared" si="197"/>
        <v>1.33</v>
      </c>
    </row>
    <row r="2063" spans="1:13" x14ac:dyDescent="0.35">
      <c r="A2063" s="189" t="s">
        <v>2182</v>
      </c>
      <c r="B2063" s="190" t="s">
        <v>2189</v>
      </c>
      <c r="C2063" s="191">
        <v>553590</v>
      </c>
      <c r="D2063" s="192">
        <v>0</v>
      </c>
      <c r="E2063" s="193">
        <v>42.222222219999999</v>
      </c>
      <c r="F2063" s="194">
        <v>5.1851851851851851</v>
      </c>
      <c r="H2063" s="195">
        <f t="shared" si="193"/>
        <v>0.5</v>
      </c>
      <c r="I2063" s="196">
        <f t="shared" si="194"/>
        <v>2.5</v>
      </c>
      <c r="J2063" s="197">
        <f t="shared" si="195"/>
        <v>0.5</v>
      </c>
      <c r="K2063" s="186">
        <f t="shared" si="198"/>
        <v>3.5</v>
      </c>
      <c r="L2063" s="198">
        <f t="shared" si="196"/>
        <v>1.1666666666666667</v>
      </c>
      <c r="M2063" s="199">
        <f t="shared" si="197"/>
        <v>1.1599999999999999</v>
      </c>
    </row>
    <row r="2064" spans="1:13" x14ac:dyDescent="0.35">
      <c r="A2064" s="189" t="s">
        <v>2182</v>
      </c>
      <c r="B2064" s="190" t="s">
        <v>2190</v>
      </c>
      <c r="C2064" s="191">
        <v>558141</v>
      </c>
      <c r="D2064" s="192">
        <v>2.4329999999999998</v>
      </c>
      <c r="E2064" s="193">
        <v>44.071526820000003</v>
      </c>
      <c r="F2064" s="194">
        <v>2.200825309491059</v>
      </c>
      <c r="H2064" s="195">
        <f t="shared" si="193"/>
        <v>1</v>
      </c>
      <c r="I2064" s="196">
        <f t="shared" si="194"/>
        <v>5</v>
      </c>
      <c r="J2064" s="197">
        <f t="shared" si="195"/>
        <v>4</v>
      </c>
      <c r="K2064" s="186">
        <f t="shared" si="198"/>
        <v>10</v>
      </c>
      <c r="L2064" s="198">
        <f t="shared" si="196"/>
        <v>3.3333333333333335</v>
      </c>
      <c r="M2064" s="199">
        <f t="shared" si="197"/>
        <v>3.33</v>
      </c>
    </row>
    <row r="2065" spans="1:13" x14ac:dyDescent="0.35">
      <c r="A2065" s="189" t="s">
        <v>2182</v>
      </c>
      <c r="B2065" s="190" t="s">
        <v>2182</v>
      </c>
      <c r="C2065" s="191">
        <v>554791</v>
      </c>
      <c r="D2065" s="192">
        <v>2.4660000000000002</v>
      </c>
      <c r="E2065" s="193">
        <v>42.895373900000003</v>
      </c>
      <c r="F2065" s="194">
        <v>4.7651118809907373</v>
      </c>
      <c r="H2065" s="195">
        <f t="shared" si="193"/>
        <v>1.5</v>
      </c>
      <c r="I2065" s="196">
        <f t="shared" si="194"/>
        <v>3.5</v>
      </c>
      <c r="J2065" s="197">
        <f t="shared" si="195"/>
        <v>0.5</v>
      </c>
      <c r="K2065" s="186">
        <f t="shared" si="198"/>
        <v>5.5</v>
      </c>
      <c r="L2065" s="198">
        <f t="shared" si="196"/>
        <v>1.8333333333333333</v>
      </c>
      <c r="M2065" s="199">
        <f t="shared" si="197"/>
        <v>1.83</v>
      </c>
    </row>
    <row r="2066" spans="1:13" x14ac:dyDescent="0.35">
      <c r="A2066" s="189" t="s">
        <v>2182</v>
      </c>
      <c r="B2066" s="190" t="s">
        <v>2191</v>
      </c>
      <c r="C2066" s="191">
        <v>558371</v>
      </c>
      <c r="D2066" s="192">
        <v>2.0369999999999999</v>
      </c>
      <c r="E2066" s="193">
        <v>42.678230540000001</v>
      </c>
      <c r="F2066" s="194">
        <v>3.4875183553597653</v>
      </c>
      <c r="H2066" s="195">
        <f t="shared" si="193"/>
        <v>0.5</v>
      </c>
      <c r="I2066" s="196">
        <f t="shared" si="194"/>
        <v>3</v>
      </c>
      <c r="J2066" s="197">
        <f t="shared" si="195"/>
        <v>2.5</v>
      </c>
      <c r="K2066" s="186">
        <f t="shared" si="198"/>
        <v>6</v>
      </c>
      <c r="L2066" s="198">
        <f t="shared" si="196"/>
        <v>2</v>
      </c>
      <c r="M2066" s="199">
        <f t="shared" si="197"/>
        <v>2</v>
      </c>
    </row>
    <row r="2067" spans="1:13" x14ac:dyDescent="0.35">
      <c r="A2067" s="189" t="s">
        <v>2182</v>
      </c>
      <c r="B2067" s="190" t="s">
        <v>2192</v>
      </c>
      <c r="C2067" s="191">
        <v>558427</v>
      </c>
      <c r="D2067" s="192">
        <v>1.8520000000000001</v>
      </c>
      <c r="E2067" s="193">
        <v>42.638603699999997</v>
      </c>
      <c r="F2067" s="194">
        <v>4.517453798767967</v>
      </c>
      <c r="H2067" s="195">
        <f t="shared" si="193"/>
        <v>0.5</v>
      </c>
      <c r="I2067" s="196">
        <f t="shared" si="194"/>
        <v>3</v>
      </c>
      <c r="J2067" s="197">
        <f t="shared" si="195"/>
        <v>1</v>
      </c>
      <c r="K2067" s="186">
        <f t="shared" si="198"/>
        <v>4.5</v>
      </c>
      <c r="L2067" s="198">
        <f t="shared" si="196"/>
        <v>1.5</v>
      </c>
      <c r="M2067" s="199">
        <f t="shared" si="197"/>
        <v>1.5</v>
      </c>
    </row>
    <row r="2068" spans="1:13" x14ac:dyDescent="0.35">
      <c r="A2068" s="189" t="s">
        <v>2182</v>
      </c>
      <c r="B2068" s="190" t="s">
        <v>2193</v>
      </c>
      <c r="C2068" s="191">
        <v>539741</v>
      </c>
      <c r="D2068" s="192">
        <v>1.3049999999999999</v>
      </c>
      <c r="E2068" s="193">
        <v>41.915458940000001</v>
      </c>
      <c r="F2068" s="194">
        <v>5.1529790660225441</v>
      </c>
      <c r="H2068" s="195">
        <f t="shared" si="193"/>
        <v>0.5</v>
      </c>
      <c r="I2068" s="196">
        <f t="shared" si="194"/>
        <v>2</v>
      </c>
      <c r="J2068" s="197">
        <f t="shared" si="195"/>
        <v>0.5</v>
      </c>
      <c r="K2068" s="186">
        <f t="shared" si="198"/>
        <v>3</v>
      </c>
      <c r="L2068" s="198">
        <f t="shared" si="196"/>
        <v>1</v>
      </c>
      <c r="M2068" s="199">
        <f t="shared" si="197"/>
        <v>1</v>
      </c>
    </row>
    <row r="2069" spans="1:13" x14ac:dyDescent="0.35">
      <c r="A2069" s="189" t="s">
        <v>2182</v>
      </c>
      <c r="B2069" s="190" t="s">
        <v>2194</v>
      </c>
      <c r="C2069" s="191">
        <v>558460</v>
      </c>
      <c r="D2069" s="192">
        <v>2.0089999999999999</v>
      </c>
      <c r="E2069" s="193">
        <v>40.727611940000003</v>
      </c>
      <c r="F2069" s="194">
        <v>5.5970149253731343</v>
      </c>
      <c r="H2069" s="195">
        <f t="shared" si="193"/>
        <v>0.5</v>
      </c>
      <c r="I2069" s="196">
        <f t="shared" si="194"/>
        <v>0.5</v>
      </c>
      <c r="J2069" s="197">
        <f t="shared" si="195"/>
        <v>0.5</v>
      </c>
      <c r="K2069" s="186">
        <f t="shared" si="198"/>
        <v>1.5</v>
      </c>
      <c r="L2069" s="198">
        <f t="shared" si="196"/>
        <v>0.5</v>
      </c>
      <c r="M2069" s="199">
        <f t="shared" si="197"/>
        <v>0.5</v>
      </c>
    </row>
    <row r="2070" spans="1:13" x14ac:dyDescent="0.35">
      <c r="A2070" s="189" t="s">
        <v>2195</v>
      </c>
      <c r="B2070" s="190" t="s">
        <v>2196</v>
      </c>
      <c r="C2070" s="191">
        <v>540463</v>
      </c>
      <c r="D2070" s="192">
        <v>6.25</v>
      </c>
      <c r="E2070" s="193">
        <v>44</v>
      </c>
      <c r="F2070" s="194">
        <v>0</v>
      </c>
      <c r="H2070" s="195">
        <f t="shared" si="193"/>
        <v>5</v>
      </c>
      <c r="I2070" s="196">
        <f t="shared" si="194"/>
        <v>5</v>
      </c>
      <c r="J2070" s="197">
        <f t="shared" si="195"/>
        <v>5</v>
      </c>
      <c r="K2070" s="186">
        <f t="shared" si="198"/>
        <v>15</v>
      </c>
      <c r="L2070" s="198">
        <f t="shared" si="196"/>
        <v>5</v>
      </c>
      <c r="M2070" s="199">
        <f t="shared" si="197"/>
        <v>5</v>
      </c>
    </row>
    <row r="2071" spans="1:13" x14ac:dyDescent="0.35">
      <c r="A2071" s="189" t="s">
        <v>2195</v>
      </c>
      <c r="B2071" s="190" t="s">
        <v>2197</v>
      </c>
      <c r="C2071" s="191">
        <v>542156</v>
      </c>
      <c r="D2071" s="192">
        <v>2.0129999999999999</v>
      </c>
      <c r="E2071" s="193">
        <v>43.887665200000001</v>
      </c>
      <c r="F2071" s="194">
        <v>0.88105726872246704</v>
      </c>
      <c r="H2071" s="195">
        <f t="shared" si="193"/>
        <v>0.5</v>
      </c>
      <c r="I2071" s="196">
        <f t="shared" si="194"/>
        <v>5</v>
      </c>
      <c r="J2071" s="197">
        <f t="shared" si="195"/>
        <v>5</v>
      </c>
      <c r="K2071" s="186">
        <f t="shared" si="198"/>
        <v>10.5</v>
      </c>
      <c r="L2071" s="198">
        <f t="shared" si="196"/>
        <v>3.5</v>
      </c>
      <c r="M2071" s="199">
        <f t="shared" si="197"/>
        <v>3.5</v>
      </c>
    </row>
    <row r="2072" spans="1:13" x14ac:dyDescent="0.35">
      <c r="A2072" s="189" t="s">
        <v>2195</v>
      </c>
      <c r="B2072" s="190" t="s">
        <v>2198</v>
      </c>
      <c r="C2072" s="191">
        <v>546372</v>
      </c>
      <c r="D2072" s="192">
        <v>1.2989999999999999</v>
      </c>
      <c r="E2072" s="193">
        <v>43.800411519999997</v>
      </c>
      <c r="F2072" s="194">
        <v>1.6460905349794241</v>
      </c>
      <c r="H2072" s="195">
        <f t="shared" si="193"/>
        <v>0.5</v>
      </c>
      <c r="I2072" s="196">
        <f t="shared" si="194"/>
        <v>5</v>
      </c>
      <c r="J2072" s="197">
        <f t="shared" si="195"/>
        <v>5</v>
      </c>
      <c r="K2072" s="186">
        <f t="shared" si="198"/>
        <v>10.5</v>
      </c>
      <c r="L2072" s="198">
        <f t="shared" si="196"/>
        <v>3.5</v>
      </c>
      <c r="M2072" s="199">
        <f t="shared" si="197"/>
        <v>3.5</v>
      </c>
    </row>
    <row r="2073" spans="1:13" x14ac:dyDescent="0.35">
      <c r="A2073" s="189" t="s">
        <v>2195</v>
      </c>
      <c r="B2073" s="190" t="s">
        <v>2199</v>
      </c>
      <c r="C2073" s="191">
        <v>557641</v>
      </c>
      <c r="D2073" s="192">
        <v>0.28799999999999998</v>
      </c>
      <c r="E2073" s="193">
        <v>44.71326165</v>
      </c>
      <c r="F2073" s="194">
        <v>1.7921146953405018</v>
      </c>
      <c r="H2073" s="195">
        <f t="shared" si="193"/>
        <v>0.5</v>
      </c>
      <c r="I2073" s="196">
        <f t="shared" si="194"/>
        <v>5</v>
      </c>
      <c r="J2073" s="197">
        <f t="shared" si="195"/>
        <v>5</v>
      </c>
      <c r="K2073" s="186">
        <f t="shared" si="198"/>
        <v>10.5</v>
      </c>
      <c r="L2073" s="198">
        <f t="shared" si="196"/>
        <v>3.5</v>
      </c>
      <c r="M2073" s="199">
        <f t="shared" si="197"/>
        <v>3.5</v>
      </c>
    </row>
    <row r="2074" spans="1:13" x14ac:dyDescent="0.35">
      <c r="A2074" s="189" t="s">
        <v>2195</v>
      </c>
      <c r="B2074" s="190" t="s">
        <v>2200</v>
      </c>
      <c r="C2074" s="191">
        <v>539945</v>
      </c>
      <c r="D2074" s="192">
        <v>1.036</v>
      </c>
      <c r="E2074" s="193">
        <v>43.270547950000001</v>
      </c>
      <c r="F2074" s="194">
        <v>2.054794520547945</v>
      </c>
      <c r="H2074" s="195">
        <f t="shared" si="193"/>
        <v>0.5</v>
      </c>
      <c r="I2074" s="196">
        <f t="shared" si="194"/>
        <v>4</v>
      </c>
      <c r="J2074" s="197">
        <f t="shared" si="195"/>
        <v>4.5</v>
      </c>
      <c r="K2074" s="186">
        <f t="shared" si="198"/>
        <v>9</v>
      </c>
      <c r="L2074" s="198">
        <f t="shared" si="196"/>
        <v>3</v>
      </c>
      <c r="M2074" s="199">
        <f t="shared" si="197"/>
        <v>3</v>
      </c>
    </row>
    <row r="2075" spans="1:13" x14ac:dyDescent="0.35">
      <c r="A2075" s="189" t="s">
        <v>2195</v>
      </c>
      <c r="B2075" s="190" t="s">
        <v>2201</v>
      </c>
      <c r="C2075" s="191">
        <v>557684</v>
      </c>
      <c r="D2075" s="192">
        <v>2.8109999999999999</v>
      </c>
      <c r="E2075" s="193">
        <v>39.766063350000003</v>
      </c>
      <c r="F2075" s="194">
        <v>5.7918552036199094</v>
      </c>
      <c r="H2075" s="195">
        <f t="shared" si="193"/>
        <v>2</v>
      </c>
      <c r="I2075" s="196">
        <f t="shared" si="194"/>
        <v>0.5</v>
      </c>
      <c r="J2075" s="197">
        <f t="shared" si="195"/>
        <v>0.5</v>
      </c>
      <c r="K2075" s="186">
        <f t="shared" si="198"/>
        <v>3</v>
      </c>
      <c r="L2075" s="198">
        <f t="shared" si="196"/>
        <v>1</v>
      </c>
      <c r="M2075" s="199">
        <f t="shared" si="197"/>
        <v>1</v>
      </c>
    </row>
    <row r="2076" spans="1:13" x14ac:dyDescent="0.35">
      <c r="A2076" s="189" t="s">
        <v>2195</v>
      </c>
      <c r="B2076" s="190" t="s">
        <v>2202</v>
      </c>
      <c r="C2076" s="191">
        <v>539821</v>
      </c>
      <c r="D2076" s="192">
        <v>1.4490000000000001</v>
      </c>
      <c r="E2076" s="193">
        <v>43.132530119999998</v>
      </c>
      <c r="F2076" s="194">
        <v>4.0160642570281118</v>
      </c>
      <c r="H2076" s="195">
        <f t="shared" si="193"/>
        <v>0.5</v>
      </c>
      <c r="I2076" s="196">
        <f t="shared" si="194"/>
        <v>4</v>
      </c>
      <c r="J2076" s="197">
        <f t="shared" si="195"/>
        <v>1.5</v>
      </c>
      <c r="K2076" s="186">
        <f t="shared" si="198"/>
        <v>6</v>
      </c>
      <c r="L2076" s="198">
        <f t="shared" si="196"/>
        <v>2</v>
      </c>
      <c r="M2076" s="199">
        <f t="shared" si="197"/>
        <v>2</v>
      </c>
    </row>
    <row r="2077" spans="1:13" x14ac:dyDescent="0.35">
      <c r="A2077" s="189" t="s">
        <v>2195</v>
      </c>
      <c r="B2077" s="190" t="s">
        <v>2203</v>
      </c>
      <c r="C2077" s="191">
        <v>557722</v>
      </c>
      <c r="D2077" s="192">
        <v>1.7669999999999999</v>
      </c>
      <c r="E2077" s="193">
        <v>42.27958237</v>
      </c>
      <c r="F2077" s="194">
        <v>2.3201856148491879</v>
      </c>
      <c r="H2077" s="195">
        <f t="shared" si="193"/>
        <v>0.5</v>
      </c>
      <c r="I2077" s="196">
        <f t="shared" si="194"/>
        <v>2.5</v>
      </c>
      <c r="J2077" s="197">
        <f t="shared" si="195"/>
        <v>4</v>
      </c>
      <c r="K2077" s="186">
        <f t="shared" si="198"/>
        <v>7</v>
      </c>
      <c r="L2077" s="198">
        <f t="shared" si="196"/>
        <v>2.3333333333333335</v>
      </c>
      <c r="M2077" s="199">
        <f t="shared" si="197"/>
        <v>2.33</v>
      </c>
    </row>
    <row r="2078" spans="1:13" x14ac:dyDescent="0.35">
      <c r="A2078" s="189" t="s">
        <v>2195</v>
      </c>
      <c r="B2078" s="190" t="s">
        <v>2204</v>
      </c>
      <c r="C2078" s="191">
        <v>557781</v>
      </c>
      <c r="D2078" s="192">
        <v>2.0089999999999999</v>
      </c>
      <c r="E2078" s="193">
        <v>42.147058819999998</v>
      </c>
      <c r="F2078" s="194">
        <v>3.0440148087206915</v>
      </c>
      <c r="H2078" s="195">
        <f t="shared" si="193"/>
        <v>0.5</v>
      </c>
      <c r="I2078" s="196">
        <f t="shared" si="194"/>
        <v>2.5</v>
      </c>
      <c r="J2078" s="197">
        <f t="shared" si="195"/>
        <v>3</v>
      </c>
      <c r="K2078" s="186">
        <f t="shared" si="198"/>
        <v>6</v>
      </c>
      <c r="L2078" s="198">
        <f t="shared" si="196"/>
        <v>2</v>
      </c>
      <c r="M2078" s="199">
        <f t="shared" si="197"/>
        <v>2</v>
      </c>
    </row>
    <row r="2079" spans="1:13" x14ac:dyDescent="0.35">
      <c r="A2079" s="189" t="s">
        <v>2195</v>
      </c>
      <c r="B2079" s="190" t="s">
        <v>697</v>
      </c>
      <c r="C2079" s="191">
        <v>557871</v>
      </c>
      <c r="D2079" s="192">
        <v>1.1299999999999999</v>
      </c>
      <c r="E2079" s="193">
        <v>47.313793099999998</v>
      </c>
      <c r="F2079" s="194">
        <v>4.1379310344827589</v>
      </c>
      <c r="H2079" s="195">
        <f t="shared" si="193"/>
        <v>0.5</v>
      </c>
      <c r="I2079" s="196">
        <f t="shared" si="194"/>
        <v>5</v>
      </c>
      <c r="J2079" s="197">
        <f t="shared" si="195"/>
        <v>1.5</v>
      </c>
      <c r="K2079" s="186">
        <f t="shared" si="198"/>
        <v>7</v>
      </c>
      <c r="L2079" s="198">
        <f t="shared" si="196"/>
        <v>2.3333333333333335</v>
      </c>
      <c r="M2079" s="199">
        <f t="shared" si="197"/>
        <v>2.33</v>
      </c>
    </row>
    <row r="2080" spans="1:13" x14ac:dyDescent="0.35">
      <c r="A2080" s="189" t="s">
        <v>2195</v>
      </c>
      <c r="B2080" s="190" t="s">
        <v>2205</v>
      </c>
      <c r="C2080" s="191">
        <v>558028</v>
      </c>
      <c r="D2080" s="192">
        <v>1.651</v>
      </c>
      <c r="E2080" s="193">
        <v>42.724011709999999</v>
      </c>
      <c r="F2080" s="194">
        <v>6.1493411420204982</v>
      </c>
      <c r="H2080" s="195">
        <f t="shared" si="193"/>
        <v>0.5</v>
      </c>
      <c r="I2080" s="196">
        <f t="shared" si="194"/>
        <v>3.5</v>
      </c>
      <c r="J2080" s="197">
        <f t="shared" si="195"/>
        <v>0.5</v>
      </c>
      <c r="K2080" s="186">
        <f t="shared" si="198"/>
        <v>4.5</v>
      </c>
      <c r="L2080" s="198">
        <f t="shared" si="196"/>
        <v>1.5</v>
      </c>
      <c r="M2080" s="199">
        <f t="shared" si="197"/>
        <v>1.5</v>
      </c>
    </row>
    <row r="2081" spans="1:13" x14ac:dyDescent="0.35">
      <c r="A2081" s="189" t="s">
        <v>2195</v>
      </c>
      <c r="B2081" s="190" t="s">
        <v>2206</v>
      </c>
      <c r="C2081" s="191">
        <v>558044</v>
      </c>
      <c r="D2081" s="192">
        <v>2.2519999999999998</v>
      </c>
      <c r="E2081" s="193">
        <v>42.784757120000002</v>
      </c>
      <c r="F2081" s="194">
        <v>0.67001675041876052</v>
      </c>
      <c r="H2081" s="195">
        <f t="shared" si="193"/>
        <v>1</v>
      </c>
      <c r="I2081" s="196">
        <f t="shared" si="194"/>
        <v>3.5</v>
      </c>
      <c r="J2081" s="197">
        <f t="shared" si="195"/>
        <v>5</v>
      </c>
      <c r="K2081" s="186">
        <f t="shared" si="198"/>
        <v>9.5</v>
      </c>
      <c r="L2081" s="198">
        <f t="shared" si="196"/>
        <v>3.1666666666666665</v>
      </c>
      <c r="M2081" s="199">
        <f t="shared" si="197"/>
        <v>3.16</v>
      </c>
    </row>
    <row r="2082" spans="1:13" x14ac:dyDescent="0.35">
      <c r="A2082" s="189" t="s">
        <v>2195</v>
      </c>
      <c r="B2082" s="190" t="s">
        <v>2207</v>
      </c>
      <c r="C2082" s="191">
        <v>540340</v>
      </c>
      <c r="D2082" s="192">
        <v>0.90500000000000003</v>
      </c>
      <c r="E2082" s="193">
        <v>42.109947640000001</v>
      </c>
      <c r="F2082" s="194">
        <v>7.8534031413612562</v>
      </c>
      <c r="H2082" s="195">
        <f t="shared" si="193"/>
        <v>0.5</v>
      </c>
      <c r="I2082" s="196">
        <f t="shared" si="194"/>
        <v>2.5</v>
      </c>
      <c r="J2082" s="197">
        <f t="shared" si="195"/>
        <v>0.5</v>
      </c>
      <c r="K2082" s="186">
        <f t="shared" si="198"/>
        <v>3.5</v>
      </c>
      <c r="L2082" s="198">
        <f t="shared" si="196"/>
        <v>1.1666666666666667</v>
      </c>
      <c r="M2082" s="199">
        <f t="shared" si="197"/>
        <v>1.1599999999999999</v>
      </c>
    </row>
    <row r="2083" spans="1:13" x14ac:dyDescent="0.35">
      <c r="A2083" s="189" t="s">
        <v>2195</v>
      </c>
      <c r="B2083" s="190" t="s">
        <v>2208</v>
      </c>
      <c r="C2083" s="191">
        <v>558117</v>
      </c>
      <c r="D2083" s="192">
        <v>2.8570000000000002</v>
      </c>
      <c r="E2083" s="193">
        <v>42.373239439999999</v>
      </c>
      <c r="F2083" s="194">
        <v>2.816901408450704</v>
      </c>
      <c r="H2083" s="195">
        <f t="shared" si="193"/>
        <v>2</v>
      </c>
      <c r="I2083" s="196">
        <f t="shared" si="194"/>
        <v>2.5</v>
      </c>
      <c r="J2083" s="197">
        <f t="shared" si="195"/>
        <v>3.5</v>
      </c>
      <c r="K2083" s="186">
        <f t="shared" si="198"/>
        <v>8</v>
      </c>
      <c r="L2083" s="198">
        <f t="shared" si="196"/>
        <v>2.6666666666666665</v>
      </c>
      <c r="M2083" s="199">
        <f t="shared" si="197"/>
        <v>2.66</v>
      </c>
    </row>
    <row r="2084" spans="1:13" x14ac:dyDescent="0.35">
      <c r="A2084" s="189" t="s">
        <v>2195</v>
      </c>
      <c r="B2084" s="190" t="s">
        <v>2209</v>
      </c>
      <c r="C2084" s="191">
        <v>542296</v>
      </c>
      <c r="D2084" s="192">
        <v>1.5149999999999999</v>
      </c>
      <c r="E2084" s="193">
        <v>43.427272729999999</v>
      </c>
      <c r="F2084" s="194">
        <v>7.2727272727272725</v>
      </c>
      <c r="H2084" s="195">
        <f t="shared" si="193"/>
        <v>0.5</v>
      </c>
      <c r="I2084" s="196">
        <f t="shared" si="194"/>
        <v>4.5</v>
      </c>
      <c r="J2084" s="197">
        <f t="shared" si="195"/>
        <v>0.5</v>
      </c>
      <c r="K2084" s="186">
        <f t="shared" si="198"/>
        <v>5.5</v>
      </c>
      <c r="L2084" s="198">
        <f t="shared" si="196"/>
        <v>1.8333333333333333</v>
      </c>
      <c r="M2084" s="199">
        <f t="shared" si="197"/>
        <v>1.83</v>
      </c>
    </row>
    <row r="2085" spans="1:13" x14ac:dyDescent="0.35">
      <c r="A2085" s="189" t="s">
        <v>2195</v>
      </c>
      <c r="B2085" s="190" t="s">
        <v>2210</v>
      </c>
      <c r="C2085" s="191">
        <v>539783</v>
      </c>
      <c r="D2085" s="192">
        <v>1.794</v>
      </c>
      <c r="E2085" s="193">
        <v>43.386627910000001</v>
      </c>
      <c r="F2085" s="194">
        <v>2.9069767441860463</v>
      </c>
      <c r="H2085" s="195">
        <f t="shared" si="193"/>
        <v>0.5</v>
      </c>
      <c r="I2085" s="196">
        <f t="shared" si="194"/>
        <v>4.5</v>
      </c>
      <c r="J2085" s="197">
        <f t="shared" si="195"/>
        <v>3</v>
      </c>
      <c r="K2085" s="186">
        <f t="shared" si="198"/>
        <v>8</v>
      </c>
      <c r="L2085" s="198">
        <f t="shared" si="196"/>
        <v>2.6666666666666665</v>
      </c>
      <c r="M2085" s="199">
        <f t="shared" si="197"/>
        <v>2.66</v>
      </c>
    </row>
    <row r="2086" spans="1:13" x14ac:dyDescent="0.35">
      <c r="A2086" s="189" t="s">
        <v>2195</v>
      </c>
      <c r="B2086" s="190" t="s">
        <v>2211</v>
      </c>
      <c r="C2086" s="191">
        <v>540293</v>
      </c>
      <c r="D2086" s="192">
        <v>2.0619999999999998</v>
      </c>
      <c r="E2086" s="193">
        <v>46.200680269999999</v>
      </c>
      <c r="F2086" s="194">
        <v>1.360544217687075</v>
      </c>
      <c r="H2086" s="195">
        <f t="shared" si="193"/>
        <v>0.5</v>
      </c>
      <c r="I2086" s="196">
        <f t="shared" si="194"/>
        <v>5</v>
      </c>
      <c r="J2086" s="197">
        <f t="shared" si="195"/>
        <v>5</v>
      </c>
      <c r="K2086" s="186">
        <f t="shared" si="198"/>
        <v>10.5</v>
      </c>
      <c r="L2086" s="198">
        <f t="shared" si="196"/>
        <v>3.5</v>
      </c>
      <c r="M2086" s="199">
        <f t="shared" si="197"/>
        <v>3.5</v>
      </c>
    </row>
    <row r="2087" spans="1:13" x14ac:dyDescent="0.35">
      <c r="A2087" s="189" t="s">
        <v>2195</v>
      </c>
      <c r="B2087" s="190" t="s">
        <v>2212</v>
      </c>
      <c r="C2087" s="191">
        <v>540412</v>
      </c>
      <c r="D2087" s="192">
        <v>0.629</v>
      </c>
      <c r="E2087" s="193">
        <v>40.648288970000003</v>
      </c>
      <c r="F2087" s="194">
        <v>3.8022813688212929</v>
      </c>
      <c r="H2087" s="195">
        <f t="shared" si="193"/>
        <v>0.5</v>
      </c>
      <c r="I2087" s="196">
        <f t="shared" si="194"/>
        <v>0.5</v>
      </c>
      <c r="J2087" s="197">
        <f t="shared" si="195"/>
        <v>2</v>
      </c>
      <c r="K2087" s="186">
        <f t="shared" si="198"/>
        <v>3</v>
      </c>
      <c r="L2087" s="198">
        <f t="shared" si="196"/>
        <v>1</v>
      </c>
      <c r="M2087" s="199">
        <f t="shared" si="197"/>
        <v>1</v>
      </c>
    </row>
    <row r="2088" spans="1:13" x14ac:dyDescent="0.35">
      <c r="A2088" s="189" t="s">
        <v>2195</v>
      </c>
      <c r="B2088" s="190" t="s">
        <v>2195</v>
      </c>
      <c r="C2088" s="191">
        <v>558249</v>
      </c>
      <c r="D2088" s="192">
        <v>2.4790000000000001</v>
      </c>
      <c r="E2088" s="193">
        <v>44.097589650000003</v>
      </c>
      <c r="F2088" s="194">
        <v>4.7619047619047619</v>
      </c>
      <c r="H2088" s="195">
        <f t="shared" si="193"/>
        <v>1.5</v>
      </c>
      <c r="I2088" s="196">
        <f t="shared" si="194"/>
        <v>5</v>
      </c>
      <c r="J2088" s="197">
        <f t="shared" si="195"/>
        <v>0.5</v>
      </c>
      <c r="K2088" s="186">
        <f t="shared" si="198"/>
        <v>7</v>
      </c>
      <c r="L2088" s="198">
        <f t="shared" si="196"/>
        <v>2.3333333333333335</v>
      </c>
      <c r="M2088" s="199">
        <f t="shared" si="197"/>
        <v>2.33</v>
      </c>
    </row>
    <row r="2089" spans="1:13" x14ac:dyDescent="0.35">
      <c r="A2089" s="189" t="s">
        <v>2195</v>
      </c>
      <c r="B2089" s="190" t="s">
        <v>2213</v>
      </c>
      <c r="C2089" s="191">
        <v>558257</v>
      </c>
      <c r="D2089" s="192">
        <v>1.163</v>
      </c>
      <c r="E2089" s="193">
        <v>41.431063119999997</v>
      </c>
      <c r="F2089" s="194">
        <v>7.6411960132890355</v>
      </c>
      <c r="H2089" s="195">
        <f t="shared" si="193"/>
        <v>0.5</v>
      </c>
      <c r="I2089" s="196">
        <f t="shared" si="194"/>
        <v>1</v>
      </c>
      <c r="J2089" s="197">
        <f t="shared" si="195"/>
        <v>0.5</v>
      </c>
      <c r="K2089" s="186">
        <f t="shared" si="198"/>
        <v>2</v>
      </c>
      <c r="L2089" s="198">
        <f t="shared" si="196"/>
        <v>0.66666666666666663</v>
      </c>
      <c r="M2089" s="199">
        <f t="shared" si="197"/>
        <v>0.66</v>
      </c>
    </row>
    <row r="2090" spans="1:13" x14ac:dyDescent="0.35">
      <c r="A2090" s="189" t="s">
        <v>2195</v>
      </c>
      <c r="B2090" s="190" t="s">
        <v>2214</v>
      </c>
      <c r="C2090" s="191">
        <v>558265</v>
      </c>
      <c r="D2090" s="192">
        <v>4.0979999999999999</v>
      </c>
      <c r="E2090" s="193">
        <v>43.046728969999997</v>
      </c>
      <c r="F2090" s="194">
        <v>2.8037383177570092</v>
      </c>
      <c r="H2090" s="195">
        <f t="shared" si="193"/>
        <v>5</v>
      </c>
      <c r="I2090" s="196">
        <f t="shared" si="194"/>
        <v>3.5</v>
      </c>
      <c r="J2090" s="197">
        <f t="shared" si="195"/>
        <v>3.5</v>
      </c>
      <c r="K2090" s="186">
        <f t="shared" si="198"/>
        <v>12</v>
      </c>
      <c r="L2090" s="198">
        <f t="shared" si="196"/>
        <v>4</v>
      </c>
      <c r="M2090" s="199">
        <f t="shared" si="197"/>
        <v>4</v>
      </c>
    </row>
    <row r="2091" spans="1:13" x14ac:dyDescent="0.35">
      <c r="A2091" s="189" t="s">
        <v>2195</v>
      </c>
      <c r="B2091" s="190" t="s">
        <v>2215</v>
      </c>
      <c r="C2091" s="191">
        <v>540421</v>
      </c>
      <c r="D2091" s="192">
        <v>5.97</v>
      </c>
      <c r="E2091" s="193">
        <v>41.726086960000004</v>
      </c>
      <c r="F2091" s="194">
        <v>1.7391304347826089</v>
      </c>
      <c r="H2091" s="195">
        <f t="shared" si="193"/>
        <v>5</v>
      </c>
      <c r="I2091" s="196">
        <f t="shared" si="194"/>
        <v>1.5</v>
      </c>
      <c r="J2091" s="197">
        <f t="shared" si="195"/>
        <v>5</v>
      </c>
      <c r="K2091" s="186">
        <f t="shared" si="198"/>
        <v>11.5</v>
      </c>
      <c r="L2091" s="198">
        <f t="shared" si="196"/>
        <v>3.8333333333333335</v>
      </c>
      <c r="M2091" s="199">
        <f t="shared" si="197"/>
        <v>3.83</v>
      </c>
    </row>
    <row r="2092" spans="1:13" x14ac:dyDescent="0.35">
      <c r="A2092" s="189" t="s">
        <v>2195</v>
      </c>
      <c r="B2092" s="190" t="s">
        <v>2216</v>
      </c>
      <c r="C2092" s="191">
        <v>558290</v>
      </c>
      <c r="D2092" s="192">
        <v>2.9940000000000002</v>
      </c>
      <c r="E2092" s="193">
        <v>44.099277979999997</v>
      </c>
      <c r="F2092" s="194">
        <v>4.3321299638989172</v>
      </c>
      <c r="H2092" s="195">
        <f t="shared" si="193"/>
        <v>2.5</v>
      </c>
      <c r="I2092" s="196">
        <f t="shared" si="194"/>
        <v>5</v>
      </c>
      <c r="J2092" s="197">
        <f t="shared" si="195"/>
        <v>1</v>
      </c>
      <c r="K2092" s="186">
        <f t="shared" si="198"/>
        <v>8.5</v>
      </c>
      <c r="L2092" s="198">
        <f t="shared" si="196"/>
        <v>2.8333333333333335</v>
      </c>
      <c r="M2092" s="199">
        <f t="shared" si="197"/>
        <v>2.83</v>
      </c>
    </row>
    <row r="2093" spans="1:13" x14ac:dyDescent="0.35">
      <c r="A2093" s="189" t="s">
        <v>2195</v>
      </c>
      <c r="B2093" s="190" t="s">
        <v>2217</v>
      </c>
      <c r="C2093" s="191">
        <v>558303</v>
      </c>
      <c r="D2093" s="192">
        <v>1.56</v>
      </c>
      <c r="E2093" s="193">
        <v>43.504352560000001</v>
      </c>
      <c r="F2093" s="194">
        <v>4.1349292709466807</v>
      </c>
      <c r="H2093" s="195">
        <f t="shared" si="193"/>
        <v>0.5</v>
      </c>
      <c r="I2093" s="196">
        <f t="shared" si="194"/>
        <v>4.5</v>
      </c>
      <c r="J2093" s="197">
        <f t="shared" si="195"/>
        <v>1.5</v>
      </c>
      <c r="K2093" s="186">
        <f t="shared" si="198"/>
        <v>6.5</v>
      </c>
      <c r="L2093" s="198">
        <f t="shared" si="196"/>
        <v>2.1666666666666665</v>
      </c>
      <c r="M2093" s="199">
        <f t="shared" si="197"/>
        <v>2.16</v>
      </c>
    </row>
    <row r="2094" spans="1:13" x14ac:dyDescent="0.35">
      <c r="A2094" s="189" t="s">
        <v>2195</v>
      </c>
      <c r="B2094" s="190" t="s">
        <v>2218</v>
      </c>
      <c r="C2094" s="191">
        <v>539937</v>
      </c>
      <c r="D2094" s="192">
        <v>1.5149999999999999</v>
      </c>
      <c r="E2094" s="193">
        <v>45.819047619999999</v>
      </c>
      <c r="F2094" s="194">
        <v>4.7619047619047628</v>
      </c>
      <c r="H2094" s="195">
        <f t="shared" si="193"/>
        <v>0.5</v>
      </c>
      <c r="I2094" s="196">
        <f t="shared" si="194"/>
        <v>5</v>
      </c>
      <c r="J2094" s="197">
        <f t="shared" si="195"/>
        <v>0.5</v>
      </c>
      <c r="K2094" s="186">
        <f t="shared" si="198"/>
        <v>6</v>
      </c>
      <c r="L2094" s="198">
        <f t="shared" si="196"/>
        <v>2</v>
      </c>
      <c r="M2094" s="199">
        <f t="shared" si="197"/>
        <v>2</v>
      </c>
    </row>
    <row r="2095" spans="1:13" x14ac:dyDescent="0.35">
      <c r="A2095" s="189" t="s">
        <v>2195</v>
      </c>
      <c r="B2095" s="190" t="s">
        <v>2219</v>
      </c>
      <c r="C2095" s="191">
        <v>558346</v>
      </c>
      <c r="D2095" s="192">
        <v>2.5249999999999999</v>
      </c>
      <c r="E2095" s="193">
        <v>43.461102109999999</v>
      </c>
      <c r="F2095" s="194">
        <v>7.4554294975688817</v>
      </c>
      <c r="H2095" s="195">
        <f t="shared" si="193"/>
        <v>1.5</v>
      </c>
      <c r="I2095" s="196">
        <f t="shared" si="194"/>
        <v>4.5</v>
      </c>
      <c r="J2095" s="197">
        <f t="shared" si="195"/>
        <v>0.5</v>
      </c>
      <c r="K2095" s="186">
        <f t="shared" si="198"/>
        <v>6.5</v>
      </c>
      <c r="L2095" s="198">
        <f t="shared" si="196"/>
        <v>2.1666666666666665</v>
      </c>
      <c r="M2095" s="199">
        <f t="shared" si="197"/>
        <v>2.16</v>
      </c>
    </row>
    <row r="2096" spans="1:13" x14ac:dyDescent="0.35">
      <c r="A2096" s="189" t="s">
        <v>2195</v>
      </c>
      <c r="B2096" s="190" t="s">
        <v>2220</v>
      </c>
      <c r="C2096" s="191">
        <v>558435</v>
      </c>
      <c r="D2096" s="192">
        <v>1.1240000000000001</v>
      </c>
      <c r="E2096" s="193">
        <v>38.667883209999999</v>
      </c>
      <c r="F2096" s="194">
        <v>5.1524259338772005</v>
      </c>
      <c r="H2096" s="195">
        <f t="shared" si="193"/>
        <v>0.5</v>
      </c>
      <c r="I2096" s="196">
        <f t="shared" si="194"/>
        <v>0.5</v>
      </c>
      <c r="J2096" s="197">
        <f t="shared" si="195"/>
        <v>0.5</v>
      </c>
      <c r="K2096" s="186">
        <f t="shared" si="198"/>
        <v>1.5</v>
      </c>
      <c r="L2096" s="198">
        <f t="shared" si="196"/>
        <v>0.5</v>
      </c>
      <c r="M2096" s="199">
        <f t="shared" si="197"/>
        <v>0.5</v>
      </c>
    </row>
    <row r="2097" spans="1:13" x14ac:dyDescent="0.35">
      <c r="A2097" s="189" t="s">
        <v>2195</v>
      </c>
      <c r="B2097" s="190" t="s">
        <v>2221</v>
      </c>
      <c r="C2097" s="191">
        <v>539929</v>
      </c>
      <c r="D2097" s="192">
        <v>0</v>
      </c>
      <c r="E2097" s="193">
        <v>46.198113210000002</v>
      </c>
      <c r="F2097" s="194">
        <v>7.5471698113207548</v>
      </c>
      <c r="H2097" s="195">
        <f t="shared" si="193"/>
        <v>0.5</v>
      </c>
      <c r="I2097" s="196">
        <f t="shared" si="194"/>
        <v>5</v>
      </c>
      <c r="J2097" s="197">
        <f t="shared" si="195"/>
        <v>0.5</v>
      </c>
      <c r="K2097" s="186">
        <f t="shared" si="198"/>
        <v>6</v>
      </c>
      <c r="L2097" s="198">
        <f t="shared" si="196"/>
        <v>2</v>
      </c>
      <c r="M2097" s="199">
        <f t="shared" si="197"/>
        <v>2</v>
      </c>
    </row>
    <row r="2098" spans="1:13" x14ac:dyDescent="0.35">
      <c r="A2098" s="189" t="s">
        <v>2195</v>
      </c>
      <c r="B2098" s="190" t="s">
        <v>2222</v>
      </c>
      <c r="C2098" s="191">
        <v>558486</v>
      </c>
      <c r="D2098" s="192">
        <v>2.004</v>
      </c>
      <c r="E2098" s="193">
        <v>43.359116020000002</v>
      </c>
      <c r="F2098" s="194">
        <v>4.1436464088397784</v>
      </c>
      <c r="H2098" s="195">
        <f t="shared" si="193"/>
        <v>0.5</v>
      </c>
      <c r="I2098" s="196">
        <f t="shared" si="194"/>
        <v>4.5</v>
      </c>
      <c r="J2098" s="197">
        <f t="shared" si="195"/>
        <v>1.5</v>
      </c>
      <c r="K2098" s="186">
        <f t="shared" si="198"/>
        <v>6.5</v>
      </c>
      <c r="L2098" s="198">
        <f t="shared" si="196"/>
        <v>2.1666666666666665</v>
      </c>
      <c r="M2098" s="199">
        <f t="shared" si="197"/>
        <v>2.16</v>
      </c>
    </row>
    <row r="2099" spans="1:13" x14ac:dyDescent="0.35">
      <c r="A2099" s="189" t="s">
        <v>2195</v>
      </c>
      <c r="B2099" s="190" t="s">
        <v>2223</v>
      </c>
      <c r="C2099" s="191">
        <v>566691</v>
      </c>
      <c r="D2099" s="192">
        <v>2.5640000000000001</v>
      </c>
      <c r="E2099" s="193">
        <v>47.236842109999998</v>
      </c>
      <c r="F2099" s="194">
        <v>2.6315789473684208</v>
      </c>
      <c r="H2099" s="195">
        <f t="shared" si="193"/>
        <v>1.5</v>
      </c>
      <c r="I2099" s="196">
        <f t="shared" si="194"/>
        <v>5</v>
      </c>
      <c r="J2099" s="197">
        <f t="shared" si="195"/>
        <v>3.5</v>
      </c>
      <c r="K2099" s="186">
        <f t="shared" si="198"/>
        <v>10</v>
      </c>
      <c r="L2099" s="198">
        <f t="shared" si="196"/>
        <v>3.3333333333333335</v>
      </c>
      <c r="M2099" s="199">
        <f t="shared" si="197"/>
        <v>3.33</v>
      </c>
    </row>
    <row r="2100" spans="1:13" x14ac:dyDescent="0.35">
      <c r="A2100" s="189" t="s">
        <v>2224</v>
      </c>
      <c r="B2100" s="190" t="s">
        <v>2035</v>
      </c>
      <c r="C2100" s="191">
        <v>541095</v>
      </c>
      <c r="D2100" s="192">
        <v>2.1509999999999998</v>
      </c>
      <c r="E2100" s="193">
        <v>38.60429448</v>
      </c>
      <c r="F2100" s="194">
        <v>3.6809815950920246</v>
      </c>
      <c r="H2100" s="195">
        <f t="shared" si="193"/>
        <v>0.5</v>
      </c>
      <c r="I2100" s="196">
        <f t="shared" si="194"/>
        <v>0.5</v>
      </c>
      <c r="J2100" s="197">
        <f t="shared" si="195"/>
        <v>2</v>
      </c>
      <c r="K2100" s="186">
        <f t="shared" si="198"/>
        <v>3</v>
      </c>
      <c r="L2100" s="198">
        <f t="shared" si="196"/>
        <v>1</v>
      </c>
      <c r="M2100" s="199">
        <f t="shared" si="197"/>
        <v>1</v>
      </c>
    </row>
    <row r="2101" spans="1:13" x14ac:dyDescent="0.35">
      <c r="A2101" s="189" t="s">
        <v>2224</v>
      </c>
      <c r="B2101" s="190" t="s">
        <v>2225</v>
      </c>
      <c r="C2101" s="191">
        <v>559725</v>
      </c>
      <c r="D2101" s="192">
        <v>4.2270000000000003</v>
      </c>
      <c r="E2101" s="193">
        <v>44.076086959999998</v>
      </c>
      <c r="F2101" s="194">
        <v>3.3913043478260869</v>
      </c>
      <c r="H2101" s="195">
        <f t="shared" si="193"/>
        <v>5</v>
      </c>
      <c r="I2101" s="196">
        <f t="shared" si="194"/>
        <v>5</v>
      </c>
      <c r="J2101" s="197">
        <f t="shared" si="195"/>
        <v>2.5</v>
      </c>
      <c r="K2101" s="186">
        <f t="shared" si="198"/>
        <v>12.5</v>
      </c>
      <c r="L2101" s="198">
        <f t="shared" si="196"/>
        <v>4.166666666666667</v>
      </c>
      <c r="M2101" s="199">
        <f t="shared" si="197"/>
        <v>4.16</v>
      </c>
    </row>
    <row r="2102" spans="1:13" x14ac:dyDescent="0.35">
      <c r="A2102" s="189" t="s">
        <v>2224</v>
      </c>
      <c r="B2102" s="190" t="s">
        <v>959</v>
      </c>
      <c r="C2102" s="191">
        <v>559733</v>
      </c>
      <c r="D2102" s="192">
        <v>2.8929999999999998</v>
      </c>
      <c r="E2102" s="193">
        <v>41.285894210000002</v>
      </c>
      <c r="F2102" s="194">
        <v>3.0226700251889169</v>
      </c>
      <c r="H2102" s="195">
        <f t="shared" si="193"/>
        <v>2</v>
      </c>
      <c r="I2102" s="196">
        <f t="shared" si="194"/>
        <v>1</v>
      </c>
      <c r="J2102" s="197">
        <f t="shared" si="195"/>
        <v>3</v>
      </c>
      <c r="K2102" s="186">
        <f t="shared" si="198"/>
        <v>6</v>
      </c>
      <c r="L2102" s="198">
        <f t="shared" si="196"/>
        <v>2</v>
      </c>
      <c r="M2102" s="199">
        <f t="shared" si="197"/>
        <v>2</v>
      </c>
    </row>
    <row r="2103" spans="1:13" x14ac:dyDescent="0.35">
      <c r="A2103" s="189" t="s">
        <v>2224</v>
      </c>
      <c r="B2103" s="190" t="s">
        <v>2226</v>
      </c>
      <c r="C2103" s="191">
        <v>559741</v>
      </c>
      <c r="D2103" s="192">
        <v>6.383</v>
      </c>
      <c r="E2103" s="193">
        <v>43.475000000000001</v>
      </c>
      <c r="F2103" s="194">
        <v>22.5</v>
      </c>
      <c r="H2103" s="195">
        <f t="shared" si="193"/>
        <v>5</v>
      </c>
      <c r="I2103" s="196">
        <f t="shared" si="194"/>
        <v>4.5</v>
      </c>
      <c r="J2103" s="197">
        <f t="shared" si="195"/>
        <v>0.5</v>
      </c>
      <c r="K2103" s="186">
        <f t="shared" si="198"/>
        <v>10</v>
      </c>
      <c r="L2103" s="198">
        <f t="shared" si="196"/>
        <v>3.3333333333333335</v>
      </c>
      <c r="M2103" s="199">
        <f t="shared" si="197"/>
        <v>3.33</v>
      </c>
    </row>
    <row r="2104" spans="1:13" x14ac:dyDescent="0.35">
      <c r="A2104" s="189" t="s">
        <v>2224</v>
      </c>
      <c r="B2104" s="190" t="s">
        <v>2227</v>
      </c>
      <c r="C2104" s="191">
        <v>559750</v>
      </c>
      <c r="D2104" s="192">
        <v>2.3140000000000001</v>
      </c>
      <c r="E2104" s="193">
        <v>42.859055120000001</v>
      </c>
      <c r="F2104" s="194">
        <v>5.3543307086614167</v>
      </c>
      <c r="H2104" s="195">
        <f t="shared" si="193"/>
        <v>1</v>
      </c>
      <c r="I2104" s="196">
        <f t="shared" si="194"/>
        <v>3.5</v>
      </c>
      <c r="J2104" s="197">
        <f t="shared" si="195"/>
        <v>0.5</v>
      </c>
      <c r="K2104" s="186">
        <f t="shared" si="198"/>
        <v>5</v>
      </c>
      <c r="L2104" s="198">
        <f t="shared" si="196"/>
        <v>1.6666666666666667</v>
      </c>
      <c r="M2104" s="199">
        <f t="shared" si="197"/>
        <v>1.66</v>
      </c>
    </row>
    <row r="2105" spans="1:13" x14ac:dyDescent="0.35">
      <c r="A2105" s="189" t="s">
        <v>2224</v>
      </c>
      <c r="B2105" s="190" t="s">
        <v>2228</v>
      </c>
      <c r="C2105" s="191">
        <v>559768</v>
      </c>
      <c r="D2105" s="192">
        <v>2.8039999999999998</v>
      </c>
      <c r="E2105" s="193">
        <v>39.372093020000001</v>
      </c>
      <c r="F2105" s="194">
        <v>18.604651162790699</v>
      </c>
      <c r="H2105" s="195">
        <f t="shared" si="193"/>
        <v>2</v>
      </c>
      <c r="I2105" s="196">
        <f t="shared" si="194"/>
        <v>0.5</v>
      </c>
      <c r="J2105" s="197">
        <f t="shared" si="195"/>
        <v>0.5</v>
      </c>
      <c r="K2105" s="186">
        <f t="shared" si="198"/>
        <v>3</v>
      </c>
      <c r="L2105" s="198">
        <f t="shared" si="196"/>
        <v>1</v>
      </c>
      <c r="M2105" s="199">
        <f t="shared" si="197"/>
        <v>1</v>
      </c>
    </row>
    <row r="2106" spans="1:13" x14ac:dyDescent="0.35">
      <c r="A2106" s="189" t="s">
        <v>2224</v>
      </c>
      <c r="B2106" s="190" t="s">
        <v>2229</v>
      </c>
      <c r="C2106" s="191">
        <v>540927</v>
      </c>
      <c r="D2106" s="192">
        <v>0</v>
      </c>
      <c r="E2106" s="193">
        <v>60.611111110000003</v>
      </c>
      <c r="F2106" s="194">
        <v>11.111111111111111</v>
      </c>
      <c r="H2106" s="195">
        <f t="shared" si="193"/>
        <v>0.5</v>
      </c>
      <c r="I2106" s="196">
        <f t="shared" si="194"/>
        <v>5</v>
      </c>
      <c r="J2106" s="197">
        <f t="shared" si="195"/>
        <v>0.5</v>
      </c>
      <c r="K2106" s="186">
        <f t="shared" si="198"/>
        <v>6</v>
      </c>
      <c r="L2106" s="198">
        <f t="shared" si="196"/>
        <v>2</v>
      </c>
      <c r="M2106" s="199">
        <f t="shared" si="197"/>
        <v>2</v>
      </c>
    </row>
    <row r="2107" spans="1:13" x14ac:dyDescent="0.35">
      <c r="A2107" s="189" t="s">
        <v>2224</v>
      </c>
      <c r="B2107" s="190" t="s">
        <v>2230</v>
      </c>
      <c r="C2107" s="191">
        <v>559776</v>
      </c>
      <c r="D2107" s="192">
        <v>3.823</v>
      </c>
      <c r="E2107" s="193">
        <v>42.288433380000001</v>
      </c>
      <c r="F2107" s="194">
        <v>3.5139092240117127</v>
      </c>
      <c r="H2107" s="195">
        <f t="shared" si="193"/>
        <v>4</v>
      </c>
      <c r="I2107" s="196">
        <f t="shared" si="194"/>
        <v>2.5</v>
      </c>
      <c r="J2107" s="197">
        <f t="shared" si="195"/>
        <v>2.5</v>
      </c>
      <c r="K2107" s="186">
        <f t="shared" si="198"/>
        <v>9</v>
      </c>
      <c r="L2107" s="198">
        <f t="shared" si="196"/>
        <v>3</v>
      </c>
      <c r="M2107" s="199">
        <f t="shared" si="197"/>
        <v>3</v>
      </c>
    </row>
    <row r="2108" spans="1:13" x14ac:dyDescent="0.35">
      <c r="A2108" s="189" t="s">
        <v>2224</v>
      </c>
      <c r="B2108" s="190" t="s">
        <v>2231</v>
      </c>
      <c r="C2108" s="191">
        <v>530379</v>
      </c>
      <c r="D2108" s="192">
        <v>9.7219999999999995</v>
      </c>
      <c r="E2108" s="193">
        <v>46.830769230000001</v>
      </c>
      <c r="F2108" s="194">
        <v>4.615384615384615</v>
      </c>
      <c r="H2108" s="195">
        <f t="shared" si="193"/>
        <v>5</v>
      </c>
      <c r="I2108" s="196">
        <f t="shared" si="194"/>
        <v>5</v>
      </c>
      <c r="J2108" s="197">
        <f t="shared" si="195"/>
        <v>0.5</v>
      </c>
      <c r="K2108" s="186">
        <f t="shared" si="198"/>
        <v>10.5</v>
      </c>
      <c r="L2108" s="198">
        <f t="shared" si="196"/>
        <v>3.5</v>
      </c>
      <c r="M2108" s="199">
        <f t="shared" si="197"/>
        <v>3.5</v>
      </c>
    </row>
    <row r="2109" spans="1:13" x14ac:dyDescent="0.35">
      <c r="A2109" s="189" t="s">
        <v>2224</v>
      </c>
      <c r="B2109" s="190" t="s">
        <v>2232</v>
      </c>
      <c r="C2109" s="191">
        <v>559792</v>
      </c>
      <c r="D2109" s="192">
        <v>3.0550000000000002</v>
      </c>
      <c r="E2109" s="193">
        <v>39.756570709999998</v>
      </c>
      <c r="F2109" s="194">
        <v>11.514392991239047</v>
      </c>
      <c r="H2109" s="195">
        <f t="shared" si="193"/>
        <v>2.5</v>
      </c>
      <c r="I2109" s="196">
        <f t="shared" si="194"/>
        <v>0.5</v>
      </c>
      <c r="J2109" s="197">
        <f t="shared" si="195"/>
        <v>0.5</v>
      </c>
      <c r="K2109" s="186">
        <f t="shared" si="198"/>
        <v>3.5</v>
      </c>
      <c r="L2109" s="198">
        <f t="shared" si="196"/>
        <v>1.1666666666666667</v>
      </c>
      <c r="M2109" s="199">
        <f t="shared" si="197"/>
        <v>1.1599999999999999</v>
      </c>
    </row>
    <row r="2110" spans="1:13" x14ac:dyDescent="0.35">
      <c r="A2110" s="189" t="s">
        <v>2224</v>
      </c>
      <c r="B2110" s="190" t="s">
        <v>2233</v>
      </c>
      <c r="C2110" s="191">
        <v>559806</v>
      </c>
      <c r="D2110" s="192">
        <v>4.3479999999999999</v>
      </c>
      <c r="E2110" s="193">
        <v>45.714899709999997</v>
      </c>
      <c r="F2110" s="194">
        <v>4.5845272206303731</v>
      </c>
      <c r="H2110" s="195">
        <f t="shared" si="193"/>
        <v>5</v>
      </c>
      <c r="I2110" s="196">
        <f t="shared" si="194"/>
        <v>5</v>
      </c>
      <c r="J2110" s="197">
        <f t="shared" si="195"/>
        <v>0.5</v>
      </c>
      <c r="K2110" s="186">
        <f t="shared" si="198"/>
        <v>10.5</v>
      </c>
      <c r="L2110" s="198">
        <f t="shared" si="196"/>
        <v>3.5</v>
      </c>
      <c r="M2110" s="199">
        <f t="shared" si="197"/>
        <v>3.5</v>
      </c>
    </row>
    <row r="2111" spans="1:13" x14ac:dyDescent="0.35">
      <c r="A2111" s="189" t="s">
        <v>2224</v>
      </c>
      <c r="B2111" s="190" t="s">
        <v>2234</v>
      </c>
      <c r="C2111" s="191">
        <v>559814</v>
      </c>
      <c r="D2111" s="192">
        <v>3.1850000000000001</v>
      </c>
      <c r="E2111" s="193">
        <v>44.728058050000001</v>
      </c>
      <c r="F2111" s="194">
        <v>1.38217000691085</v>
      </c>
      <c r="H2111" s="195">
        <f t="shared" si="193"/>
        <v>3</v>
      </c>
      <c r="I2111" s="196">
        <f t="shared" si="194"/>
        <v>5</v>
      </c>
      <c r="J2111" s="197">
        <f t="shared" si="195"/>
        <v>5</v>
      </c>
      <c r="K2111" s="186">
        <f t="shared" si="198"/>
        <v>13</v>
      </c>
      <c r="L2111" s="198">
        <f t="shared" si="196"/>
        <v>4.333333333333333</v>
      </c>
      <c r="M2111" s="199">
        <f t="shared" si="197"/>
        <v>4.33</v>
      </c>
    </row>
    <row r="2112" spans="1:13" x14ac:dyDescent="0.35">
      <c r="A2112" s="189" t="s">
        <v>2224</v>
      </c>
      <c r="B2112" s="190" t="s">
        <v>2235</v>
      </c>
      <c r="C2112" s="191">
        <v>559822</v>
      </c>
      <c r="D2112" s="192">
        <v>4.0679999999999996</v>
      </c>
      <c r="E2112" s="193">
        <v>43.952695470000002</v>
      </c>
      <c r="F2112" s="194">
        <v>0.85683684398429139</v>
      </c>
      <c r="H2112" s="195">
        <f t="shared" si="193"/>
        <v>5</v>
      </c>
      <c r="I2112" s="196">
        <f t="shared" si="194"/>
        <v>5</v>
      </c>
      <c r="J2112" s="197">
        <f t="shared" si="195"/>
        <v>5</v>
      </c>
      <c r="K2112" s="186">
        <f t="shared" si="198"/>
        <v>15</v>
      </c>
      <c r="L2112" s="198">
        <f t="shared" si="196"/>
        <v>5</v>
      </c>
      <c r="M2112" s="199">
        <f t="shared" si="197"/>
        <v>5</v>
      </c>
    </row>
    <row r="2113" spans="1:13" x14ac:dyDescent="0.35">
      <c r="A2113" s="189" t="s">
        <v>2224</v>
      </c>
      <c r="B2113" s="190" t="s">
        <v>1326</v>
      </c>
      <c r="C2113" s="191">
        <v>541001</v>
      </c>
      <c r="D2113" s="192">
        <v>5</v>
      </c>
      <c r="E2113" s="193">
        <v>49.413043479999999</v>
      </c>
      <c r="F2113" s="194">
        <v>4.3478260869565215</v>
      </c>
      <c r="H2113" s="195">
        <f t="shared" si="193"/>
        <v>5</v>
      </c>
      <c r="I2113" s="196">
        <f t="shared" si="194"/>
        <v>5</v>
      </c>
      <c r="J2113" s="197">
        <f t="shared" si="195"/>
        <v>1</v>
      </c>
      <c r="K2113" s="186">
        <f t="shared" si="198"/>
        <v>11</v>
      </c>
      <c r="L2113" s="198">
        <f t="shared" si="196"/>
        <v>3.6666666666666665</v>
      </c>
      <c r="M2113" s="199">
        <f t="shared" si="197"/>
        <v>3.66</v>
      </c>
    </row>
    <row r="2114" spans="1:13" x14ac:dyDescent="0.35">
      <c r="A2114" s="189" t="s">
        <v>2224</v>
      </c>
      <c r="B2114" s="190" t="s">
        <v>2236</v>
      </c>
      <c r="C2114" s="191">
        <v>559849</v>
      </c>
      <c r="D2114" s="192">
        <v>4.58</v>
      </c>
      <c r="E2114" s="193">
        <v>44.785106380000002</v>
      </c>
      <c r="F2114" s="194">
        <v>3.4042553191489366</v>
      </c>
      <c r="H2114" s="195">
        <f t="shared" si="193"/>
        <v>5</v>
      </c>
      <c r="I2114" s="196">
        <f t="shared" si="194"/>
        <v>5</v>
      </c>
      <c r="J2114" s="197">
        <f t="shared" si="195"/>
        <v>2.5</v>
      </c>
      <c r="K2114" s="186">
        <f t="shared" si="198"/>
        <v>12.5</v>
      </c>
      <c r="L2114" s="198">
        <f t="shared" si="196"/>
        <v>4.166666666666667</v>
      </c>
      <c r="M2114" s="199">
        <f t="shared" si="197"/>
        <v>4.16</v>
      </c>
    </row>
    <row r="2115" spans="1:13" x14ac:dyDescent="0.35">
      <c r="A2115" s="189" t="s">
        <v>2224</v>
      </c>
      <c r="B2115" s="190" t="s">
        <v>2237</v>
      </c>
      <c r="C2115" s="191">
        <v>559857</v>
      </c>
      <c r="D2115" s="192">
        <v>2.0529999999999999</v>
      </c>
      <c r="E2115" s="193">
        <v>42.128120889999998</v>
      </c>
      <c r="F2115" s="194">
        <v>3.9421813403416555</v>
      </c>
      <c r="H2115" s="195">
        <f t="shared" si="193"/>
        <v>0.5</v>
      </c>
      <c r="I2115" s="196">
        <f t="shared" si="194"/>
        <v>2.5</v>
      </c>
      <c r="J2115" s="197">
        <f t="shared" si="195"/>
        <v>1.5</v>
      </c>
      <c r="K2115" s="186">
        <f t="shared" si="198"/>
        <v>4.5</v>
      </c>
      <c r="L2115" s="198">
        <f t="shared" si="196"/>
        <v>1.5</v>
      </c>
      <c r="M2115" s="199">
        <f t="shared" si="197"/>
        <v>1.5</v>
      </c>
    </row>
    <row r="2116" spans="1:13" x14ac:dyDescent="0.35">
      <c r="A2116" s="189" t="s">
        <v>2224</v>
      </c>
      <c r="B2116" s="190" t="s">
        <v>1328</v>
      </c>
      <c r="C2116" s="191">
        <v>540803</v>
      </c>
      <c r="D2116" s="192">
        <v>3.5710000000000002</v>
      </c>
      <c r="E2116" s="193">
        <v>50.64</v>
      </c>
      <c r="F2116" s="194">
        <v>4</v>
      </c>
      <c r="H2116" s="195">
        <f t="shared" ref="H2116:H2179" si="199">VALUE(_xlfn.IFS(D2116&gt;4.05,"5",D2116&gt;=3.83,"4,5",D2116&gt;=3.6,"4",D2116&gt;=3.37,"3,5",D2116&gt;=3.14,"3",D2116&gt;=2.91,"2,5",D2116&gt;=2.68,"2",D2116&gt;=2.45,"1,5",D2116&gt;=2.22,"1",D2116&lt;2.22,"0,5"))</f>
        <v>3.5</v>
      </c>
      <c r="I2116" s="196">
        <f t="shared" ref="I2116:I2179" si="200">VALUE(_xlfn.IFS(E2116&gt;43.62,"5",E2116&gt;=43.32,"4,5",E2116&gt;=43.1,"4",E2116&gt;=42.7,"3,5",E2116&gt;=42.39,"3",E2116&gt;=42.08,"2,5",E2116&gt;=41.77,"2",E2116&gt;=41.46,"1,5",E2116&gt;=41.15,"1",E2116&lt;41.15,"0,5"))</f>
        <v>5</v>
      </c>
      <c r="J2116" s="197">
        <f t="shared" ref="J2116:J2179" si="201">VALUE(_xlfn.IFS(F2116&gt;4.53,"0,5",F2116&gt;=4.2,"1",F2116&gt;=3.86,"1,5",F2116&gt;=3.52,"2",F2116&gt;=3.18,"2,5",F2116&gt;=2.84,"3",F2116&gt;=2.5,"3,5",F2116&gt;=2.16,"4",F2116&gt;=1.82,"4,5",F2116&lt;1.82,"5"))</f>
        <v>1.5</v>
      </c>
      <c r="K2116" s="186">
        <f t="shared" si="198"/>
        <v>10</v>
      </c>
      <c r="L2116" s="198">
        <f t="shared" ref="L2116:L2179" si="202">(H2116+I2116+J2116)/3</f>
        <v>3.3333333333333335</v>
      </c>
      <c r="M2116" s="199">
        <f t="shared" ref="M2116:M2179" si="203">ROUNDDOWN(L2116,2)</f>
        <v>3.33</v>
      </c>
    </row>
    <row r="2117" spans="1:13" x14ac:dyDescent="0.35">
      <c r="A2117" s="189" t="s">
        <v>2224</v>
      </c>
      <c r="B2117" s="190" t="s">
        <v>2238</v>
      </c>
      <c r="C2117" s="191">
        <v>541141</v>
      </c>
      <c r="D2117" s="192">
        <v>4.8780000000000001</v>
      </c>
      <c r="E2117" s="193">
        <v>47.662162160000001</v>
      </c>
      <c r="F2117" s="194">
        <v>8.1081081081081088</v>
      </c>
      <c r="H2117" s="195">
        <f t="shared" si="199"/>
        <v>5</v>
      </c>
      <c r="I2117" s="196">
        <f t="shared" si="200"/>
        <v>5</v>
      </c>
      <c r="J2117" s="197">
        <f t="shared" si="201"/>
        <v>0.5</v>
      </c>
      <c r="K2117" s="186">
        <f t="shared" si="198"/>
        <v>10.5</v>
      </c>
      <c r="L2117" s="198">
        <f t="shared" si="202"/>
        <v>3.5</v>
      </c>
      <c r="M2117" s="199">
        <f t="shared" si="203"/>
        <v>3.5</v>
      </c>
    </row>
    <row r="2118" spans="1:13" x14ac:dyDescent="0.35">
      <c r="A2118" s="189" t="s">
        <v>2224</v>
      </c>
      <c r="B2118" s="190" t="s">
        <v>2239</v>
      </c>
      <c r="C2118" s="191">
        <v>579017</v>
      </c>
      <c r="D2118" s="192">
        <v>5.2629999999999999</v>
      </c>
      <c r="E2118" s="193">
        <v>43.970588239999998</v>
      </c>
      <c r="F2118" s="194">
        <v>1.9607843137254901</v>
      </c>
      <c r="H2118" s="195">
        <f t="shared" si="199"/>
        <v>5</v>
      </c>
      <c r="I2118" s="196">
        <f t="shared" si="200"/>
        <v>5</v>
      </c>
      <c r="J2118" s="197">
        <f t="shared" si="201"/>
        <v>4.5</v>
      </c>
      <c r="K2118" s="186">
        <f t="shared" si="198"/>
        <v>14.5</v>
      </c>
      <c r="L2118" s="198">
        <f t="shared" si="202"/>
        <v>4.833333333333333</v>
      </c>
      <c r="M2118" s="199">
        <f t="shared" si="203"/>
        <v>4.83</v>
      </c>
    </row>
    <row r="2119" spans="1:13" x14ac:dyDescent="0.35">
      <c r="A2119" s="189" t="s">
        <v>2224</v>
      </c>
      <c r="B2119" s="190" t="s">
        <v>2240</v>
      </c>
      <c r="C2119" s="191">
        <v>566811</v>
      </c>
      <c r="D2119" s="192">
        <v>4.3479999999999999</v>
      </c>
      <c r="E2119" s="193">
        <v>37.886666669999997</v>
      </c>
      <c r="F2119" s="194">
        <v>0</v>
      </c>
      <c r="H2119" s="195">
        <f t="shared" si="199"/>
        <v>5</v>
      </c>
      <c r="I2119" s="196">
        <f t="shared" si="200"/>
        <v>0.5</v>
      </c>
      <c r="J2119" s="197">
        <f t="shared" si="201"/>
        <v>5</v>
      </c>
      <c r="K2119" s="186">
        <f t="shared" si="198"/>
        <v>10.5</v>
      </c>
      <c r="L2119" s="198">
        <f t="shared" si="202"/>
        <v>3.5</v>
      </c>
      <c r="M2119" s="199">
        <f t="shared" si="203"/>
        <v>3.5</v>
      </c>
    </row>
    <row r="2120" spans="1:13" x14ac:dyDescent="0.35">
      <c r="A2120" s="189" t="s">
        <v>2224</v>
      </c>
      <c r="B2120" s="190" t="s">
        <v>1423</v>
      </c>
      <c r="C2120" s="191">
        <v>541150</v>
      </c>
      <c r="D2120" s="192">
        <v>2.8370000000000002</v>
      </c>
      <c r="E2120" s="193">
        <v>40.608220600000003</v>
      </c>
      <c r="F2120" s="194">
        <v>7.7003121748178982</v>
      </c>
      <c r="H2120" s="195">
        <f t="shared" si="199"/>
        <v>2</v>
      </c>
      <c r="I2120" s="196">
        <f t="shared" si="200"/>
        <v>0.5</v>
      </c>
      <c r="J2120" s="197">
        <f t="shared" si="201"/>
        <v>0.5</v>
      </c>
      <c r="K2120" s="186">
        <f t="shared" si="198"/>
        <v>3</v>
      </c>
      <c r="L2120" s="198">
        <f t="shared" si="202"/>
        <v>1</v>
      </c>
      <c r="M2120" s="199">
        <f t="shared" si="203"/>
        <v>1</v>
      </c>
    </row>
    <row r="2121" spans="1:13" x14ac:dyDescent="0.35">
      <c r="A2121" s="189" t="s">
        <v>2224</v>
      </c>
      <c r="B2121" s="190" t="s">
        <v>2241</v>
      </c>
      <c r="C2121" s="191">
        <v>559903</v>
      </c>
      <c r="D2121" s="192">
        <v>4.2789999999999999</v>
      </c>
      <c r="E2121" s="193">
        <v>41.433988759999998</v>
      </c>
      <c r="F2121" s="194">
        <v>15.44943820224719</v>
      </c>
      <c r="H2121" s="195">
        <f t="shared" si="199"/>
        <v>5</v>
      </c>
      <c r="I2121" s="196">
        <f t="shared" si="200"/>
        <v>1</v>
      </c>
      <c r="J2121" s="197">
        <f t="shared" si="201"/>
        <v>0.5</v>
      </c>
      <c r="K2121" s="186">
        <f t="shared" si="198"/>
        <v>6.5</v>
      </c>
      <c r="L2121" s="198">
        <f t="shared" si="202"/>
        <v>2.1666666666666665</v>
      </c>
      <c r="M2121" s="199">
        <f t="shared" si="203"/>
        <v>2.16</v>
      </c>
    </row>
    <row r="2122" spans="1:13" x14ac:dyDescent="0.35">
      <c r="A2122" s="189" t="s">
        <v>2224</v>
      </c>
      <c r="B2122" s="190" t="s">
        <v>2242</v>
      </c>
      <c r="C2122" s="191">
        <v>530361</v>
      </c>
      <c r="D2122" s="192">
        <v>0</v>
      </c>
      <c r="E2122" s="193">
        <v>42.40384615</v>
      </c>
      <c r="F2122" s="194">
        <v>3.8461538461538463</v>
      </c>
      <c r="H2122" s="195">
        <f t="shared" si="199"/>
        <v>0.5</v>
      </c>
      <c r="I2122" s="196">
        <f t="shared" si="200"/>
        <v>3</v>
      </c>
      <c r="J2122" s="197">
        <f t="shared" si="201"/>
        <v>2</v>
      </c>
      <c r="K2122" s="186">
        <f t="shared" si="198"/>
        <v>5.5</v>
      </c>
      <c r="L2122" s="198">
        <f t="shared" si="202"/>
        <v>1.8333333333333333</v>
      </c>
      <c r="M2122" s="199">
        <f t="shared" si="203"/>
        <v>1.83</v>
      </c>
    </row>
    <row r="2123" spans="1:13" x14ac:dyDescent="0.35">
      <c r="A2123" s="189" t="s">
        <v>2224</v>
      </c>
      <c r="B2123" s="190" t="s">
        <v>2243</v>
      </c>
      <c r="C2123" s="191">
        <v>559911</v>
      </c>
      <c r="D2123" s="192">
        <v>2.7029999999999998</v>
      </c>
      <c r="E2123" s="193">
        <v>43.456022939999997</v>
      </c>
      <c r="F2123" s="194">
        <v>4.5889101338432123</v>
      </c>
      <c r="H2123" s="195">
        <f t="shared" si="199"/>
        <v>2</v>
      </c>
      <c r="I2123" s="196">
        <f t="shared" si="200"/>
        <v>4.5</v>
      </c>
      <c r="J2123" s="197">
        <f t="shared" si="201"/>
        <v>0.5</v>
      </c>
      <c r="K2123" s="186">
        <f t="shared" si="198"/>
        <v>7</v>
      </c>
      <c r="L2123" s="198">
        <f t="shared" si="202"/>
        <v>2.3333333333333335</v>
      </c>
      <c r="M2123" s="199">
        <f t="shared" si="203"/>
        <v>2.33</v>
      </c>
    </row>
    <row r="2124" spans="1:13" x14ac:dyDescent="0.35">
      <c r="A2124" s="189" t="s">
        <v>2224</v>
      </c>
      <c r="B2124" s="190" t="s">
        <v>1333</v>
      </c>
      <c r="C2124" s="191">
        <v>559920</v>
      </c>
      <c r="D2124" s="192">
        <v>6.383</v>
      </c>
      <c r="E2124" s="193">
        <v>51.168750000000003</v>
      </c>
      <c r="F2124" s="194">
        <v>2.5</v>
      </c>
      <c r="H2124" s="195">
        <f t="shared" si="199"/>
        <v>5</v>
      </c>
      <c r="I2124" s="196">
        <f t="shared" si="200"/>
        <v>5</v>
      </c>
      <c r="J2124" s="197">
        <f t="shared" si="201"/>
        <v>3.5</v>
      </c>
      <c r="K2124" s="186">
        <f t="shared" si="198"/>
        <v>13.5</v>
      </c>
      <c r="L2124" s="198">
        <f t="shared" si="202"/>
        <v>4.5</v>
      </c>
      <c r="M2124" s="199">
        <f t="shared" si="203"/>
        <v>4.5</v>
      </c>
    </row>
    <row r="2125" spans="1:13" x14ac:dyDescent="0.35">
      <c r="A2125" s="189" t="s">
        <v>2224</v>
      </c>
      <c r="B2125" s="190" t="s">
        <v>2244</v>
      </c>
      <c r="C2125" s="191">
        <v>579033</v>
      </c>
      <c r="D2125" s="192">
        <v>2.762</v>
      </c>
      <c r="E2125" s="193">
        <v>38.312720849999998</v>
      </c>
      <c r="F2125" s="194">
        <v>20.49469964664311</v>
      </c>
      <c r="H2125" s="195">
        <f t="shared" si="199"/>
        <v>2</v>
      </c>
      <c r="I2125" s="196">
        <f t="shared" si="200"/>
        <v>0.5</v>
      </c>
      <c r="J2125" s="197">
        <f t="shared" si="201"/>
        <v>0.5</v>
      </c>
      <c r="K2125" s="186">
        <f t="shared" ref="K2125:K2188" si="204">SUM(H2125:J2125)</f>
        <v>3</v>
      </c>
      <c r="L2125" s="198">
        <f t="shared" si="202"/>
        <v>1</v>
      </c>
      <c r="M2125" s="199">
        <f t="shared" si="203"/>
        <v>1</v>
      </c>
    </row>
    <row r="2126" spans="1:13" x14ac:dyDescent="0.35">
      <c r="A2126" s="189" t="s">
        <v>2224</v>
      </c>
      <c r="B2126" s="190" t="s">
        <v>2245</v>
      </c>
      <c r="C2126" s="191">
        <v>567001</v>
      </c>
      <c r="D2126" s="192">
        <v>4.8780000000000001</v>
      </c>
      <c r="E2126" s="193">
        <v>42.554313100000002</v>
      </c>
      <c r="F2126" s="194">
        <v>4.4728434504792327</v>
      </c>
      <c r="H2126" s="195">
        <f t="shared" si="199"/>
        <v>5</v>
      </c>
      <c r="I2126" s="196">
        <f t="shared" si="200"/>
        <v>3</v>
      </c>
      <c r="J2126" s="197">
        <f t="shared" si="201"/>
        <v>1</v>
      </c>
      <c r="K2126" s="186">
        <f t="shared" si="204"/>
        <v>9</v>
      </c>
      <c r="L2126" s="198">
        <f t="shared" si="202"/>
        <v>3</v>
      </c>
      <c r="M2126" s="199">
        <f t="shared" si="203"/>
        <v>3</v>
      </c>
    </row>
    <row r="2127" spans="1:13" x14ac:dyDescent="0.35">
      <c r="A2127" s="189" t="s">
        <v>2224</v>
      </c>
      <c r="B2127" s="190" t="s">
        <v>2246</v>
      </c>
      <c r="C2127" s="191">
        <v>559946</v>
      </c>
      <c r="D2127" s="192">
        <v>0</v>
      </c>
      <c r="E2127" s="193">
        <v>38.067901229999997</v>
      </c>
      <c r="F2127" s="194">
        <v>4.9382716049382713</v>
      </c>
      <c r="H2127" s="195">
        <f t="shared" si="199"/>
        <v>0.5</v>
      </c>
      <c r="I2127" s="196">
        <f t="shared" si="200"/>
        <v>0.5</v>
      </c>
      <c r="J2127" s="197">
        <f t="shared" si="201"/>
        <v>0.5</v>
      </c>
      <c r="K2127" s="186">
        <f t="shared" si="204"/>
        <v>1.5</v>
      </c>
      <c r="L2127" s="198">
        <f t="shared" si="202"/>
        <v>0.5</v>
      </c>
      <c r="M2127" s="199">
        <f t="shared" si="203"/>
        <v>0.5</v>
      </c>
    </row>
    <row r="2128" spans="1:13" x14ac:dyDescent="0.35">
      <c r="A2128" s="189" t="s">
        <v>2224</v>
      </c>
      <c r="B2128" s="190" t="s">
        <v>2247</v>
      </c>
      <c r="C2128" s="191">
        <v>559954</v>
      </c>
      <c r="D2128" s="192">
        <v>1.37</v>
      </c>
      <c r="E2128" s="193">
        <v>53.448412699999999</v>
      </c>
      <c r="F2128" s="194">
        <v>0.79365079365079361</v>
      </c>
      <c r="H2128" s="195">
        <f t="shared" si="199"/>
        <v>0.5</v>
      </c>
      <c r="I2128" s="196">
        <f t="shared" si="200"/>
        <v>5</v>
      </c>
      <c r="J2128" s="197">
        <f t="shared" si="201"/>
        <v>5</v>
      </c>
      <c r="K2128" s="186">
        <f t="shared" si="204"/>
        <v>10.5</v>
      </c>
      <c r="L2128" s="198">
        <f t="shared" si="202"/>
        <v>3.5</v>
      </c>
      <c r="M2128" s="199">
        <f t="shared" si="203"/>
        <v>3.5</v>
      </c>
    </row>
    <row r="2129" spans="1:13" x14ac:dyDescent="0.35">
      <c r="A2129" s="189" t="s">
        <v>2224</v>
      </c>
      <c r="B2129" s="190" t="s">
        <v>2248</v>
      </c>
      <c r="C2129" s="191">
        <v>559962</v>
      </c>
      <c r="D2129" s="192">
        <v>3.306</v>
      </c>
      <c r="E2129" s="193">
        <v>39.861809049999998</v>
      </c>
      <c r="F2129" s="194">
        <v>5.025125628140704</v>
      </c>
      <c r="H2129" s="195">
        <f t="shared" si="199"/>
        <v>3</v>
      </c>
      <c r="I2129" s="196">
        <f t="shared" si="200"/>
        <v>0.5</v>
      </c>
      <c r="J2129" s="197">
        <f t="shared" si="201"/>
        <v>0.5</v>
      </c>
      <c r="K2129" s="186">
        <f t="shared" si="204"/>
        <v>4</v>
      </c>
      <c r="L2129" s="198">
        <f t="shared" si="202"/>
        <v>1.3333333333333333</v>
      </c>
      <c r="M2129" s="199">
        <f t="shared" si="203"/>
        <v>1.33</v>
      </c>
    </row>
    <row r="2130" spans="1:13" x14ac:dyDescent="0.35">
      <c r="A2130" s="189" t="s">
        <v>2224</v>
      </c>
      <c r="B2130" s="190" t="s">
        <v>2249</v>
      </c>
      <c r="C2130" s="191">
        <v>553611</v>
      </c>
      <c r="D2130" s="192">
        <v>2.319</v>
      </c>
      <c r="E2130" s="193">
        <v>41.258928570000002</v>
      </c>
      <c r="F2130" s="194">
        <v>7.5000000000000009</v>
      </c>
      <c r="H2130" s="195">
        <f t="shared" si="199"/>
        <v>1</v>
      </c>
      <c r="I2130" s="196">
        <f t="shared" si="200"/>
        <v>1</v>
      </c>
      <c r="J2130" s="197">
        <f t="shared" si="201"/>
        <v>0.5</v>
      </c>
      <c r="K2130" s="186">
        <f t="shared" si="204"/>
        <v>2.5</v>
      </c>
      <c r="L2130" s="198">
        <f t="shared" si="202"/>
        <v>0.83333333333333337</v>
      </c>
      <c r="M2130" s="199">
        <f t="shared" si="203"/>
        <v>0.83</v>
      </c>
    </row>
    <row r="2131" spans="1:13" x14ac:dyDescent="0.35">
      <c r="A2131" s="189" t="s">
        <v>2224</v>
      </c>
      <c r="B2131" s="190" t="s">
        <v>2250</v>
      </c>
      <c r="C2131" s="191">
        <v>579009</v>
      </c>
      <c r="D2131" s="192">
        <v>4.9379999999999997</v>
      </c>
      <c r="E2131" s="193">
        <v>45.667857140000002</v>
      </c>
      <c r="F2131" s="194">
        <v>5</v>
      </c>
      <c r="H2131" s="195">
        <f t="shared" si="199"/>
        <v>5</v>
      </c>
      <c r="I2131" s="196">
        <f t="shared" si="200"/>
        <v>5</v>
      </c>
      <c r="J2131" s="197">
        <f t="shared" si="201"/>
        <v>0.5</v>
      </c>
      <c r="K2131" s="186">
        <f t="shared" si="204"/>
        <v>10.5</v>
      </c>
      <c r="L2131" s="198">
        <f t="shared" si="202"/>
        <v>3.5</v>
      </c>
      <c r="M2131" s="199">
        <f t="shared" si="203"/>
        <v>3.5</v>
      </c>
    </row>
    <row r="2132" spans="1:13" x14ac:dyDescent="0.35">
      <c r="A2132" s="189" t="s">
        <v>2224</v>
      </c>
      <c r="B2132" s="190" t="s">
        <v>2251</v>
      </c>
      <c r="C2132" s="191">
        <v>579084</v>
      </c>
      <c r="D2132" s="192">
        <v>3.5710000000000002</v>
      </c>
      <c r="E2132" s="193">
        <v>47.07647059</v>
      </c>
      <c r="F2132" s="194">
        <v>2.3529411764705883</v>
      </c>
      <c r="H2132" s="195">
        <f t="shared" si="199"/>
        <v>3.5</v>
      </c>
      <c r="I2132" s="196">
        <f t="shared" si="200"/>
        <v>5</v>
      </c>
      <c r="J2132" s="197">
        <f t="shared" si="201"/>
        <v>4</v>
      </c>
      <c r="K2132" s="186">
        <f t="shared" si="204"/>
        <v>12.5</v>
      </c>
      <c r="L2132" s="198">
        <f t="shared" si="202"/>
        <v>4.166666666666667</v>
      </c>
      <c r="M2132" s="199">
        <f t="shared" si="203"/>
        <v>4.16</v>
      </c>
    </row>
    <row r="2133" spans="1:13" x14ac:dyDescent="0.35">
      <c r="A2133" s="189" t="s">
        <v>2224</v>
      </c>
      <c r="B2133" s="190" t="s">
        <v>2252</v>
      </c>
      <c r="C2133" s="191">
        <v>559997</v>
      </c>
      <c r="D2133" s="192">
        <v>2.4660000000000002</v>
      </c>
      <c r="E2133" s="193">
        <v>44.986859690000003</v>
      </c>
      <c r="F2133" s="194">
        <v>3.2071269487750556</v>
      </c>
      <c r="H2133" s="195">
        <f t="shared" si="199"/>
        <v>1.5</v>
      </c>
      <c r="I2133" s="196">
        <f t="shared" si="200"/>
        <v>5</v>
      </c>
      <c r="J2133" s="197">
        <f t="shared" si="201"/>
        <v>2.5</v>
      </c>
      <c r="K2133" s="186">
        <f t="shared" si="204"/>
        <v>9</v>
      </c>
      <c r="L2133" s="198">
        <f t="shared" si="202"/>
        <v>3</v>
      </c>
      <c r="M2133" s="199">
        <f t="shared" si="203"/>
        <v>3</v>
      </c>
    </row>
    <row r="2134" spans="1:13" x14ac:dyDescent="0.35">
      <c r="A2134" s="189" t="s">
        <v>2224</v>
      </c>
      <c r="B2134" s="190" t="s">
        <v>2253</v>
      </c>
      <c r="C2134" s="191">
        <v>560006</v>
      </c>
      <c r="D2134" s="192">
        <v>5.4050000000000002</v>
      </c>
      <c r="E2134" s="193">
        <v>44.010769230000001</v>
      </c>
      <c r="F2134" s="194">
        <v>3.0769230769230771</v>
      </c>
      <c r="H2134" s="195">
        <f t="shared" si="199"/>
        <v>5</v>
      </c>
      <c r="I2134" s="196">
        <f t="shared" si="200"/>
        <v>5</v>
      </c>
      <c r="J2134" s="197">
        <f t="shared" si="201"/>
        <v>3</v>
      </c>
      <c r="K2134" s="186">
        <f t="shared" si="204"/>
        <v>13</v>
      </c>
      <c r="L2134" s="198">
        <f t="shared" si="202"/>
        <v>4.333333333333333</v>
      </c>
      <c r="M2134" s="199">
        <f t="shared" si="203"/>
        <v>4.33</v>
      </c>
    </row>
    <row r="2135" spans="1:13" x14ac:dyDescent="0.35">
      <c r="A2135" s="189" t="s">
        <v>2224</v>
      </c>
      <c r="B2135" s="190" t="s">
        <v>2254</v>
      </c>
      <c r="C2135" s="191">
        <v>560014</v>
      </c>
      <c r="D2135" s="192">
        <v>3.222</v>
      </c>
      <c r="E2135" s="193">
        <v>43.104140530000002</v>
      </c>
      <c r="F2135" s="194">
        <v>5.7716436637390212</v>
      </c>
      <c r="H2135" s="195">
        <f t="shared" si="199"/>
        <v>3</v>
      </c>
      <c r="I2135" s="196">
        <f t="shared" si="200"/>
        <v>4</v>
      </c>
      <c r="J2135" s="197">
        <f t="shared" si="201"/>
        <v>0.5</v>
      </c>
      <c r="K2135" s="186">
        <f t="shared" si="204"/>
        <v>7.5</v>
      </c>
      <c r="L2135" s="198">
        <f t="shared" si="202"/>
        <v>2.5</v>
      </c>
      <c r="M2135" s="199">
        <f t="shared" si="203"/>
        <v>2.5</v>
      </c>
    </row>
    <row r="2136" spans="1:13" x14ac:dyDescent="0.35">
      <c r="A2136" s="189" t="s">
        <v>2224</v>
      </c>
      <c r="B2136" s="190" t="s">
        <v>2255</v>
      </c>
      <c r="C2136" s="191">
        <v>566837</v>
      </c>
      <c r="D2136" s="192">
        <v>3.7879999999999998</v>
      </c>
      <c r="E2136" s="193">
        <v>44.62371134</v>
      </c>
      <c r="F2136" s="194">
        <v>16.494845360824744</v>
      </c>
      <c r="H2136" s="195">
        <f t="shared" si="199"/>
        <v>4</v>
      </c>
      <c r="I2136" s="196">
        <f t="shared" si="200"/>
        <v>5</v>
      </c>
      <c r="J2136" s="197">
        <f t="shared" si="201"/>
        <v>0.5</v>
      </c>
      <c r="K2136" s="186">
        <f t="shared" si="204"/>
        <v>9.5</v>
      </c>
      <c r="L2136" s="198">
        <f t="shared" si="202"/>
        <v>3.1666666666666665</v>
      </c>
      <c r="M2136" s="199">
        <f t="shared" si="203"/>
        <v>3.16</v>
      </c>
    </row>
    <row r="2137" spans="1:13" x14ac:dyDescent="0.35">
      <c r="A2137" s="189" t="s">
        <v>2224</v>
      </c>
      <c r="B2137" s="190" t="s">
        <v>2256</v>
      </c>
      <c r="C2137" s="191">
        <v>541192</v>
      </c>
      <c r="D2137" s="192">
        <v>1.835</v>
      </c>
      <c r="E2137" s="193">
        <v>41.48930481</v>
      </c>
      <c r="F2137" s="194">
        <v>4.2780748663101607</v>
      </c>
      <c r="H2137" s="195">
        <f t="shared" si="199"/>
        <v>0.5</v>
      </c>
      <c r="I2137" s="196">
        <f t="shared" si="200"/>
        <v>1.5</v>
      </c>
      <c r="J2137" s="197">
        <f t="shared" si="201"/>
        <v>1</v>
      </c>
      <c r="K2137" s="186">
        <f t="shared" si="204"/>
        <v>3</v>
      </c>
      <c r="L2137" s="198">
        <f t="shared" si="202"/>
        <v>1</v>
      </c>
      <c r="M2137" s="199">
        <f t="shared" si="203"/>
        <v>1</v>
      </c>
    </row>
    <row r="2138" spans="1:13" x14ac:dyDescent="0.35">
      <c r="A2138" s="189" t="s">
        <v>2224</v>
      </c>
      <c r="B2138" s="190" t="s">
        <v>618</v>
      </c>
      <c r="C2138" s="191">
        <v>560057</v>
      </c>
      <c r="D2138" s="192">
        <v>2.093</v>
      </c>
      <c r="E2138" s="193">
        <v>42.308750879999998</v>
      </c>
      <c r="F2138" s="194">
        <v>3.9520112914608321</v>
      </c>
      <c r="H2138" s="195">
        <f t="shared" si="199"/>
        <v>0.5</v>
      </c>
      <c r="I2138" s="196">
        <f t="shared" si="200"/>
        <v>2.5</v>
      </c>
      <c r="J2138" s="197">
        <f t="shared" si="201"/>
        <v>1.5</v>
      </c>
      <c r="K2138" s="186">
        <f t="shared" si="204"/>
        <v>4.5</v>
      </c>
      <c r="L2138" s="198">
        <f t="shared" si="202"/>
        <v>1.5</v>
      </c>
      <c r="M2138" s="199">
        <f t="shared" si="203"/>
        <v>1.5</v>
      </c>
    </row>
    <row r="2139" spans="1:13" x14ac:dyDescent="0.35">
      <c r="A2139" s="189" t="s">
        <v>2224</v>
      </c>
      <c r="B2139" s="190" t="s">
        <v>2257</v>
      </c>
      <c r="C2139" s="191">
        <v>566993</v>
      </c>
      <c r="D2139" s="192">
        <v>3.3330000000000002</v>
      </c>
      <c r="E2139" s="193">
        <v>45.305555560000002</v>
      </c>
      <c r="F2139" s="194">
        <v>7.4074074074074074</v>
      </c>
      <c r="H2139" s="195">
        <f t="shared" si="199"/>
        <v>3</v>
      </c>
      <c r="I2139" s="196">
        <f t="shared" si="200"/>
        <v>5</v>
      </c>
      <c r="J2139" s="197">
        <f t="shared" si="201"/>
        <v>0.5</v>
      </c>
      <c r="K2139" s="186">
        <f t="shared" si="204"/>
        <v>8.5</v>
      </c>
      <c r="L2139" s="198">
        <f t="shared" si="202"/>
        <v>2.8333333333333335</v>
      </c>
      <c r="M2139" s="199">
        <f t="shared" si="203"/>
        <v>2.83</v>
      </c>
    </row>
    <row r="2140" spans="1:13" x14ac:dyDescent="0.35">
      <c r="A2140" s="189" t="s">
        <v>2224</v>
      </c>
      <c r="B2140" s="190" t="s">
        <v>2258</v>
      </c>
      <c r="C2140" s="191">
        <v>566861</v>
      </c>
      <c r="D2140" s="192">
        <v>2.899</v>
      </c>
      <c r="E2140" s="193">
        <v>44.516260160000002</v>
      </c>
      <c r="F2140" s="194">
        <v>1.6260162601626016</v>
      </c>
      <c r="H2140" s="195">
        <f t="shared" si="199"/>
        <v>2</v>
      </c>
      <c r="I2140" s="196">
        <f t="shared" si="200"/>
        <v>5</v>
      </c>
      <c r="J2140" s="197">
        <f t="shared" si="201"/>
        <v>5</v>
      </c>
      <c r="K2140" s="186">
        <f t="shared" si="204"/>
        <v>12</v>
      </c>
      <c r="L2140" s="198">
        <f t="shared" si="202"/>
        <v>4</v>
      </c>
      <c r="M2140" s="199">
        <f t="shared" si="203"/>
        <v>4</v>
      </c>
    </row>
    <row r="2141" spans="1:13" x14ac:dyDescent="0.35">
      <c r="A2141" s="189" t="s">
        <v>2224</v>
      </c>
      <c r="B2141" s="190" t="s">
        <v>2259</v>
      </c>
      <c r="C2141" s="191">
        <v>560081</v>
      </c>
      <c r="D2141" s="192">
        <v>3.125</v>
      </c>
      <c r="E2141" s="193">
        <v>45.642292490000003</v>
      </c>
      <c r="F2141" s="194">
        <v>0</v>
      </c>
      <c r="H2141" s="195">
        <f t="shared" si="199"/>
        <v>2.5</v>
      </c>
      <c r="I2141" s="196">
        <f t="shared" si="200"/>
        <v>5</v>
      </c>
      <c r="J2141" s="197">
        <f t="shared" si="201"/>
        <v>5</v>
      </c>
      <c r="K2141" s="186">
        <f t="shared" si="204"/>
        <v>12.5</v>
      </c>
      <c r="L2141" s="198">
        <f t="shared" si="202"/>
        <v>4.166666666666667</v>
      </c>
      <c r="M2141" s="199">
        <f t="shared" si="203"/>
        <v>4.16</v>
      </c>
    </row>
    <row r="2142" spans="1:13" x14ac:dyDescent="0.35">
      <c r="A2142" s="189" t="s">
        <v>2224</v>
      </c>
      <c r="B2142" s="190" t="s">
        <v>2260</v>
      </c>
      <c r="C2142" s="191">
        <v>579131</v>
      </c>
      <c r="D2142" s="192">
        <v>2.996</v>
      </c>
      <c r="E2142" s="193">
        <v>42.102803739999999</v>
      </c>
      <c r="F2142" s="194">
        <v>6.0747663551401869</v>
      </c>
      <c r="H2142" s="195">
        <f t="shared" si="199"/>
        <v>2.5</v>
      </c>
      <c r="I2142" s="196">
        <f t="shared" si="200"/>
        <v>2.5</v>
      </c>
      <c r="J2142" s="197">
        <f t="shared" si="201"/>
        <v>0.5</v>
      </c>
      <c r="K2142" s="186">
        <f t="shared" si="204"/>
        <v>5.5</v>
      </c>
      <c r="L2142" s="198">
        <f t="shared" si="202"/>
        <v>1.8333333333333333</v>
      </c>
      <c r="M2142" s="199">
        <f t="shared" si="203"/>
        <v>1.83</v>
      </c>
    </row>
    <row r="2143" spans="1:13" x14ac:dyDescent="0.35">
      <c r="A2143" s="189" t="s">
        <v>2224</v>
      </c>
      <c r="B2143" s="190" t="s">
        <v>2261</v>
      </c>
      <c r="C2143" s="191">
        <v>560111</v>
      </c>
      <c r="D2143" s="192">
        <v>3.9060000000000001</v>
      </c>
      <c r="E2143" s="193">
        <v>45.635265699999998</v>
      </c>
      <c r="F2143" s="194">
        <v>2.8985507246376812</v>
      </c>
      <c r="H2143" s="195">
        <f t="shared" si="199"/>
        <v>4.5</v>
      </c>
      <c r="I2143" s="196">
        <f t="shared" si="200"/>
        <v>5</v>
      </c>
      <c r="J2143" s="197">
        <f t="shared" si="201"/>
        <v>3</v>
      </c>
      <c r="K2143" s="186">
        <f t="shared" si="204"/>
        <v>12.5</v>
      </c>
      <c r="L2143" s="198">
        <f t="shared" si="202"/>
        <v>4.166666666666667</v>
      </c>
      <c r="M2143" s="199">
        <f t="shared" si="203"/>
        <v>4.16</v>
      </c>
    </row>
    <row r="2144" spans="1:13" x14ac:dyDescent="0.35">
      <c r="A2144" s="189" t="s">
        <v>2224</v>
      </c>
      <c r="B2144" s="190" t="s">
        <v>2262</v>
      </c>
      <c r="C2144" s="191">
        <v>560120</v>
      </c>
      <c r="D2144" s="192">
        <v>5.0819999999999999</v>
      </c>
      <c r="E2144" s="193">
        <v>42.756865910000002</v>
      </c>
      <c r="F2144" s="194">
        <v>4.9542272482498655</v>
      </c>
      <c r="H2144" s="195">
        <f t="shared" si="199"/>
        <v>5</v>
      </c>
      <c r="I2144" s="196">
        <f t="shared" si="200"/>
        <v>3.5</v>
      </c>
      <c r="J2144" s="197">
        <f t="shared" si="201"/>
        <v>0.5</v>
      </c>
      <c r="K2144" s="186">
        <f t="shared" si="204"/>
        <v>9</v>
      </c>
      <c r="L2144" s="198">
        <f t="shared" si="202"/>
        <v>3</v>
      </c>
      <c r="M2144" s="199">
        <f t="shared" si="203"/>
        <v>3</v>
      </c>
    </row>
    <row r="2145" spans="1:13" x14ac:dyDescent="0.35">
      <c r="A2145" s="189" t="s">
        <v>2224</v>
      </c>
      <c r="B2145" s="190" t="s">
        <v>2263</v>
      </c>
      <c r="C2145" s="191">
        <v>566942</v>
      </c>
      <c r="D2145" s="192">
        <v>1.3420000000000001</v>
      </c>
      <c r="E2145" s="193">
        <v>40.95258621</v>
      </c>
      <c r="F2145" s="194">
        <v>5.1724137931034484</v>
      </c>
      <c r="H2145" s="195">
        <f t="shared" si="199"/>
        <v>0.5</v>
      </c>
      <c r="I2145" s="196">
        <f t="shared" si="200"/>
        <v>0.5</v>
      </c>
      <c r="J2145" s="197">
        <f t="shared" si="201"/>
        <v>0.5</v>
      </c>
      <c r="K2145" s="186">
        <f t="shared" si="204"/>
        <v>1.5</v>
      </c>
      <c r="L2145" s="198">
        <f t="shared" si="202"/>
        <v>0.5</v>
      </c>
      <c r="M2145" s="199">
        <f t="shared" si="203"/>
        <v>0.5</v>
      </c>
    </row>
    <row r="2146" spans="1:13" x14ac:dyDescent="0.35">
      <c r="A2146" s="189" t="s">
        <v>2224</v>
      </c>
      <c r="B2146" s="190" t="s">
        <v>2224</v>
      </c>
      <c r="C2146" s="191">
        <v>559717</v>
      </c>
      <c r="D2146" s="192">
        <v>4.2060000000000004</v>
      </c>
      <c r="E2146" s="193">
        <v>43.420339220000002</v>
      </c>
      <c r="F2146" s="194">
        <v>2.015848741832337</v>
      </c>
      <c r="H2146" s="195">
        <f t="shared" si="199"/>
        <v>5</v>
      </c>
      <c r="I2146" s="196">
        <f t="shared" si="200"/>
        <v>4.5</v>
      </c>
      <c r="J2146" s="197">
        <f t="shared" si="201"/>
        <v>4.5</v>
      </c>
      <c r="K2146" s="186">
        <f t="shared" si="204"/>
        <v>14</v>
      </c>
      <c r="L2146" s="198">
        <f t="shared" si="202"/>
        <v>4.666666666666667</v>
      </c>
      <c r="M2146" s="199">
        <f t="shared" si="203"/>
        <v>4.66</v>
      </c>
    </row>
    <row r="2147" spans="1:13" x14ac:dyDescent="0.35">
      <c r="A2147" s="189" t="s">
        <v>2224</v>
      </c>
      <c r="B2147" s="190" t="s">
        <v>2264</v>
      </c>
      <c r="C2147" s="191">
        <v>560146</v>
      </c>
      <c r="D2147" s="192">
        <v>2.222</v>
      </c>
      <c r="E2147" s="193">
        <v>48.409090910000003</v>
      </c>
      <c r="F2147" s="194">
        <v>7.7922077922077921</v>
      </c>
      <c r="H2147" s="195">
        <f t="shared" si="199"/>
        <v>1</v>
      </c>
      <c r="I2147" s="196">
        <f t="shared" si="200"/>
        <v>5</v>
      </c>
      <c r="J2147" s="197">
        <f t="shared" si="201"/>
        <v>0.5</v>
      </c>
      <c r="K2147" s="186">
        <f t="shared" si="204"/>
        <v>6.5</v>
      </c>
      <c r="L2147" s="198">
        <f t="shared" si="202"/>
        <v>2.1666666666666665</v>
      </c>
      <c r="M2147" s="199">
        <f t="shared" si="203"/>
        <v>2.16</v>
      </c>
    </row>
    <row r="2148" spans="1:13" x14ac:dyDescent="0.35">
      <c r="A2148" s="189" t="s">
        <v>2224</v>
      </c>
      <c r="B2148" s="190" t="s">
        <v>2265</v>
      </c>
      <c r="C2148" s="191">
        <v>546488</v>
      </c>
      <c r="D2148" s="192">
        <v>1.869</v>
      </c>
      <c r="E2148" s="193">
        <v>42</v>
      </c>
      <c r="F2148" s="194">
        <v>4.8780487804878048</v>
      </c>
      <c r="H2148" s="195">
        <f t="shared" si="199"/>
        <v>0.5</v>
      </c>
      <c r="I2148" s="196">
        <f t="shared" si="200"/>
        <v>2</v>
      </c>
      <c r="J2148" s="197">
        <f t="shared" si="201"/>
        <v>0.5</v>
      </c>
      <c r="K2148" s="186">
        <f t="shared" si="204"/>
        <v>3</v>
      </c>
      <c r="L2148" s="198">
        <f t="shared" si="202"/>
        <v>1</v>
      </c>
      <c r="M2148" s="199">
        <f t="shared" si="203"/>
        <v>1</v>
      </c>
    </row>
    <row r="2149" spans="1:13" x14ac:dyDescent="0.35">
      <c r="A2149" s="189" t="s">
        <v>2224</v>
      </c>
      <c r="B2149" s="190" t="s">
        <v>2266</v>
      </c>
      <c r="C2149" s="191">
        <v>566845</v>
      </c>
      <c r="D2149" s="192">
        <v>0.89300000000000002</v>
      </c>
      <c r="E2149" s="193">
        <v>44.56467662</v>
      </c>
      <c r="F2149" s="194">
        <v>2.9850746268656718</v>
      </c>
      <c r="H2149" s="195">
        <f t="shared" si="199"/>
        <v>0.5</v>
      </c>
      <c r="I2149" s="196">
        <f t="shared" si="200"/>
        <v>5</v>
      </c>
      <c r="J2149" s="197">
        <f t="shared" si="201"/>
        <v>3</v>
      </c>
      <c r="K2149" s="186">
        <f t="shared" si="204"/>
        <v>8.5</v>
      </c>
      <c r="L2149" s="198">
        <f t="shared" si="202"/>
        <v>2.8333333333333335</v>
      </c>
      <c r="M2149" s="199">
        <f t="shared" si="203"/>
        <v>2.83</v>
      </c>
    </row>
    <row r="2150" spans="1:13" x14ac:dyDescent="0.35">
      <c r="A2150" s="189" t="s">
        <v>2224</v>
      </c>
      <c r="B2150" s="190" t="s">
        <v>2267</v>
      </c>
      <c r="C2150" s="191">
        <v>506664</v>
      </c>
      <c r="D2150" s="192">
        <v>3.3519999999999999</v>
      </c>
      <c r="E2150" s="193">
        <v>43.796028880000001</v>
      </c>
      <c r="F2150" s="194">
        <v>5.0541516245487363</v>
      </c>
      <c r="H2150" s="195">
        <f t="shared" si="199"/>
        <v>3</v>
      </c>
      <c r="I2150" s="196">
        <f t="shared" si="200"/>
        <v>5</v>
      </c>
      <c r="J2150" s="197">
        <f t="shared" si="201"/>
        <v>0.5</v>
      </c>
      <c r="K2150" s="186">
        <f t="shared" si="204"/>
        <v>8.5</v>
      </c>
      <c r="L2150" s="198">
        <f t="shared" si="202"/>
        <v>2.8333333333333335</v>
      </c>
      <c r="M2150" s="199">
        <f t="shared" si="203"/>
        <v>2.83</v>
      </c>
    </row>
    <row r="2151" spans="1:13" x14ac:dyDescent="0.35">
      <c r="A2151" s="189" t="s">
        <v>2224</v>
      </c>
      <c r="B2151" s="190" t="s">
        <v>2268</v>
      </c>
      <c r="C2151" s="191">
        <v>540722</v>
      </c>
      <c r="D2151" s="192">
        <v>2.9849999999999999</v>
      </c>
      <c r="E2151" s="193">
        <v>40.573717950000002</v>
      </c>
      <c r="F2151" s="194">
        <v>13.461538461538462</v>
      </c>
      <c r="H2151" s="195">
        <f t="shared" si="199"/>
        <v>2.5</v>
      </c>
      <c r="I2151" s="196">
        <f t="shared" si="200"/>
        <v>0.5</v>
      </c>
      <c r="J2151" s="197">
        <f t="shared" si="201"/>
        <v>0.5</v>
      </c>
      <c r="K2151" s="186">
        <f t="shared" si="204"/>
        <v>3.5</v>
      </c>
      <c r="L2151" s="198">
        <f t="shared" si="202"/>
        <v>1.1666666666666667</v>
      </c>
      <c r="M2151" s="199">
        <f t="shared" si="203"/>
        <v>1.1599999999999999</v>
      </c>
    </row>
    <row r="2152" spans="1:13" x14ac:dyDescent="0.35">
      <c r="A2152" s="189" t="s">
        <v>2224</v>
      </c>
      <c r="B2152" s="190" t="s">
        <v>1764</v>
      </c>
      <c r="C2152" s="191">
        <v>560162</v>
      </c>
      <c r="D2152" s="192">
        <v>4.0940000000000003</v>
      </c>
      <c r="E2152" s="193">
        <v>41.713575589999998</v>
      </c>
      <c r="F2152" s="194">
        <v>5.0737058621871789</v>
      </c>
      <c r="H2152" s="195">
        <f t="shared" si="199"/>
        <v>5</v>
      </c>
      <c r="I2152" s="196">
        <f t="shared" si="200"/>
        <v>1.5</v>
      </c>
      <c r="J2152" s="197">
        <f t="shared" si="201"/>
        <v>0.5</v>
      </c>
      <c r="K2152" s="186">
        <f t="shared" si="204"/>
        <v>7</v>
      </c>
      <c r="L2152" s="198">
        <f t="shared" si="202"/>
        <v>2.3333333333333335</v>
      </c>
      <c r="M2152" s="199">
        <f t="shared" si="203"/>
        <v>2.33</v>
      </c>
    </row>
    <row r="2153" spans="1:13" x14ac:dyDescent="0.35">
      <c r="A2153" s="189" t="s">
        <v>2224</v>
      </c>
      <c r="B2153" s="190" t="s">
        <v>2269</v>
      </c>
      <c r="C2153" s="191">
        <v>541176</v>
      </c>
      <c r="D2153" s="192">
        <v>2.448</v>
      </c>
      <c r="E2153" s="193">
        <v>43.121505380000002</v>
      </c>
      <c r="F2153" s="194">
        <v>7.741935483870968</v>
      </c>
      <c r="H2153" s="195">
        <f t="shared" si="199"/>
        <v>1</v>
      </c>
      <c r="I2153" s="196">
        <f t="shared" si="200"/>
        <v>4</v>
      </c>
      <c r="J2153" s="197">
        <f t="shared" si="201"/>
        <v>0.5</v>
      </c>
      <c r="K2153" s="186">
        <f t="shared" si="204"/>
        <v>5.5</v>
      </c>
      <c r="L2153" s="198">
        <f t="shared" si="202"/>
        <v>1.8333333333333333</v>
      </c>
      <c r="M2153" s="199">
        <f t="shared" si="203"/>
        <v>1.83</v>
      </c>
    </row>
    <row r="2154" spans="1:13" x14ac:dyDescent="0.35">
      <c r="A2154" s="189" t="s">
        <v>2224</v>
      </c>
      <c r="B2154" s="190" t="s">
        <v>2270</v>
      </c>
      <c r="C2154" s="191">
        <v>579343</v>
      </c>
      <c r="D2154" s="192">
        <v>0</v>
      </c>
      <c r="E2154" s="193">
        <v>48.75</v>
      </c>
      <c r="F2154" s="194">
        <v>0</v>
      </c>
      <c r="H2154" s="195">
        <f t="shared" si="199"/>
        <v>0.5</v>
      </c>
      <c r="I2154" s="196">
        <f t="shared" si="200"/>
        <v>5</v>
      </c>
      <c r="J2154" s="197">
        <f t="shared" si="201"/>
        <v>5</v>
      </c>
      <c r="K2154" s="186">
        <f t="shared" si="204"/>
        <v>10.5</v>
      </c>
      <c r="L2154" s="198">
        <f t="shared" si="202"/>
        <v>3.5</v>
      </c>
      <c r="M2154" s="199">
        <f t="shared" si="203"/>
        <v>3.5</v>
      </c>
    </row>
    <row r="2155" spans="1:13" x14ac:dyDescent="0.35">
      <c r="A2155" s="189" t="s">
        <v>2224</v>
      </c>
      <c r="B2155" s="190" t="s">
        <v>2271</v>
      </c>
      <c r="C2155" s="191">
        <v>560189</v>
      </c>
      <c r="D2155" s="192">
        <v>3.665</v>
      </c>
      <c r="E2155" s="193">
        <v>43.904320990000002</v>
      </c>
      <c r="F2155" s="194">
        <v>1.8518518518518516</v>
      </c>
      <c r="H2155" s="195">
        <f t="shared" si="199"/>
        <v>4</v>
      </c>
      <c r="I2155" s="196">
        <f t="shared" si="200"/>
        <v>5</v>
      </c>
      <c r="J2155" s="197">
        <f t="shared" si="201"/>
        <v>4.5</v>
      </c>
      <c r="K2155" s="186">
        <f t="shared" si="204"/>
        <v>13.5</v>
      </c>
      <c r="L2155" s="198">
        <f t="shared" si="202"/>
        <v>4.5</v>
      </c>
      <c r="M2155" s="199">
        <f t="shared" si="203"/>
        <v>4.5</v>
      </c>
    </row>
    <row r="2156" spans="1:13" x14ac:dyDescent="0.35">
      <c r="A2156" s="189" t="s">
        <v>2224</v>
      </c>
      <c r="B2156" s="190" t="s">
        <v>2272</v>
      </c>
      <c r="C2156" s="191">
        <v>566802</v>
      </c>
      <c r="D2156" s="192">
        <v>4.3099999999999996</v>
      </c>
      <c r="E2156" s="193">
        <v>40.086592179999997</v>
      </c>
      <c r="F2156" s="194">
        <v>0</v>
      </c>
      <c r="H2156" s="195">
        <f t="shared" si="199"/>
        <v>5</v>
      </c>
      <c r="I2156" s="196">
        <f t="shared" si="200"/>
        <v>0.5</v>
      </c>
      <c r="J2156" s="197">
        <f t="shared" si="201"/>
        <v>5</v>
      </c>
      <c r="K2156" s="186">
        <f t="shared" si="204"/>
        <v>10.5</v>
      </c>
      <c r="L2156" s="198">
        <f t="shared" si="202"/>
        <v>3.5</v>
      </c>
      <c r="M2156" s="199">
        <f t="shared" si="203"/>
        <v>3.5</v>
      </c>
    </row>
    <row r="2157" spans="1:13" x14ac:dyDescent="0.35">
      <c r="A2157" s="189" t="s">
        <v>2224</v>
      </c>
      <c r="B2157" s="190" t="s">
        <v>2273</v>
      </c>
      <c r="C2157" s="191">
        <v>546526</v>
      </c>
      <c r="D2157" s="192">
        <v>2.1509999999999998</v>
      </c>
      <c r="E2157" s="193">
        <v>45.290624999999999</v>
      </c>
      <c r="F2157" s="194">
        <v>3.75</v>
      </c>
      <c r="H2157" s="195">
        <f t="shared" si="199"/>
        <v>0.5</v>
      </c>
      <c r="I2157" s="196">
        <f t="shared" si="200"/>
        <v>5</v>
      </c>
      <c r="J2157" s="197">
        <f t="shared" si="201"/>
        <v>2</v>
      </c>
      <c r="K2157" s="186">
        <f t="shared" si="204"/>
        <v>7.5</v>
      </c>
      <c r="L2157" s="198">
        <f t="shared" si="202"/>
        <v>2.5</v>
      </c>
      <c r="M2157" s="199">
        <f t="shared" si="203"/>
        <v>2.5</v>
      </c>
    </row>
    <row r="2158" spans="1:13" x14ac:dyDescent="0.35">
      <c r="A2158" s="189" t="s">
        <v>2224</v>
      </c>
      <c r="B2158" s="190" t="s">
        <v>2274</v>
      </c>
      <c r="C2158" s="191">
        <v>579246</v>
      </c>
      <c r="D2158" s="192">
        <v>1.389</v>
      </c>
      <c r="E2158" s="193">
        <v>40.92241379</v>
      </c>
      <c r="F2158" s="194">
        <v>1.7241379310344829</v>
      </c>
      <c r="H2158" s="195">
        <f t="shared" si="199"/>
        <v>0.5</v>
      </c>
      <c r="I2158" s="196">
        <f t="shared" si="200"/>
        <v>0.5</v>
      </c>
      <c r="J2158" s="197">
        <f t="shared" si="201"/>
        <v>5</v>
      </c>
      <c r="K2158" s="186">
        <f t="shared" si="204"/>
        <v>6</v>
      </c>
      <c r="L2158" s="198">
        <f t="shared" si="202"/>
        <v>2</v>
      </c>
      <c r="M2158" s="199">
        <f t="shared" si="203"/>
        <v>2</v>
      </c>
    </row>
    <row r="2159" spans="1:13" x14ac:dyDescent="0.35">
      <c r="A2159" s="189" t="s">
        <v>2224</v>
      </c>
      <c r="B2159" s="190" t="s">
        <v>2275</v>
      </c>
      <c r="C2159" s="191">
        <v>546534</v>
      </c>
      <c r="D2159" s="192">
        <v>4.516</v>
      </c>
      <c r="E2159" s="193">
        <v>43.472111550000001</v>
      </c>
      <c r="F2159" s="194">
        <v>6.3745019920318731</v>
      </c>
      <c r="H2159" s="195">
        <f t="shared" si="199"/>
        <v>5</v>
      </c>
      <c r="I2159" s="196">
        <f t="shared" si="200"/>
        <v>4.5</v>
      </c>
      <c r="J2159" s="197">
        <f t="shared" si="201"/>
        <v>0.5</v>
      </c>
      <c r="K2159" s="186">
        <f t="shared" si="204"/>
        <v>10</v>
      </c>
      <c r="L2159" s="198">
        <f t="shared" si="202"/>
        <v>3.3333333333333335</v>
      </c>
      <c r="M2159" s="199">
        <f t="shared" si="203"/>
        <v>3.33</v>
      </c>
    </row>
    <row r="2160" spans="1:13" x14ac:dyDescent="0.35">
      <c r="A2160" s="189" t="s">
        <v>2224</v>
      </c>
      <c r="B2160" s="190" t="s">
        <v>2276</v>
      </c>
      <c r="C2160" s="191">
        <v>546551</v>
      </c>
      <c r="D2160" s="192">
        <v>5.97</v>
      </c>
      <c r="E2160" s="193">
        <v>45.626086960000002</v>
      </c>
      <c r="F2160" s="194">
        <v>1.7391304347826089</v>
      </c>
      <c r="H2160" s="195">
        <f t="shared" si="199"/>
        <v>5</v>
      </c>
      <c r="I2160" s="196">
        <f t="shared" si="200"/>
        <v>5</v>
      </c>
      <c r="J2160" s="197">
        <f t="shared" si="201"/>
        <v>5</v>
      </c>
      <c r="K2160" s="186">
        <f t="shared" si="204"/>
        <v>15</v>
      </c>
      <c r="L2160" s="198">
        <f t="shared" si="202"/>
        <v>5</v>
      </c>
      <c r="M2160" s="199">
        <f t="shared" si="203"/>
        <v>5</v>
      </c>
    </row>
    <row r="2161" spans="1:13" x14ac:dyDescent="0.35">
      <c r="A2161" s="189" t="s">
        <v>2224</v>
      </c>
      <c r="B2161" s="190" t="s">
        <v>2277</v>
      </c>
      <c r="C2161" s="191">
        <v>560227</v>
      </c>
      <c r="D2161" s="192">
        <v>2.7029999999999998</v>
      </c>
      <c r="E2161" s="193">
        <v>45.14658635</v>
      </c>
      <c r="F2161" s="194">
        <v>2.4096385542168672</v>
      </c>
      <c r="H2161" s="195">
        <f t="shared" si="199"/>
        <v>2</v>
      </c>
      <c r="I2161" s="196">
        <f t="shared" si="200"/>
        <v>5</v>
      </c>
      <c r="J2161" s="197">
        <f t="shared" si="201"/>
        <v>4</v>
      </c>
      <c r="K2161" s="186">
        <f t="shared" si="204"/>
        <v>11</v>
      </c>
      <c r="L2161" s="198">
        <f t="shared" si="202"/>
        <v>3.6666666666666665</v>
      </c>
      <c r="M2161" s="199">
        <f t="shared" si="203"/>
        <v>3.66</v>
      </c>
    </row>
    <row r="2162" spans="1:13" x14ac:dyDescent="0.35">
      <c r="A2162" s="189" t="s">
        <v>2224</v>
      </c>
      <c r="B2162" s="190" t="s">
        <v>2278</v>
      </c>
      <c r="C2162" s="191">
        <v>560235</v>
      </c>
      <c r="D2162" s="192">
        <v>2.0510000000000002</v>
      </c>
      <c r="E2162" s="193">
        <v>39.137500000000003</v>
      </c>
      <c r="F2162" s="194">
        <v>9.375</v>
      </c>
      <c r="H2162" s="195">
        <f t="shared" si="199"/>
        <v>0.5</v>
      </c>
      <c r="I2162" s="196">
        <f t="shared" si="200"/>
        <v>0.5</v>
      </c>
      <c r="J2162" s="197">
        <f t="shared" si="201"/>
        <v>0.5</v>
      </c>
      <c r="K2162" s="186">
        <f t="shared" si="204"/>
        <v>1.5</v>
      </c>
      <c r="L2162" s="198">
        <f t="shared" si="202"/>
        <v>0.5</v>
      </c>
      <c r="M2162" s="199">
        <f t="shared" si="203"/>
        <v>0.5</v>
      </c>
    </row>
    <row r="2163" spans="1:13" x14ac:dyDescent="0.35">
      <c r="A2163" s="189" t="s">
        <v>2224</v>
      </c>
      <c r="B2163" s="190" t="s">
        <v>2279</v>
      </c>
      <c r="C2163" s="191">
        <v>579289</v>
      </c>
      <c r="D2163" s="192">
        <v>0</v>
      </c>
      <c r="E2163" s="193">
        <v>37.865079369999997</v>
      </c>
      <c r="F2163" s="194">
        <v>0</v>
      </c>
      <c r="H2163" s="195">
        <f t="shared" si="199"/>
        <v>0.5</v>
      </c>
      <c r="I2163" s="196">
        <f t="shared" si="200"/>
        <v>0.5</v>
      </c>
      <c r="J2163" s="197">
        <f t="shared" si="201"/>
        <v>5</v>
      </c>
      <c r="K2163" s="186">
        <f t="shared" si="204"/>
        <v>6</v>
      </c>
      <c r="L2163" s="198">
        <f t="shared" si="202"/>
        <v>2</v>
      </c>
      <c r="M2163" s="199">
        <f t="shared" si="203"/>
        <v>2</v>
      </c>
    </row>
    <row r="2164" spans="1:13" x14ac:dyDescent="0.35">
      <c r="A2164" s="189" t="s">
        <v>2224</v>
      </c>
      <c r="B2164" s="190" t="s">
        <v>2280</v>
      </c>
      <c r="C2164" s="191">
        <v>560251</v>
      </c>
      <c r="D2164" s="192">
        <v>1.613</v>
      </c>
      <c r="E2164" s="193">
        <v>42.333200320000003</v>
      </c>
      <c r="F2164" s="194">
        <v>1.7557861133280128</v>
      </c>
      <c r="H2164" s="195">
        <f t="shared" si="199"/>
        <v>0.5</v>
      </c>
      <c r="I2164" s="196">
        <f t="shared" si="200"/>
        <v>2.5</v>
      </c>
      <c r="J2164" s="197">
        <f t="shared" si="201"/>
        <v>5</v>
      </c>
      <c r="K2164" s="186">
        <f t="shared" si="204"/>
        <v>8</v>
      </c>
      <c r="L2164" s="198">
        <f t="shared" si="202"/>
        <v>2.6666666666666665</v>
      </c>
      <c r="M2164" s="199">
        <f t="shared" si="203"/>
        <v>2.66</v>
      </c>
    </row>
    <row r="2165" spans="1:13" x14ac:dyDescent="0.35">
      <c r="A2165" s="189" t="s">
        <v>2224</v>
      </c>
      <c r="B2165" s="190" t="s">
        <v>2281</v>
      </c>
      <c r="C2165" s="191">
        <v>566799</v>
      </c>
      <c r="D2165" s="192">
        <v>1.2050000000000001</v>
      </c>
      <c r="E2165" s="193">
        <v>44.28125</v>
      </c>
      <c r="F2165" s="194">
        <v>9.0277777777777786</v>
      </c>
      <c r="H2165" s="195">
        <f t="shared" si="199"/>
        <v>0.5</v>
      </c>
      <c r="I2165" s="196">
        <f t="shared" si="200"/>
        <v>5</v>
      </c>
      <c r="J2165" s="197">
        <f t="shared" si="201"/>
        <v>0.5</v>
      </c>
      <c r="K2165" s="186">
        <f t="shared" si="204"/>
        <v>6</v>
      </c>
      <c r="L2165" s="198">
        <f t="shared" si="202"/>
        <v>2</v>
      </c>
      <c r="M2165" s="199">
        <f t="shared" si="203"/>
        <v>2</v>
      </c>
    </row>
    <row r="2166" spans="1:13" x14ac:dyDescent="0.35">
      <c r="A2166" s="189" t="s">
        <v>2224</v>
      </c>
      <c r="B2166" s="190" t="s">
        <v>2282</v>
      </c>
      <c r="C2166" s="191">
        <v>560260</v>
      </c>
      <c r="D2166" s="192">
        <v>3.1309999999999998</v>
      </c>
      <c r="E2166" s="193">
        <v>43.251088250000002</v>
      </c>
      <c r="F2166" s="194">
        <v>3.482390185991294</v>
      </c>
      <c r="H2166" s="195">
        <f t="shared" si="199"/>
        <v>2.5</v>
      </c>
      <c r="I2166" s="196">
        <f t="shared" si="200"/>
        <v>4</v>
      </c>
      <c r="J2166" s="197">
        <f t="shared" si="201"/>
        <v>2.5</v>
      </c>
      <c r="K2166" s="186">
        <f t="shared" si="204"/>
        <v>9</v>
      </c>
      <c r="L2166" s="198">
        <f t="shared" si="202"/>
        <v>3</v>
      </c>
      <c r="M2166" s="199">
        <f t="shared" si="203"/>
        <v>3</v>
      </c>
    </row>
    <row r="2167" spans="1:13" x14ac:dyDescent="0.35">
      <c r="A2167" s="189" t="s">
        <v>2224</v>
      </c>
      <c r="B2167" s="190" t="s">
        <v>2283</v>
      </c>
      <c r="C2167" s="191">
        <v>541061</v>
      </c>
      <c r="D2167" s="192">
        <v>1.429</v>
      </c>
      <c r="E2167" s="193">
        <v>45.17821782</v>
      </c>
      <c r="F2167" s="194">
        <v>1.9801980198019802</v>
      </c>
      <c r="H2167" s="195">
        <f t="shared" si="199"/>
        <v>0.5</v>
      </c>
      <c r="I2167" s="196">
        <f t="shared" si="200"/>
        <v>5</v>
      </c>
      <c r="J2167" s="197">
        <f t="shared" si="201"/>
        <v>4.5</v>
      </c>
      <c r="K2167" s="186">
        <f t="shared" si="204"/>
        <v>10</v>
      </c>
      <c r="L2167" s="198">
        <f t="shared" si="202"/>
        <v>3.3333333333333335</v>
      </c>
      <c r="M2167" s="199">
        <f t="shared" si="203"/>
        <v>3.33</v>
      </c>
    </row>
    <row r="2168" spans="1:13" x14ac:dyDescent="0.35">
      <c r="A2168" s="189" t="s">
        <v>2284</v>
      </c>
      <c r="B2168" s="190" t="s">
        <v>2285</v>
      </c>
      <c r="C2168" s="191">
        <v>553506</v>
      </c>
      <c r="D2168" s="192">
        <v>0</v>
      </c>
      <c r="E2168" s="193">
        <v>38.714285709999999</v>
      </c>
      <c r="F2168" s="194">
        <v>3.1746031746031744</v>
      </c>
      <c r="H2168" s="195">
        <f t="shared" si="199"/>
        <v>0.5</v>
      </c>
      <c r="I2168" s="196">
        <f t="shared" si="200"/>
        <v>0.5</v>
      </c>
      <c r="J2168" s="197">
        <f t="shared" si="201"/>
        <v>3</v>
      </c>
      <c r="K2168" s="186">
        <f t="shared" si="204"/>
        <v>4</v>
      </c>
      <c r="L2168" s="198">
        <f t="shared" si="202"/>
        <v>1.3333333333333333</v>
      </c>
      <c r="M2168" s="199">
        <f t="shared" si="203"/>
        <v>1.33</v>
      </c>
    </row>
    <row r="2169" spans="1:13" x14ac:dyDescent="0.35">
      <c r="A2169" s="189" t="s">
        <v>2284</v>
      </c>
      <c r="B2169" s="190" t="s">
        <v>2286</v>
      </c>
      <c r="C2169" s="191">
        <v>566080</v>
      </c>
      <c r="D2169" s="192">
        <v>0</v>
      </c>
      <c r="E2169" s="193">
        <v>37.462264150000003</v>
      </c>
      <c r="F2169" s="194">
        <v>3.7735849056603774</v>
      </c>
      <c r="H2169" s="195">
        <f t="shared" si="199"/>
        <v>0.5</v>
      </c>
      <c r="I2169" s="196">
        <f t="shared" si="200"/>
        <v>0.5</v>
      </c>
      <c r="J2169" s="197">
        <f t="shared" si="201"/>
        <v>2</v>
      </c>
      <c r="K2169" s="186">
        <f t="shared" si="204"/>
        <v>3</v>
      </c>
      <c r="L2169" s="198">
        <f t="shared" si="202"/>
        <v>1</v>
      </c>
      <c r="M2169" s="199">
        <f t="shared" si="203"/>
        <v>1</v>
      </c>
    </row>
    <row r="2170" spans="1:13" x14ac:dyDescent="0.35">
      <c r="A2170" s="189" t="s">
        <v>2284</v>
      </c>
      <c r="B2170" s="190" t="s">
        <v>2287</v>
      </c>
      <c r="C2170" s="191">
        <v>566098</v>
      </c>
      <c r="D2170" s="192">
        <v>0</v>
      </c>
      <c r="E2170" s="193">
        <v>52.52857143</v>
      </c>
      <c r="F2170" s="194">
        <v>1.4285714285714286</v>
      </c>
      <c r="H2170" s="195">
        <f t="shared" si="199"/>
        <v>0.5</v>
      </c>
      <c r="I2170" s="196">
        <f t="shared" si="200"/>
        <v>5</v>
      </c>
      <c r="J2170" s="197">
        <f t="shared" si="201"/>
        <v>5</v>
      </c>
      <c r="K2170" s="186">
        <f t="shared" si="204"/>
        <v>10.5</v>
      </c>
      <c r="L2170" s="198">
        <f t="shared" si="202"/>
        <v>3.5</v>
      </c>
      <c r="M2170" s="199">
        <f t="shared" si="203"/>
        <v>3.5</v>
      </c>
    </row>
    <row r="2171" spans="1:13" x14ac:dyDescent="0.35">
      <c r="A2171" s="189" t="s">
        <v>2284</v>
      </c>
      <c r="B2171" s="190" t="s">
        <v>2288</v>
      </c>
      <c r="C2171" s="191">
        <v>557668</v>
      </c>
      <c r="D2171" s="192">
        <v>1.833</v>
      </c>
      <c r="E2171" s="193">
        <v>42.566882419999999</v>
      </c>
      <c r="F2171" s="194">
        <v>1.0787486515641855</v>
      </c>
      <c r="H2171" s="195">
        <f t="shared" si="199"/>
        <v>0.5</v>
      </c>
      <c r="I2171" s="196">
        <f t="shared" si="200"/>
        <v>3</v>
      </c>
      <c r="J2171" s="197">
        <f t="shared" si="201"/>
        <v>5</v>
      </c>
      <c r="K2171" s="186">
        <f t="shared" si="204"/>
        <v>8.5</v>
      </c>
      <c r="L2171" s="198">
        <f t="shared" si="202"/>
        <v>2.8333333333333335</v>
      </c>
      <c r="M2171" s="199">
        <f t="shared" si="203"/>
        <v>2.83</v>
      </c>
    </row>
    <row r="2172" spans="1:13" x14ac:dyDescent="0.35">
      <c r="A2172" s="189" t="s">
        <v>2284</v>
      </c>
      <c r="B2172" s="190" t="s">
        <v>2289</v>
      </c>
      <c r="C2172" s="191">
        <v>557676</v>
      </c>
      <c r="D2172" s="192">
        <v>1.65</v>
      </c>
      <c r="E2172" s="193">
        <v>41.679797979999996</v>
      </c>
      <c r="F2172" s="194">
        <v>5.4700854700854711</v>
      </c>
      <c r="H2172" s="195">
        <f t="shared" si="199"/>
        <v>0.5</v>
      </c>
      <c r="I2172" s="196">
        <f t="shared" si="200"/>
        <v>1.5</v>
      </c>
      <c r="J2172" s="197">
        <f t="shared" si="201"/>
        <v>0.5</v>
      </c>
      <c r="K2172" s="186">
        <f t="shared" si="204"/>
        <v>2.5</v>
      </c>
      <c r="L2172" s="198">
        <f t="shared" si="202"/>
        <v>0.83333333333333337</v>
      </c>
      <c r="M2172" s="199">
        <f t="shared" si="203"/>
        <v>0.83</v>
      </c>
    </row>
    <row r="2173" spans="1:13" x14ac:dyDescent="0.35">
      <c r="A2173" s="189" t="s">
        <v>2284</v>
      </c>
      <c r="B2173" s="190" t="s">
        <v>2290</v>
      </c>
      <c r="C2173" s="191">
        <v>553654</v>
      </c>
      <c r="D2173" s="192">
        <v>0.89500000000000002</v>
      </c>
      <c r="E2173" s="193">
        <v>41.444987779999998</v>
      </c>
      <c r="F2173" s="194">
        <v>4.2612644079636741</v>
      </c>
      <c r="H2173" s="195">
        <f t="shared" si="199"/>
        <v>0.5</v>
      </c>
      <c r="I2173" s="196">
        <f t="shared" si="200"/>
        <v>1</v>
      </c>
      <c r="J2173" s="197">
        <f t="shared" si="201"/>
        <v>1</v>
      </c>
      <c r="K2173" s="186">
        <f t="shared" si="204"/>
        <v>2.5</v>
      </c>
      <c r="L2173" s="198">
        <f t="shared" si="202"/>
        <v>0.83333333333333337</v>
      </c>
      <c r="M2173" s="199">
        <f t="shared" si="203"/>
        <v>0.83</v>
      </c>
    </row>
    <row r="2174" spans="1:13" x14ac:dyDescent="0.35">
      <c r="A2174" s="189" t="s">
        <v>2284</v>
      </c>
      <c r="B2174" s="190" t="s">
        <v>2291</v>
      </c>
      <c r="C2174" s="191">
        <v>540668</v>
      </c>
      <c r="D2174" s="192">
        <v>0.57499999999999996</v>
      </c>
      <c r="E2174" s="193">
        <v>42.012635379999999</v>
      </c>
      <c r="F2174" s="194">
        <v>0</v>
      </c>
      <c r="H2174" s="195">
        <f t="shared" si="199"/>
        <v>0.5</v>
      </c>
      <c r="I2174" s="196">
        <f t="shared" si="200"/>
        <v>2</v>
      </c>
      <c r="J2174" s="197">
        <f t="shared" si="201"/>
        <v>5</v>
      </c>
      <c r="K2174" s="186">
        <f t="shared" si="204"/>
        <v>7.5</v>
      </c>
      <c r="L2174" s="198">
        <f t="shared" si="202"/>
        <v>2.5</v>
      </c>
      <c r="M2174" s="199">
        <f t="shared" si="203"/>
        <v>2.5</v>
      </c>
    </row>
    <row r="2175" spans="1:13" x14ac:dyDescent="0.35">
      <c r="A2175" s="189" t="s">
        <v>2284</v>
      </c>
      <c r="B2175" s="190" t="s">
        <v>2292</v>
      </c>
      <c r="C2175" s="191">
        <v>553662</v>
      </c>
      <c r="D2175" s="192">
        <v>0.70399999999999996</v>
      </c>
      <c r="E2175" s="193">
        <v>41.169387759999999</v>
      </c>
      <c r="F2175" s="194">
        <v>4.8979591836734695</v>
      </c>
      <c r="H2175" s="195">
        <f t="shared" si="199"/>
        <v>0.5</v>
      </c>
      <c r="I2175" s="196">
        <f t="shared" si="200"/>
        <v>1</v>
      </c>
      <c r="J2175" s="197">
        <f t="shared" si="201"/>
        <v>0.5</v>
      </c>
      <c r="K2175" s="186">
        <f t="shared" si="204"/>
        <v>2</v>
      </c>
      <c r="L2175" s="198">
        <f t="shared" si="202"/>
        <v>0.66666666666666663</v>
      </c>
      <c r="M2175" s="199">
        <f t="shared" si="203"/>
        <v>0.66</v>
      </c>
    </row>
    <row r="2176" spans="1:13" x14ac:dyDescent="0.35">
      <c r="A2176" s="189" t="s">
        <v>2284</v>
      </c>
      <c r="B2176" s="190" t="s">
        <v>2293</v>
      </c>
      <c r="C2176" s="191">
        <v>557731</v>
      </c>
      <c r="D2176" s="192">
        <v>1.2629999999999999</v>
      </c>
      <c r="E2176" s="193">
        <v>41.762642739999997</v>
      </c>
      <c r="F2176" s="194">
        <v>8.1566068515497552</v>
      </c>
      <c r="H2176" s="195">
        <f t="shared" si="199"/>
        <v>0.5</v>
      </c>
      <c r="I2176" s="196">
        <f t="shared" si="200"/>
        <v>1.5</v>
      </c>
      <c r="J2176" s="197">
        <f t="shared" si="201"/>
        <v>0.5</v>
      </c>
      <c r="K2176" s="186">
        <f t="shared" si="204"/>
        <v>2.5</v>
      </c>
      <c r="L2176" s="198">
        <f t="shared" si="202"/>
        <v>0.83333333333333337</v>
      </c>
      <c r="M2176" s="199">
        <f t="shared" si="203"/>
        <v>0.83</v>
      </c>
    </row>
    <row r="2177" spans="1:13" x14ac:dyDescent="0.35">
      <c r="A2177" s="189" t="s">
        <v>2284</v>
      </c>
      <c r="B2177" s="190" t="s">
        <v>2294</v>
      </c>
      <c r="C2177" s="191">
        <v>557838</v>
      </c>
      <c r="D2177" s="192">
        <v>1.4079999999999999</v>
      </c>
      <c r="E2177" s="193">
        <v>41.591704470000003</v>
      </c>
      <c r="F2177" s="194">
        <v>4.6662346079066754</v>
      </c>
      <c r="H2177" s="195">
        <f t="shared" si="199"/>
        <v>0.5</v>
      </c>
      <c r="I2177" s="196">
        <f t="shared" si="200"/>
        <v>1.5</v>
      </c>
      <c r="J2177" s="197">
        <f t="shared" si="201"/>
        <v>0.5</v>
      </c>
      <c r="K2177" s="186">
        <f t="shared" si="204"/>
        <v>2.5</v>
      </c>
      <c r="L2177" s="198">
        <f t="shared" si="202"/>
        <v>0.83333333333333337</v>
      </c>
      <c r="M2177" s="199">
        <f t="shared" si="203"/>
        <v>0.83</v>
      </c>
    </row>
    <row r="2178" spans="1:13" x14ac:dyDescent="0.35">
      <c r="A2178" s="189" t="s">
        <v>2284</v>
      </c>
      <c r="B2178" s="190" t="s">
        <v>2295</v>
      </c>
      <c r="C2178" s="191">
        <v>540633</v>
      </c>
      <c r="D2178" s="192">
        <v>1.1299999999999999</v>
      </c>
      <c r="E2178" s="193">
        <v>40.308724830000003</v>
      </c>
      <c r="F2178" s="194">
        <v>2.6845637583892619</v>
      </c>
      <c r="H2178" s="195">
        <f t="shared" si="199"/>
        <v>0.5</v>
      </c>
      <c r="I2178" s="196">
        <f t="shared" si="200"/>
        <v>0.5</v>
      </c>
      <c r="J2178" s="197">
        <f t="shared" si="201"/>
        <v>3.5</v>
      </c>
      <c r="K2178" s="186">
        <f t="shared" si="204"/>
        <v>4.5</v>
      </c>
      <c r="L2178" s="198">
        <f t="shared" si="202"/>
        <v>1.5</v>
      </c>
      <c r="M2178" s="199">
        <f t="shared" si="203"/>
        <v>1.5</v>
      </c>
    </row>
    <row r="2179" spans="1:13" x14ac:dyDescent="0.35">
      <c r="A2179" s="189" t="s">
        <v>2284</v>
      </c>
      <c r="B2179" s="190" t="s">
        <v>2296</v>
      </c>
      <c r="C2179" s="191">
        <v>553841</v>
      </c>
      <c r="D2179" s="192">
        <v>1.02</v>
      </c>
      <c r="E2179" s="193">
        <v>40.119047620000003</v>
      </c>
      <c r="F2179" s="194">
        <v>12.987012987012989</v>
      </c>
      <c r="H2179" s="195">
        <f t="shared" si="199"/>
        <v>0.5</v>
      </c>
      <c r="I2179" s="196">
        <f t="shared" si="200"/>
        <v>0.5</v>
      </c>
      <c r="J2179" s="197">
        <f t="shared" si="201"/>
        <v>0.5</v>
      </c>
      <c r="K2179" s="186">
        <f t="shared" si="204"/>
        <v>1.5</v>
      </c>
      <c r="L2179" s="198">
        <f t="shared" si="202"/>
        <v>0.5</v>
      </c>
      <c r="M2179" s="199">
        <f t="shared" si="203"/>
        <v>0.5</v>
      </c>
    </row>
    <row r="2180" spans="1:13" x14ac:dyDescent="0.35">
      <c r="A2180" s="189" t="s">
        <v>2284</v>
      </c>
      <c r="B2180" s="190" t="s">
        <v>2297</v>
      </c>
      <c r="C2180" s="191">
        <v>540064</v>
      </c>
      <c r="D2180" s="192">
        <v>2.6320000000000001</v>
      </c>
      <c r="E2180" s="193">
        <v>43.982014390000003</v>
      </c>
      <c r="F2180" s="194">
        <v>7.1942446043165473</v>
      </c>
      <c r="H2180" s="195">
        <f t="shared" ref="H2180:H2243" si="205">VALUE(_xlfn.IFS(D2180&gt;4.05,"5",D2180&gt;=3.83,"4,5",D2180&gt;=3.6,"4",D2180&gt;=3.37,"3,5",D2180&gt;=3.14,"3",D2180&gt;=2.91,"2,5",D2180&gt;=2.68,"2",D2180&gt;=2.45,"1,5",D2180&gt;=2.22,"1",D2180&lt;2.22,"0,5"))</f>
        <v>1.5</v>
      </c>
      <c r="I2180" s="196">
        <f t="shared" ref="I2180:I2243" si="206">VALUE(_xlfn.IFS(E2180&gt;43.62,"5",E2180&gt;=43.32,"4,5",E2180&gt;=43.1,"4",E2180&gt;=42.7,"3,5",E2180&gt;=42.39,"3",E2180&gt;=42.08,"2,5",E2180&gt;=41.77,"2",E2180&gt;=41.46,"1,5",E2180&gt;=41.15,"1",E2180&lt;41.15,"0,5"))</f>
        <v>5</v>
      </c>
      <c r="J2180" s="197">
        <f t="shared" ref="J2180:J2243" si="207">VALUE(_xlfn.IFS(F2180&gt;4.53,"0,5",F2180&gt;=4.2,"1",F2180&gt;=3.86,"1,5",F2180&gt;=3.52,"2",F2180&gt;=3.18,"2,5",F2180&gt;=2.84,"3",F2180&gt;=2.5,"3,5",F2180&gt;=2.16,"4",F2180&gt;=1.82,"4,5",F2180&lt;1.82,"5"))</f>
        <v>0.5</v>
      </c>
      <c r="K2180" s="186">
        <f t="shared" si="204"/>
        <v>7</v>
      </c>
      <c r="L2180" s="198">
        <f t="shared" ref="L2180:L2243" si="208">(H2180+I2180+J2180)/3</f>
        <v>2.3333333333333335</v>
      </c>
      <c r="M2180" s="199">
        <f t="shared" ref="M2180:M2243" si="209">ROUNDDOWN(L2180,2)</f>
        <v>2.33</v>
      </c>
    </row>
    <row r="2181" spans="1:13" x14ac:dyDescent="0.35">
      <c r="A2181" s="189" t="s">
        <v>2284</v>
      </c>
      <c r="B2181" s="190" t="s">
        <v>2298</v>
      </c>
      <c r="C2181" s="191">
        <v>540617</v>
      </c>
      <c r="D2181" s="192">
        <v>2.1509999999999998</v>
      </c>
      <c r="E2181" s="193">
        <v>45.393333329999997</v>
      </c>
      <c r="F2181" s="194">
        <v>1.3333333333333335</v>
      </c>
      <c r="H2181" s="195">
        <f t="shared" si="205"/>
        <v>0.5</v>
      </c>
      <c r="I2181" s="196">
        <f t="shared" si="206"/>
        <v>5</v>
      </c>
      <c r="J2181" s="197">
        <f t="shared" si="207"/>
        <v>5</v>
      </c>
      <c r="K2181" s="186">
        <f t="shared" si="204"/>
        <v>10.5</v>
      </c>
      <c r="L2181" s="198">
        <f t="shared" si="208"/>
        <v>3.5</v>
      </c>
      <c r="M2181" s="199">
        <f t="shared" si="209"/>
        <v>3.5</v>
      </c>
    </row>
    <row r="2182" spans="1:13" x14ac:dyDescent="0.35">
      <c r="A2182" s="189" t="s">
        <v>2284</v>
      </c>
      <c r="B2182" s="190" t="s">
        <v>2299</v>
      </c>
      <c r="C2182" s="191">
        <v>554022</v>
      </c>
      <c r="D2182" s="192">
        <v>0.92600000000000005</v>
      </c>
      <c r="E2182" s="193">
        <v>40.022580650000002</v>
      </c>
      <c r="F2182" s="194">
        <v>3.870967741935484</v>
      </c>
      <c r="H2182" s="195">
        <f t="shared" si="205"/>
        <v>0.5</v>
      </c>
      <c r="I2182" s="196">
        <f t="shared" si="206"/>
        <v>0.5</v>
      </c>
      <c r="J2182" s="197">
        <f t="shared" si="207"/>
        <v>1.5</v>
      </c>
      <c r="K2182" s="186">
        <f t="shared" si="204"/>
        <v>2.5</v>
      </c>
      <c r="L2182" s="198">
        <f t="shared" si="208"/>
        <v>0.83333333333333337</v>
      </c>
      <c r="M2182" s="199">
        <f t="shared" si="209"/>
        <v>0.83</v>
      </c>
    </row>
    <row r="2183" spans="1:13" x14ac:dyDescent="0.35">
      <c r="A2183" s="189" t="s">
        <v>2284</v>
      </c>
      <c r="B2183" s="190" t="s">
        <v>410</v>
      </c>
      <c r="C2183" s="191">
        <v>540269</v>
      </c>
      <c r="D2183" s="192">
        <v>0</v>
      </c>
      <c r="E2183" s="193">
        <v>42.423588039999999</v>
      </c>
      <c r="F2183" s="194">
        <v>6.6445182724252492</v>
      </c>
      <c r="H2183" s="195">
        <f t="shared" si="205"/>
        <v>0.5</v>
      </c>
      <c r="I2183" s="196">
        <f t="shared" si="206"/>
        <v>3</v>
      </c>
      <c r="J2183" s="197">
        <f t="shared" si="207"/>
        <v>0.5</v>
      </c>
      <c r="K2183" s="186">
        <f t="shared" si="204"/>
        <v>4</v>
      </c>
      <c r="L2183" s="198">
        <f t="shared" si="208"/>
        <v>1.3333333333333333</v>
      </c>
      <c r="M2183" s="199">
        <f t="shared" si="209"/>
        <v>1.33</v>
      </c>
    </row>
    <row r="2184" spans="1:13" x14ac:dyDescent="0.35">
      <c r="A2184" s="189" t="s">
        <v>2284</v>
      </c>
      <c r="B2184" s="190" t="s">
        <v>2300</v>
      </c>
      <c r="C2184" s="191">
        <v>530131</v>
      </c>
      <c r="D2184" s="192">
        <v>1.5269999999999999</v>
      </c>
      <c r="E2184" s="193">
        <v>45.429203540000003</v>
      </c>
      <c r="F2184" s="194">
        <v>3.5398230088495577</v>
      </c>
      <c r="H2184" s="195">
        <f t="shared" si="205"/>
        <v>0.5</v>
      </c>
      <c r="I2184" s="196">
        <f t="shared" si="206"/>
        <v>5</v>
      </c>
      <c r="J2184" s="197">
        <f t="shared" si="207"/>
        <v>2</v>
      </c>
      <c r="K2184" s="186">
        <f t="shared" si="204"/>
        <v>7.5</v>
      </c>
      <c r="L2184" s="198">
        <f t="shared" si="208"/>
        <v>2.5</v>
      </c>
      <c r="M2184" s="199">
        <f t="shared" si="209"/>
        <v>2.5</v>
      </c>
    </row>
    <row r="2185" spans="1:13" x14ac:dyDescent="0.35">
      <c r="A2185" s="189" t="s">
        <v>2284</v>
      </c>
      <c r="B2185" s="190" t="s">
        <v>2284</v>
      </c>
      <c r="C2185" s="191">
        <v>558389</v>
      </c>
      <c r="D2185" s="192">
        <v>1.673</v>
      </c>
      <c r="E2185" s="193">
        <v>44.539415660000003</v>
      </c>
      <c r="F2185" s="194">
        <v>2.6460859977949283</v>
      </c>
      <c r="H2185" s="195">
        <f t="shared" si="205"/>
        <v>0.5</v>
      </c>
      <c r="I2185" s="196">
        <f t="shared" si="206"/>
        <v>5</v>
      </c>
      <c r="J2185" s="197">
        <f t="shared" si="207"/>
        <v>3.5</v>
      </c>
      <c r="K2185" s="186">
        <f t="shared" si="204"/>
        <v>9</v>
      </c>
      <c r="L2185" s="198">
        <f t="shared" si="208"/>
        <v>3</v>
      </c>
      <c r="M2185" s="199">
        <f t="shared" si="209"/>
        <v>3</v>
      </c>
    </row>
    <row r="2186" spans="1:13" x14ac:dyDescent="0.35">
      <c r="A2186" s="189" t="s">
        <v>2284</v>
      </c>
      <c r="B2186" s="190" t="s">
        <v>2301</v>
      </c>
      <c r="C2186" s="191">
        <v>540056</v>
      </c>
      <c r="D2186" s="192">
        <v>0</v>
      </c>
      <c r="E2186" s="193">
        <v>40.700000000000003</v>
      </c>
      <c r="F2186" s="194">
        <v>1.3793103448275863</v>
      </c>
      <c r="H2186" s="195">
        <f t="shared" si="205"/>
        <v>0.5</v>
      </c>
      <c r="I2186" s="196">
        <f t="shared" si="206"/>
        <v>0.5</v>
      </c>
      <c r="J2186" s="197">
        <f t="shared" si="207"/>
        <v>5</v>
      </c>
      <c r="K2186" s="186">
        <f t="shared" si="204"/>
        <v>6</v>
      </c>
      <c r="L2186" s="198">
        <f t="shared" si="208"/>
        <v>2</v>
      </c>
      <c r="M2186" s="199">
        <f t="shared" si="209"/>
        <v>2</v>
      </c>
    </row>
    <row r="2187" spans="1:13" x14ac:dyDescent="0.35">
      <c r="A2187" s="189" t="s">
        <v>2284</v>
      </c>
      <c r="B2187" s="190" t="s">
        <v>2302</v>
      </c>
      <c r="C2187" s="191">
        <v>566101</v>
      </c>
      <c r="D2187" s="192">
        <v>0</v>
      </c>
      <c r="E2187" s="193">
        <v>44.428571429999998</v>
      </c>
      <c r="F2187" s="194">
        <v>4.7619047619047628</v>
      </c>
      <c r="H2187" s="195">
        <f t="shared" si="205"/>
        <v>0.5</v>
      </c>
      <c r="I2187" s="196">
        <f t="shared" si="206"/>
        <v>5</v>
      </c>
      <c r="J2187" s="197">
        <f t="shared" si="207"/>
        <v>0.5</v>
      </c>
      <c r="K2187" s="186">
        <f t="shared" si="204"/>
        <v>6</v>
      </c>
      <c r="L2187" s="198">
        <f t="shared" si="208"/>
        <v>2</v>
      </c>
      <c r="M2187" s="199">
        <f t="shared" si="209"/>
        <v>2</v>
      </c>
    </row>
    <row r="2188" spans="1:13" x14ac:dyDescent="0.35">
      <c r="A2188" s="189" t="s">
        <v>2284</v>
      </c>
      <c r="B2188" s="190" t="s">
        <v>2303</v>
      </c>
      <c r="C2188" s="191">
        <v>558494</v>
      </c>
      <c r="D2188" s="192">
        <v>0</v>
      </c>
      <c r="E2188" s="193">
        <v>42.047058819999997</v>
      </c>
      <c r="F2188" s="194">
        <v>1.7647058823529411</v>
      </c>
      <c r="H2188" s="195">
        <f t="shared" si="205"/>
        <v>0.5</v>
      </c>
      <c r="I2188" s="196">
        <f t="shared" si="206"/>
        <v>2</v>
      </c>
      <c r="J2188" s="197">
        <f t="shared" si="207"/>
        <v>5</v>
      </c>
      <c r="K2188" s="186">
        <f t="shared" si="204"/>
        <v>7.5</v>
      </c>
      <c r="L2188" s="198">
        <f t="shared" si="208"/>
        <v>2.5</v>
      </c>
      <c r="M2188" s="199">
        <f t="shared" si="209"/>
        <v>2.5</v>
      </c>
    </row>
    <row r="2189" spans="1:13" x14ac:dyDescent="0.35">
      <c r="A2189" s="189" t="s">
        <v>2284</v>
      </c>
      <c r="B2189" s="190" t="s">
        <v>2304</v>
      </c>
      <c r="C2189" s="191">
        <v>558567</v>
      </c>
      <c r="D2189" s="192">
        <v>1.63</v>
      </c>
      <c r="E2189" s="193">
        <v>41.974605949999997</v>
      </c>
      <c r="F2189" s="194">
        <v>5.2539404553415059</v>
      </c>
      <c r="H2189" s="195">
        <f t="shared" si="205"/>
        <v>0.5</v>
      </c>
      <c r="I2189" s="196">
        <f t="shared" si="206"/>
        <v>2</v>
      </c>
      <c r="J2189" s="197">
        <f t="shared" si="207"/>
        <v>0.5</v>
      </c>
      <c r="K2189" s="186">
        <f t="shared" ref="K2189:K2252" si="210">SUM(H2189:J2189)</f>
        <v>3</v>
      </c>
      <c r="L2189" s="198">
        <f t="shared" si="208"/>
        <v>1</v>
      </c>
      <c r="M2189" s="199">
        <f t="shared" si="209"/>
        <v>1</v>
      </c>
    </row>
    <row r="2190" spans="1:13" x14ac:dyDescent="0.35">
      <c r="A2190" s="189" t="s">
        <v>2284</v>
      </c>
      <c r="B2190" s="190" t="s">
        <v>2305</v>
      </c>
      <c r="C2190" s="191">
        <v>566071</v>
      </c>
      <c r="D2190" s="192">
        <v>1.4930000000000001</v>
      </c>
      <c r="E2190" s="193">
        <v>41.606796119999998</v>
      </c>
      <c r="F2190" s="194">
        <v>5.825242718446602</v>
      </c>
      <c r="H2190" s="195">
        <f t="shared" si="205"/>
        <v>0.5</v>
      </c>
      <c r="I2190" s="196">
        <f t="shared" si="206"/>
        <v>1.5</v>
      </c>
      <c r="J2190" s="197">
        <f t="shared" si="207"/>
        <v>0.5</v>
      </c>
      <c r="K2190" s="186">
        <f t="shared" si="210"/>
        <v>2.5</v>
      </c>
      <c r="L2190" s="198">
        <f t="shared" si="208"/>
        <v>0.83333333333333337</v>
      </c>
      <c r="M2190" s="199">
        <f t="shared" si="209"/>
        <v>0.83</v>
      </c>
    </row>
    <row r="2191" spans="1:13" x14ac:dyDescent="0.35">
      <c r="A2191" s="189" t="s">
        <v>2284</v>
      </c>
      <c r="B2191" s="190" t="s">
        <v>2306</v>
      </c>
      <c r="C2191" s="191">
        <v>558591</v>
      </c>
      <c r="D2191" s="192">
        <v>4.5229999999999997</v>
      </c>
      <c r="E2191" s="193">
        <v>43.390909090000001</v>
      </c>
      <c r="F2191" s="194">
        <v>1.2121212121212122</v>
      </c>
      <c r="H2191" s="195">
        <f t="shared" si="205"/>
        <v>5</v>
      </c>
      <c r="I2191" s="196">
        <f t="shared" si="206"/>
        <v>4.5</v>
      </c>
      <c r="J2191" s="197">
        <f t="shared" si="207"/>
        <v>5</v>
      </c>
      <c r="K2191" s="186">
        <f t="shared" si="210"/>
        <v>14.5</v>
      </c>
      <c r="L2191" s="198">
        <f t="shared" si="208"/>
        <v>4.833333333333333</v>
      </c>
      <c r="M2191" s="199">
        <f t="shared" si="209"/>
        <v>4.83</v>
      </c>
    </row>
    <row r="2192" spans="1:13" x14ac:dyDescent="0.35">
      <c r="A2192" s="189" t="s">
        <v>2307</v>
      </c>
      <c r="B2192" s="190" t="s">
        <v>2308</v>
      </c>
      <c r="C2192" s="191">
        <v>560723</v>
      </c>
      <c r="D2192" s="192">
        <v>5.2629999999999999</v>
      </c>
      <c r="E2192" s="193">
        <v>40.457805909999998</v>
      </c>
      <c r="F2192" s="194">
        <v>12.658227848101266</v>
      </c>
      <c r="H2192" s="195">
        <f t="shared" si="205"/>
        <v>5</v>
      </c>
      <c r="I2192" s="196">
        <f t="shared" si="206"/>
        <v>0.5</v>
      </c>
      <c r="J2192" s="197">
        <f t="shared" si="207"/>
        <v>0.5</v>
      </c>
      <c r="K2192" s="186">
        <f t="shared" si="210"/>
        <v>6</v>
      </c>
      <c r="L2192" s="198">
        <f t="shared" si="208"/>
        <v>2</v>
      </c>
      <c r="M2192" s="199">
        <f t="shared" si="209"/>
        <v>2</v>
      </c>
    </row>
    <row r="2193" spans="1:13" x14ac:dyDescent="0.35">
      <c r="A2193" s="189" t="s">
        <v>2307</v>
      </c>
      <c r="B2193" s="190" t="s">
        <v>2309</v>
      </c>
      <c r="C2193" s="191">
        <v>560740</v>
      </c>
      <c r="D2193" s="192">
        <v>3.5840000000000001</v>
      </c>
      <c r="E2193" s="193">
        <v>42.169902909999998</v>
      </c>
      <c r="F2193" s="194">
        <v>0.6472491909385113</v>
      </c>
      <c r="H2193" s="195">
        <f t="shared" si="205"/>
        <v>3.5</v>
      </c>
      <c r="I2193" s="196">
        <f t="shared" si="206"/>
        <v>2.5</v>
      </c>
      <c r="J2193" s="197">
        <f t="shared" si="207"/>
        <v>5</v>
      </c>
      <c r="K2193" s="186">
        <f t="shared" si="210"/>
        <v>11</v>
      </c>
      <c r="L2193" s="198">
        <f t="shared" si="208"/>
        <v>3.6666666666666665</v>
      </c>
      <c r="M2193" s="199">
        <f t="shared" si="209"/>
        <v>3.66</v>
      </c>
    </row>
    <row r="2194" spans="1:13" x14ac:dyDescent="0.35">
      <c r="A2194" s="189" t="s">
        <v>2307</v>
      </c>
      <c r="B2194" s="190" t="s">
        <v>2310</v>
      </c>
      <c r="C2194" s="191">
        <v>560782</v>
      </c>
      <c r="D2194" s="192">
        <v>5.67</v>
      </c>
      <c r="E2194" s="193">
        <v>40.155303029999999</v>
      </c>
      <c r="F2194" s="194">
        <v>0</v>
      </c>
      <c r="H2194" s="195">
        <f t="shared" si="205"/>
        <v>5</v>
      </c>
      <c r="I2194" s="196">
        <f t="shared" si="206"/>
        <v>0.5</v>
      </c>
      <c r="J2194" s="197">
        <f t="shared" si="207"/>
        <v>5</v>
      </c>
      <c r="K2194" s="186">
        <f t="shared" si="210"/>
        <v>10.5</v>
      </c>
      <c r="L2194" s="198">
        <f t="shared" si="208"/>
        <v>3.5</v>
      </c>
      <c r="M2194" s="199">
        <f t="shared" si="209"/>
        <v>3.5</v>
      </c>
    </row>
    <row r="2195" spans="1:13" x14ac:dyDescent="0.35">
      <c r="A2195" s="189" t="s">
        <v>2307</v>
      </c>
      <c r="B2195" s="190" t="s">
        <v>2311</v>
      </c>
      <c r="C2195" s="191">
        <v>560812</v>
      </c>
      <c r="D2195" s="192">
        <v>2.5409999999999999</v>
      </c>
      <c r="E2195" s="193">
        <v>43.427439530000001</v>
      </c>
      <c r="F2195" s="194">
        <v>1.834862385321101</v>
      </c>
      <c r="H2195" s="195">
        <f t="shared" si="205"/>
        <v>1.5</v>
      </c>
      <c r="I2195" s="196">
        <f t="shared" si="206"/>
        <v>4.5</v>
      </c>
      <c r="J2195" s="197">
        <f t="shared" si="207"/>
        <v>4.5</v>
      </c>
      <c r="K2195" s="186">
        <f t="shared" si="210"/>
        <v>10.5</v>
      </c>
      <c r="L2195" s="198">
        <f t="shared" si="208"/>
        <v>3.5</v>
      </c>
      <c r="M2195" s="199">
        <f t="shared" si="209"/>
        <v>3.5</v>
      </c>
    </row>
    <row r="2196" spans="1:13" x14ac:dyDescent="0.35">
      <c r="A2196" s="189" t="s">
        <v>2307</v>
      </c>
      <c r="B2196" s="190" t="s">
        <v>2312</v>
      </c>
      <c r="C2196" s="191">
        <v>560855</v>
      </c>
      <c r="D2196" s="192">
        <v>2.4900000000000002</v>
      </c>
      <c r="E2196" s="193">
        <v>44.05747126</v>
      </c>
      <c r="F2196" s="194">
        <v>2.8735632183908044</v>
      </c>
      <c r="H2196" s="195">
        <f t="shared" si="205"/>
        <v>1.5</v>
      </c>
      <c r="I2196" s="196">
        <f t="shared" si="206"/>
        <v>5</v>
      </c>
      <c r="J2196" s="197">
        <f t="shared" si="207"/>
        <v>3</v>
      </c>
      <c r="K2196" s="186">
        <f t="shared" si="210"/>
        <v>9.5</v>
      </c>
      <c r="L2196" s="198">
        <f t="shared" si="208"/>
        <v>3.1666666666666665</v>
      </c>
      <c r="M2196" s="199">
        <f t="shared" si="209"/>
        <v>3.16</v>
      </c>
    </row>
    <row r="2197" spans="1:13" x14ac:dyDescent="0.35">
      <c r="A2197" s="189" t="s">
        <v>2307</v>
      </c>
      <c r="B2197" s="190" t="s">
        <v>2313</v>
      </c>
      <c r="C2197" s="191">
        <v>541290</v>
      </c>
      <c r="D2197" s="192">
        <v>4.6050000000000004</v>
      </c>
      <c r="E2197" s="193">
        <v>43.379518070000003</v>
      </c>
      <c r="F2197" s="194">
        <v>1.606425702811245</v>
      </c>
      <c r="H2197" s="195">
        <f t="shared" si="205"/>
        <v>5</v>
      </c>
      <c r="I2197" s="196">
        <f t="shared" si="206"/>
        <v>4.5</v>
      </c>
      <c r="J2197" s="197">
        <f t="shared" si="207"/>
        <v>5</v>
      </c>
      <c r="K2197" s="186">
        <f t="shared" si="210"/>
        <v>14.5</v>
      </c>
      <c r="L2197" s="198">
        <f t="shared" si="208"/>
        <v>4.833333333333333</v>
      </c>
      <c r="M2197" s="199">
        <f t="shared" si="209"/>
        <v>4.83</v>
      </c>
    </row>
    <row r="2198" spans="1:13" x14ac:dyDescent="0.35">
      <c r="A2198" s="189" t="s">
        <v>2307</v>
      </c>
      <c r="B2198" s="190" t="s">
        <v>1333</v>
      </c>
      <c r="C2198" s="191">
        <v>560928</v>
      </c>
      <c r="D2198" s="192">
        <v>2.6579999999999999</v>
      </c>
      <c r="E2198" s="193">
        <v>41.549504949999999</v>
      </c>
      <c r="F2198" s="194">
        <v>5.3581828771112399</v>
      </c>
      <c r="H2198" s="195">
        <f t="shared" si="205"/>
        <v>1.5</v>
      </c>
      <c r="I2198" s="196">
        <f t="shared" si="206"/>
        <v>1.5</v>
      </c>
      <c r="J2198" s="197">
        <f t="shared" si="207"/>
        <v>0.5</v>
      </c>
      <c r="K2198" s="186">
        <f t="shared" si="210"/>
        <v>3.5</v>
      </c>
      <c r="L2198" s="198">
        <f t="shared" si="208"/>
        <v>1.1666666666666667</v>
      </c>
      <c r="M2198" s="199">
        <f t="shared" si="209"/>
        <v>1.1599999999999999</v>
      </c>
    </row>
    <row r="2199" spans="1:13" x14ac:dyDescent="0.35">
      <c r="A2199" s="189" t="s">
        <v>2307</v>
      </c>
      <c r="B2199" s="190" t="s">
        <v>2314</v>
      </c>
      <c r="C2199" s="191">
        <v>541494</v>
      </c>
      <c r="D2199" s="192">
        <v>7.9749999999999996</v>
      </c>
      <c r="E2199" s="193">
        <v>41.317490489999997</v>
      </c>
      <c r="F2199" s="194">
        <v>3.8022813688212929</v>
      </c>
      <c r="H2199" s="195">
        <f t="shared" si="205"/>
        <v>5</v>
      </c>
      <c r="I2199" s="196">
        <f t="shared" si="206"/>
        <v>1</v>
      </c>
      <c r="J2199" s="197">
        <f t="shared" si="207"/>
        <v>2</v>
      </c>
      <c r="K2199" s="186">
        <f t="shared" si="210"/>
        <v>8</v>
      </c>
      <c r="L2199" s="198">
        <f t="shared" si="208"/>
        <v>2.6666666666666665</v>
      </c>
      <c r="M2199" s="199">
        <f t="shared" si="209"/>
        <v>2.66</v>
      </c>
    </row>
    <row r="2200" spans="1:13" x14ac:dyDescent="0.35">
      <c r="A2200" s="189" t="s">
        <v>2307</v>
      </c>
      <c r="B2200" s="190" t="s">
        <v>2315</v>
      </c>
      <c r="C2200" s="191">
        <v>560952</v>
      </c>
      <c r="D2200" s="192">
        <v>2.9009999999999998</v>
      </c>
      <c r="E2200" s="193">
        <v>48.31858407</v>
      </c>
      <c r="F2200" s="194">
        <v>3.5398230088495577</v>
      </c>
      <c r="H2200" s="195">
        <f t="shared" si="205"/>
        <v>2</v>
      </c>
      <c r="I2200" s="196">
        <f t="shared" si="206"/>
        <v>5</v>
      </c>
      <c r="J2200" s="197">
        <f t="shared" si="207"/>
        <v>2</v>
      </c>
      <c r="K2200" s="186">
        <f t="shared" si="210"/>
        <v>9</v>
      </c>
      <c r="L2200" s="198">
        <f t="shared" si="208"/>
        <v>3</v>
      </c>
      <c r="M2200" s="199">
        <f t="shared" si="209"/>
        <v>3</v>
      </c>
    </row>
    <row r="2201" spans="1:13" x14ac:dyDescent="0.35">
      <c r="A2201" s="189" t="s">
        <v>2307</v>
      </c>
      <c r="B2201" s="190" t="s">
        <v>2316</v>
      </c>
      <c r="C2201" s="191">
        <v>503916</v>
      </c>
      <c r="D2201" s="192">
        <v>2.8780000000000001</v>
      </c>
      <c r="E2201" s="193">
        <v>38.673333329999998</v>
      </c>
      <c r="F2201" s="194">
        <v>5.3333333333333339</v>
      </c>
      <c r="H2201" s="195">
        <f t="shared" si="205"/>
        <v>2</v>
      </c>
      <c r="I2201" s="196">
        <f t="shared" si="206"/>
        <v>0.5</v>
      </c>
      <c r="J2201" s="197">
        <f t="shared" si="207"/>
        <v>0.5</v>
      </c>
      <c r="K2201" s="186">
        <f t="shared" si="210"/>
        <v>3</v>
      </c>
      <c r="L2201" s="198">
        <f t="shared" si="208"/>
        <v>1</v>
      </c>
      <c r="M2201" s="199">
        <f t="shared" si="209"/>
        <v>1</v>
      </c>
    </row>
    <row r="2202" spans="1:13" x14ac:dyDescent="0.35">
      <c r="A2202" s="189" t="s">
        <v>2307</v>
      </c>
      <c r="B2202" s="190" t="s">
        <v>2317</v>
      </c>
      <c r="C2202" s="191">
        <v>560979</v>
      </c>
      <c r="D2202" s="192">
        <v>5.0720000000000001</v>
      </c>
      <c r="E2202" s="193">
        <v>39.525210080000001</v>
      </c>
      <c r="F2202" s="194">
        <v>2.5210084033613445</v>
      </c>
      <c r="H2202" s="195">
        <f t="shared" si="205"/>
        <v>5</v>
      </c>
      <c r="I2202" s="196">
        <f t="shared" si="206"/>
        <v>0.5</v>
      </c>
      <c r="J2202" s="197">
        <f t="shared" si="207"/>
        <v>3.5</v>
      </c>
      <c r="K2202" s="186">
        <f t="shared" si="210"/>
        <v>9</v>
      </c>
      <c r="L2202" s="198">
        <f t="shared" si="208"/>
        <v>3</v>
      </c>
      <c r="M2202" s="199">
        <f t="shared" si="209"/>
        <v>3</v>
      </c>
    </row>
    <row r="2203" spans="1:13" x14ac:dyDescent="0.35">
      <c r="A2203" s="189" t="s">
        <v>2307</v>
      </c>
      <c r="B2203" s="190" t="s">
        <v>2318</v>
      </c>
      <c r="C2203" s="191">
        <v>566888</v>
      </c>
      <c r="D2203" s="192">
        <v>4.2549999999999999</v>
      </c>
      <c r="E2203" s="193">
        <v>43.425925929999998</v>
      </c>
      <c r="F2203" s="194">
        <v>4.9382716049382713</v>
      </c>
      <c r="H2203" s="195">
        <f t="shared" si="205"/>
        <v>5</v>
      </c>
      <c r="I2203" s="196">
        <f t="shared" si="206"/>
        <v>4.5</v>
      </c>
      <c r="J2203" s="197">
        <f t="shared" si="207"/>
        <v>0.5</v>
      </c>
      <c r="K2203" s="186">
        <f t="shared" si="210"/>
        <v>10</v>
      </c>
      <c r="L2203" s="198">
        <f t="shared" si="208"/>
        <v>3.3333333333333335</v>
      </c>
      <c r="M2203" s="199">
        <f t="shared" si="209"/>
        <v>3.33</v>
      </c>
    </row>
    <row r="2204" spans="1:13" x14ac:dyDescent="0.35">
      <c r="A2204" s="189" t="s">
        <v>2307</v>
      </c>
      <c r="B2204" s="190" t="s">
        <v>2319</v>
      </c>
      <c r="C2204" s="191">
        <v>541681</v>
      </c>
      <c r="D2204" s="192">
        <v>17.172000000000001</v>
      </c>
      <c r="E2204" s="193">
        <v>37.286163520000002</v>
      </c>
      <c r="F2204" s="194">
        <v>1.257861635220126</v>
      </c>
      <c r="H2204" s="195">
        <f t="shared" si="205"/>
        <v>5</v>
      </c>
      <c r="I2204" s="196">
        <f t="shared" si="206"/>
        <v>0.5</v>
      </c>
      <c r="J2204" s="197">
        <f t="shared" si="207"/>
        <v>5</v>
      </c>
      <c r="K2204" s="186">
        <f t="shared" si="210"/>
        <v>10.5</v>
      </c>
      <c r="L2204" s="198">
        <f t="shared" si="208"/>
        <v>3.5</v>
      </c>
      <c r="M2204" s="199">
        <f t="shared" si="209"/>
        <v>3.5</v>
      </c>
    </row>
    <row r="2205" spans="1:13" x14ac:dyDescent="0.35">
      <c r="A2205" s="189" t="s">
        <v>2307</v>
      </c>
      <c r="B2205" s="190" t="s">
        <v>2320</v>
      </c>
      <c r="C2205" s="191">
        <v>541486</v>
      </c>
      <c r="D2205" s="192">
        <v>1.744</v>
      </c>
      <c r="E2205" s="193">
        <v>38.650943400000003</v>
      </c>
      <c r="F2205" s="194">
        <v>0</v>
      </c>
      <c r="H2205" s="195">
        <f t="shared" si="205"/>
        <v>0.5</v>
      </c>
      <c r="I2205" s="196">
        <f t="shared" si="206"/>
        <v>0.5</v>
      </c>
      <c r="J2205" s="197">
        <f t="shared" si="207"/>
        <v>5</v>
      </c>
      <c r="K2205" s="186">
        <f t="shared" si="210"/>
        <v>6</v>
      </c>
      <c r="L2205" s="198">
        <f t="shared" si="208"/>
        <v>2</v>
      </c>
      <c r="M2205" s="199">
        <f t="shared" si="209"/>
        <v>2</v>
      </c>
    </row>
    <row r="2206" spans="1:13" x14ac:dyDescent="0.35">
      <c r="A2206" s="189" t="s">
        <v>2307</v>
      </c>
      <c r="B2206" s="190" t="s">
        <v>2321</v>
      </c>
      <c r="C2206" s="191">
        <v>579467</v>
      </c>
      <c r="D2206" s="192">
        <v>2.4689999999999999</v>
      </c>
      <c r="E2206" s="193">
        <v>42.441176470000002</v>
      </c>
      <c r="F2206" s="194">
        <v>8.4033613445378155</v>
      </c>
      <c r="H2206" s="195">
        <f t="shared" si="205"/>
        <v>1.5</v>
      </c>
      <c r="I2206" s="196">
        <f t="shared" si="206"/>
        <v>3</v>
      </c>
      <c r="J2206" s="197">
        <f t="shared" si="207"/>
        <v>0.5</v>
      </c>
      <c r="K2206" s="186">
        <f t="shared" si="210"/>
        <v>5</v>
      </c>
      <c r="L2206" s="198">
        <f t="shared" si="208"/>
        <v>1.6666666666666667</v>
      </c>
      <c r="M2206" s="199">
        <f t="shared" si="209"/>
        <v>1.66</v>
      </c>
    </row>
    <row r="2207" spans="1:13" x14ac:dyDescent="0.35">
      <c r="A2207" s="189" t="s">
        <v>2307</v>
      </c>
      <c r="B2207" s="190" t="s">
        <v>2307</v>
      </c>
      <c r="C2207" s="191">
        <v>561215</v>
      </c>
      <c r="D2207" s="192">
        <v>2.3610000000000002</v>
      </c>
      <c r="E2207" s="193">
        <v>43.257642730000001</v>
      </c>
      <c r="F2207" s="194">
        <v>1.9889502762430937</v>
      </c>
      <c r="H2207" s="195">
        <f t="shared" si="205"/>
        <v>1</v>
      </c>
      <c r="I2207" s="196">
        <f t="shared" si="206"/>
        <v>4</v>
      </c>
      <c r="J2207" s="197">
        <f t="shared" si="207"/>
        <v>4.5</v>
      </c>
      <c r="K2207" s="186">
        <f t="shared" si="210"/>
        <v>9.5</v>
      </c>
      <c r="L2207" s="198">
        <f t="shared" si="208"/>
        <v>3.1666666666666665</v>
      </c>
      <c r="M2207" s="199">
        <f t="shared" si="209"/>
        <v>3.16</v>
      </c>
    </row>
    <row r="2208" spans="1:13" x14ac:dyDescent="0.35">
      <c r="A2208" s="189" t="s">
        <v>2307</v>
      </c>
      <c r="B2208" s="190" t="s">
        <v>2322</v>
      </c>
      <c r="C2208" s="191">
        <v>561231</v>
      </c>
      <c r="D2208" s="192">
        <v>4.1379999999999999</v>
      </c>
      <c r="E2208" s="193">
        <v>42.3959276</v>
      </c>
      <c r="F2208" s="194">
        <v>0.90497737556561086</v>
      </c>
      <c r="H2208" s="195">
        <f t="shared" si="205"/>
        <v>5</v>
      </c>
      <c r="I2208" s="196">
        <f t="shared" si="206"/>
        <v>3</v>
      </c>
      <c r="J2208" s="197">
        <f t="shared" si="207"/>
        <v>5</v>
      </c>
      <c r="K2208" s="186">
        <f t="shared" si="210"/>
        <v>13</v>
      </c>
      <c r="L2208" s="198">
        <f t="shared" si="208"/>
        <v>4.333333333333333</v>
      </c>
      <c r="M2208" s="199">
        <f t="shared" si="209"/>
        <v>4.33</v>
      </c>
    </row>
    <row r="2209" spans="1:13" x14ac:dyDescent="0.35">
      <c r="A2209" s="189" t="s">
        <v>2307</v>
      </c>
      <c r="B2209" s="190" t="s">
        <v>2323</v>
      </c>
      <c r="C2209" s="191">
        <v>561258</v>
      </c>
      <c r="D2209" s="192">
        <v>7.5</v>
      </c>
      <c r="E2209" s="193">
        <v>40.011061949999998</v>
      </c>
      <c r="F2209" s="194">
        <v>1.3274336283185841</v>
      </c>
      <c r="H2209" s="195">
        <f t="shared" si="205"/>
        <v>5</v>
      </c>
      <c r="I2209" s="196">
        <f t="shared" si="206"/>
        <v>0.5</v>
      </c>
      <c r="J2209" s="197">
        <f t="shared" si="207"/>
        <v>5</v>
      </c>
      <c r="K2209" s="186">
        <f t="shared" si="210"/>
        <v>10.5</v>
      </c>
      <c r="L2209" s="198">
        <f t="shared" si="208"/>
        <v>3.5</v>
      </c>
      <c r="M2209" s="199">
        <f t="shared" si="209"/>
        <v>3.5</v>
      </c>
    </row>
    <row r="2210" spans="1:13" x14ac:dyDescent="0.35">
      <c r="A2210" s="189" t="s">
        <v>2307</v>
      </c>
      <c r="B2210" s="190" t="s">
        <v>2324</v>
      </c>
      <c r="C2210" s="191">
        <v>557081</v>
      </c>
      <c r="D2210" s="192">
        <v>2.1619999999999999</v>
      </c>
      <c r="E2210" s="193">
        <v>43.59122807</v>
      </c>
      <c r="F2210" s="194">
        <v>3.5087719298245617</v>
      </c>
      <c r="H2210" s="195">
        <f t="shared" si="205"/>
        <v>0.5</v>
      </c>
      <c r="I2210" s="196">
        <f t="shared" si="206"/>
        <v>4.5</v>
      </c>
      <c r="J2210" s="197">
        <f t="shared" si="207"/>
        <v>2.5</v>
      </c>
      <c r="K2210" s="186">
        <f t="shared" si="210"/>
        <v>7.5</v>
      </c>
      <c r="L2210" s="198">
        <f t="shared" si="208"/>
        <v>2.5</v>
      </c>
      <c r="M2210" s="199">
        <f t="shared" si="209"/>
        <v>2.5</v>
      </c>
    </row>
    <row r="2211" spans="1:13" x14ac:dyDescent="0.35">
      <c r="A2211" s="189" t="s">
        <v>2307</v>
      </c>
      <c r="B2211" s="190" t="s">
        <v>2325</v>
      </c>
      <c r="C2211" s="191">
        <v>561291</v>
      </c>
      <c r="D2211" s="192">
        <v>1.2350000000000001</v>
      </c>
      <c r="E2211" s="193">
        <v>41.602661599999998</v>
      </c>
      <c r="F2211" s="194">
        <v>9.1254752851711025</v>
      </c>
      <c r="H2211" s="195">
        <f t="shared" si="205"/>
        <v>0.5</v>
      </c>
      <c r="I2211" s="196">
        <f t="shared" si="206"/>
        <v>1.5</v>
      </c>
      <c r="J2211" s="197">
        <f t="shared" si="207"/>
        <v>0.5</v>
      </c>
      <c r="K2211" s="186">
        <f t="shared" si="210"/>
        <v>2.5</v>
      </c>
      <c r="L2211" s="198">
        <f t="shared" si="208"/>
        <v>0.83333333333333337</v>
      </c>
      <c r="M2211" s="199">
        <f t="shared" si="209"/>
        <v>0.83</v>
      </c>
    </row>
    <row r="2212" spans="1:13" x14ac:dyDescent="0.35">
      <c r="A2212" s="189" t="s">
        <v>2307</v>
      </c>
      <c r="B2212" s="190" t="s">
        <v>2326</v>
      </c>
      <c r="C2212" s="191">
        <v>541435</v>
      </c>
      <c r="D2212" s="192">
        <v>1.111</v>
      </c>
      <c r="E2212" s="193">
        <v>38.397058819999998</v>
      </c>
      <c r="F2212" s="194">
        <v>1.4705882352941175</v>
      </c>
      <c r="H2212" s="195">
        <f t="shared" si="205"/>
        <v>0.5</v>
      </c>
      <c r="I2212" s="196">
        <f t="shared" si="206"/>
        <v>0.5</v>
      </c>
      <c r="J2212" s="197">
        <f t="shared" si="207"/>
        <v>5</v>
      </c>
      <c r="K2212" s="186">
        <f t="shared" si="210"/>
        <v>6</v>
      </c>
      <c r="L2212" s="198">
        <f t="shared" si="208"/>
        <v>2</v>
      </c>
      <c r="M2212" s="199">
        <f t="shared" si="209"/>
        <v>2</v>
      </c>
    </row>
    <row r="2213" spans="1:13" x14ac:dyDescent="0.35">
      <c r="A2213" s="189" t="s">
        <v>2307</v>
      </c>
      <c r="B2213" s="190" t="s">
        <v>329</v>
      </c>
      <c r="C2213" s="191">
        <v>579491</v>
      </c>
      <c r="D2213" s="192">
        <v>0</v>
      </c>
      <c r="E2213" s="193">
        <v>41.768292680000002</v>
      </c>
      <c r="F2213" s="194">
        <v>6.8292682926829267</v>
      </c>
      <c r="H2213" s="195">
        <f t="shared" si="205"/>
        <v>0.5</v>
      </c>
      <c r="I2213" s="196">
        <f t="shared" si="206"/>
        <v>1.5</v>
      </c>
      <c r="J2213" s="197">
        <f t="shared" si="207"/>
        <v>0.5</v>
      </c>
      <c r="K2213" s="186">
        <f t="shared" si="210"/>
        <v>2.5</v>
      </c>
      <c r="L2213" s="198">
        <f t="shared" si="208"/>
        <v>0.83333333333333337</v>
      </c>
      <c r="M2213" s="199">
        <f t="shared" si="209"/>
        <v>0.83</v>
      </c>
    </row>
    <row r="2214" spans="1:13" x14ac:dyDescent="0.35">
      <c r="A2214" s="189" t="s">
        <v>2307</v>
      </c>
      <c r="B2214" s="190" t="s">
        <v>2327</v>
      </c>
      <c r="C2214" s="191">
        <v>541664</v>
      </c>
      <c r="D2214" s="192">
        <v>3.3780000000000001</v>
      </c>
      <c r="E2214" s="193">
        <v>35.825379609999999</v>
      </c>
      <c r="F2214" s="194">
        <v>10.412147505422993</v>
      </c>
      <c r="H2214" s="195">
        <f t="shared" si="205"/>
        <v>3.5</v>
      </c>
      <c r="I2214" s="196">
        <f t="shared" si="206"/>
        <v>0.5</v>
      </c>
      <c r="J2214" s="197">
        <f t="shared" si="207"/>
        <v>0.5</v>
      </c>
      <c r="K2214" s="186">
        <f t="shared" si="210"/>
        <v>4.5</v>
      </c>
      <c r="L2214" s="198">
        <f t="shared" si="208"/>
        <v>1.5</v>
      </c>
      <c r="M2214" s="199">
        <f t="shared" si="209"/>
        <v>1.5</v>
      </c>
    </row>
    <row r="2215" spans="1:13" x14ac:dyDescent="0.35">
      <c r="A2215" s="189" t="s">
        <v>2307</v>
      </c>
      <c r="B2215" s="190" t="s">
        <v>1609</v>
      </c>
      <c r="C2215" s="191">
        <v>541460</v>
      </c>
      <c r="D2215" s="192">
        <v>5.7850000000000001</v>
      </c>
      <c r="E2215" s="193">
        <v>34.26923077</v>
      </c>
      <c r="F2215" s="194">
        <v>1.098901098901099</v>
      </c>
      <c r="H2215" s="195">
        <f t="shared" si="205"/>
        <v>5</v>
      </c>
      <c r="I2215" s="196">
        <f t="shared" si="206"/>
        <v>0.5</v>
      </c>
      <c r="J2215" s="197">
        <f t="shared" si="207"/>
        <v>5</v>
      </c>
      <c r="K2215" s="186">
        <f t="shared" si="210"/>
        <v>10.5</v>
      </c>
      <c r="L2215" s="198">
        <f t="shared" si="208"/>
        <v>3.5</v>
      </c>
      <c r="M2215" s="199">
        <f t="shared" si="209"/>
        <v>3.5</v>
      </c>
    </row>
    <row r="2216" spans="1:13" x14ac:dyDescent="0.35">
      <c r="A2216" s="189" t="s">
        <v>2328</v>
      </c>
      <c r="B2216" s="190" t="s">
        <v>2329</v>
      </c>
      <c r="C2216" s="191">
        <v>555894</v>
      </c>
      <c r="D2216" s="192">
        <v>4.5199999999999996</v>
      </c>
      <c r="E2216" s="193">
        <v>45.243150679999999</v>
      </c>
      <c r="F2216" s="194">
        <v>0</v>
      </c>
      <c r="H2216" s="195">
        <f t="shared" si="205"/>
        <v>5</v>
      </c>
      <c r="I2216" s="196">
        <f t="shared" si="206"/>
        <v>5</v>
      </c>
      <c r="J2216" s="197">
        <f t="shared" si="207"/>
        <v>5</v>
      </c>
      <c r="K2216" s="186">
        <f t="shared" si="210"/>
        <v>15</v>
      </c>
      <c r="L2216" s="198">
        <f t="shared" si="208"/>
        <v>5</v>
      </c>
      <c r="M2216" s="199">
        <f t="shared" si="209"/>
        <v>5</v>
      </c>
    </row>
    <row r="2217" spans="1:13" x14ac:dyDescent="0.35">
      <c r="A2217" s="189" t="s">
        <v>2328</v>
      </c>
      <c r="B2217" s="190" t="s">
        <v>2330</v>
      </c>
      <c r="C2217" s="191">
        <v>530085</v>
      </c>
      <c r="D2217" s="192">
        <v>4.7619999999999996</v>
      </c>
      <c r="E2217" s="193">
        <v>45.376923079999997</v>
      </c>
      <c r="F2217" s="194">
        <v>3.0769230769230771</v>
      </c>
      <c r="H2217" s="195">
        <f t="shared" si="205"/>
        <v>5</v>
      </c>
      <c r="I2217" s="196">
        <f t="shared" si="206"/>
        <v>5</v>
      </c>
      <c r="J2217" s="197">
        <f t="shared" si="207"/>
        <v>3</v>
      </c>
      <c r="K2217" s="186">
        <f t="shared" si="210"/>
        <v>13</v>
      </c>
      <c r="L2217" s="198">
        <f t="shared" si="208"/>
        <v>4.333333333333333</v>
      </c>
      <c r="M2217" s="199">
        <f t="shared" si="209"/>
        <v>4.33</v>
      </c>
    </row>
    <row r="2218" spans="1:13" x14ac:dyDescent="0.35">
      <c r="A2218" s="189" t="s">
        <v>2328</v>
      </c>
      <c r="B2218" s="190" t="s">
        <v>2331</v>
      </c>
      <c r="C2218" s="191">
        <v>578495</v>
      </c>
      <c r="D2218" s="192">
        <v>5.556</v>
      </c>
      <c r="E2218" s="193">
        <v>46.981012659999998</v>
      </c>
      <c r="F2218" s="194">
        <v>3.7974683544303796</v>
      </c>
      <c r="H2218" s="195">
        <f t="shared" si="205"/>
        <v>5</v>
      </c>
      <c r="I2218" s="196">
        <f t="shared" si="206"/>
        <v>5</v>
      </c>
      <c r="J2218" s="197">
        <f t="shared" si="207"/>
        <v>2</v>
      </c>
      <c r="K2218" s="186">
        <f t="shared" si="210"/>
        <v>12</v>
      </c>
      <c r="L2218" s="198">
        <f t="shared" si="208"/>
        <v>4</v>
      </c>
      <c r="M2218" s="199">
        <f t="shared" si="209"/>
        <v>4</v>
      </c>
    </row>
    <row r="2219" spans="1:13" x14ac:dyDescent="0.35">
      <c r="A2219" s="189" t="s">
        <v>2328</v>
      </c>
      <c r="B2219" s="190" t="s">
        <v>2332</v>
      </c>
      <c r="C2219" s="191">
        <v>556076</v>
      </c>
      <c r="D2219" s="192">
        <v>6.9690000000000003</v>
      </c>
      <c r="E2219" s="193">
        <v>43.12811791</v>
      </c>
      <c r="F2219" s="194">
        <v>3.8548752834467122</v>
      </c>
      <c r="H2219" s="195">
        <f t="shared" si="205"/>
        <v>5</v>
      </c>
      <c r="I2219" s="196">
        <f t="shared" si="206"/>
        <v>4</v>
      </c>
      <c r="J2219" s="197">
        <f t="shared" si="207"/>
        <v>2</v>
      </c>
      <c r="K2219" s="186">
        <f t="shared" si="210"/>
        <v>11</v>
      </c>
      <c r="L2219" s="198">
        <f t="shared" si="208"/>
        <v>3.6666666666666665</v>
      </c>
      <c r="M2219" s="199">
        <f t="shared" si="209"/>
        <v>3.66</v>
      </c>
    </row>
    <row r="2220" spans="1:13" x14ac:dyDescent="0.35">
      <c r="A2220" s="189" t="s">
        <v>2328</v>
      </c>
      <c r="B2220" s="190" t="s">
        <v>2333</v>
      </c>
      <c r="C2220" s="191">
        <v>530123</v>
      </c>
      <c r="D2220" s="192">
        <v>2.6669999999999998</v>
      </c>
      <c r="E2220" s="193">
        <v>45.247663549999999</v>
      </c>
      <c r="F2220" s="194">
        <v>0</v>
      </c>
      <c r="H2220" s="195">
        <f t="shared" si="205"/>
        <v>1.5</v>
      </c>
      <c r="I2220" s="196">
        <f t="shared" si="206"/>
        <v>5</v>
      </c>
      <c r="J2220" s="197">
        <f t="shared" si="207"/>
        <v>5</v>
      </c>
      <c r="K2220" s="186">
        <f t="shared" si="210"/>
        <v>11.5</v>
      </c>
      <c r="L2220" s="198">
        <f t="shared" si="208"/>
        <v>3.8333333333333335</v>
      </c>
      <c r="M2220" s="199">
        <f t="shared" si="209"/>
        <v>3.83</v>
      </c>
    </row>
    <row r="2221" spans="1:13" x14ac:dyDescent="0.35">
      <c r="A2221" s="189" t="s">
        <v>2328</v>
      </c>
      <c r="B2221" s="190" t="s">
        <v>2334</v>
      </c>
      <c r="C2221" s="191">
        <v>578517</v>
      </c>
      <c r="D2221" s="192">
        <v>2.9409999999999998</v>
      </c>
      <c r="E2221" s="193">
        <v>54.97272727</v>
      </c>
      <c r="F2221" s="194">
        <v>0</v>
      </c>
      <c r="H2221" s="195">
        <f t="shared" si="205"/>
        <v>2.5</v>
      </c>
      <c r="I2221" s="196">
        <f t="shared" si="206"/>
        <v>5</v>
      </c>
      <c r="J2221" s="197">
        <f t="shared" si="207"/>
        <v>5</v>
      </c>
      <c r="K2221" s="186">
        <f t="shared" si="210"/>
        <v>12.5</v>
      </c>
      <c r="L2221" s="198">
        <f t="shared" si="208"/>
        <v>4.166666666666667</v>
      </c>
      <c r="M2221" s="199">
        <f t="shared" si="209"/>
        <v>4.16</v>
      </c>
    </row>
    <row r="2222" spans="1:13" x14ac:dyDescent="0.35">
      <c r="A2222" s="189" t="s">
        <v>2328</v>
      </c>
      <c r="B2222" s="190" t="s">
        <v>2335</v>
      </c>
      <c r="C2222" s="191">
        <v>566683</v>
      </c>
      <c r="D2222" s="192">
        <v>9.2780000000000005</v>
      </c>
      <c r="E2222" s="193">
        <v>43.820754719999996</v>
      </c>
      <c r="F2222" s="194">
        <v>0</v>
      </c>
      <c r="H2222" s="195">
        <f t="shared" si="205"/>
        <v>5</v>
      </c>
      <c r="I2222" s="196">
        <f t="shared" si="206"/>
        <v>5</v>
      </c>
      <c r="J2222" s="197">
        <f t="shared" si="207"/>
        <v>5</v>
      </c>
      <c r="K2222" s="186">
        <f t="shared" si="210"/>
        <v>15</v>
      </c>
      <c r="L2222" s="198">
        <f t="shared" si="208"/>
        <v>5</v>
      </c>
      <c r="M2222" s="199">
        <f t="shared" si="209"/>
        <v>5</v>
      </c>
    </row>
    <row r="2223" spans="1:13" x14ac:dyDescent="0.35">
      <c r="A2223" s="189" t="s">
        <v>2328</v>
      </c>
      <c r="B2223" s="190" t="s">
        <v>1472</v>
      </c>
      <c r="C2223" s="191">
        <v>578525</v>
      </c>
      <c r="D2223" s="192">
        <v>0</v>
      </c>
      <c r="E2223" s="193">
        <v>42.09459459</v>
      </c>
      <c r="F2223" s="194">
        <v>0</v>
      </c>
      <c r="H2223" s="195">
        <f t="shared" si="205"/>
        <v>0.5</v>
      </c>
      <c r="I2223" s="196">
        <f t="shared" si="206"/>
        <v>2.5</v>
      </c>
      <c r="J2223" s="197">
        <f t="shared" si="207"/>
        <v>5</v>
      </c>
      <c r="K2223" s="186">
        <f t="shared" si="210"/>
        <v>8</v>
      </c>
      <c r="L2223" s="198">
        <f t="shared" si="208"/>
        <v>2.6666666666666665</v>
      </c>
      <c r="M2223" s="199">
        <f t="shared" si="209"/>
        <v>2.66</v>
      </c>
    </row>
    <row r="2224" spans="1:13" x14ac:dyDescent="0.35">
      <c r="A2224" s="189" t="s">
        <v>2328</v>
      </c>
      <c r="B2224" s="190" t="s">
        <v>1889</v>
      </c>
      <c r="C2224" s="191">
        <v>556181</v>
      </c>
      <c r="D2224" s="192">
        <v>7.2439999999999998</v>
      </c>
      <c r="E2224" s="193">
        <v>46.705508469999998</v>
      </c>
      <c r="F2224" s="194">
        <v>2.5423728813559321</v>
      </c>
      <c r="H2224" s="195">
        <f t="shared" si="205"/>
        <v>5</v>
      </c>
      <c r="I2224" s="196">
        <f t="shared" si="206"/>
        <v>5</v>
      </c>
      <c r="J2224" s="197">
        <f t="shared" si="207"/>
        <v>3.5</v>
      </c>
      <c r="K2224" s="186">
        <f t="shared" si="210"/>
        <v>13.5</v>
      </c>
      <c r="L2224" s="198">
        <f t="shared" si="208"/>
        <v>4.5</v>
      </c>
      <c r="M2224" s="199">
        <f t="shared" si="209"/>
        <v>4.5</v>
      </c>
    </row>
    <row r="2225" spans="1:13" x14ac:dyDescent="0.35">
      <c r="A2225" s="189" t="s">
        <v>2328</v>
      </c>
      <c r="B2225" s="190" t="s">
        <v>2336</v>
      </c>
      <c r="C2225" s="191">
        <v>556203</v>
      </c>
      <c r="D2225" s="192">
        <v>5.1120000000000001</v>
      </c>
      <c r="E2225" s="193">
        <v>43.83464567</v>
      </c>
      <c r="F2225" s="194">
        <v>3.1496062992125986</v>
      </c>
      <c r="H2225" s="195">
        <f t="shared" si="205"/>
        <v>5</v>
      </c>
      <c r="I2225" s="196">
        <f t="shared" si="206"/>
        <v>5</v>
      </c>
      <c r="J2225" s="197">
        <f t="shared" si="207"/>
        <v>3</v>
      </c>
      <c r="K2225" s="186">
        <f t="shared" si="210"/>
        <v>13</v>
      </c>
      <c r="L2225" s="198">
        <f t="shared" si="208"/>
        <v>4.333333333333333</v>
      </c>
      <c r="M2225" s="199">
        <f t="shared" si="209"/>
        <v>4.33</v>
      </c>
    </row>
    <row r="2226" spans="1:13" x14ac:dyDescent="0.35">
      <c r="A2226" s="189" t="s">
        <v>2328</v>
      </c>
      <c r="B2226" s="190" t="s">
        <v>2337</v>
      </c>
      <c r="C2226" s="191">
        <v>542091</v>
      </c>
      <c r="D2226" s="192">
        <v>2.0409999999999999</v>
      </c>
      <c r="E2226" s="193">
        <v>44.186567160000003</v>
      </c>
      <c r="F2226" s="194">
        <v>0</v>
      </c>
      <c r="H2226" s="195">
        <f t="shared" si="205"/>
        <v>0.5</v>
      </c>
      <c r="I2226" s="196">
        <f t="shared" si="206"/>
        <v>5</v>
      </c>
      <c r="J2226" s="197">
        <f t="shared" si="207"/>
        <v>5</v>
      </c>
      <c r="K2226" s="186">
        <f t="shared" si="210"/>
        <v>10.5</v>
      </c>
      <c r="L2226" s="198">
        <f t="shared" si="208"/>
        <v>3.5</v>
      </c>
      <c r="M2226" s="199">
        <f t="shared" si="209"/>
        <v>3.5</v>
      </c>
    </row>
    <row r="2227" spans="1:13" x14ac:dyDescent="0.35">
      <c r="A2227" s="189" t="s">
        <v>2328</v>
      </c>
      <c r="B2227" s="190" t="s">
        <v>2235</v>
      </c>
      <c r="C2227" s="191">
        <v>556301</v>
      </c>
      <c r="D2227" s="192">
        <v>3.1850000000000001</v>
      </c>
      <c r="E2227" s="193">
        <v>43.901621220000003</v>
      </c>
      <c r="F2227" s="194">
        <v>0.88430361090641119</v>
      </c>
      <c r="H2227" s="195">
        <f t="shared" si="205"/>
        <v>3</v>
      </c>
      <c r="I2227" s="196">
        <f t="shared" si="206"/>
        <v>5</v>
      </c>
      <c r="J2227" s="197">
        <f t="shared" si="207"/>
        <v>5</v>
      </c>
      <c r="K2227" s="186">
        <f t="shared" si="210"/>
        <v>13</v>
      </c>
      <c r="L2227" s="198">
        <f t="shared" si="208"/>
        <v>4.333333333333333</v>
      </c>
      <c r="M2227" s="199">
        <f t="shared" si="209"/>
        <v>4.33</v>
      </c>
    </row>
    <row r="2228" spans="1:13" x14ac:dyDescent="0.35">
      <c r="A2228" s="189" t="s">
        <v>2328</v>
      </c>
      <c r="B2228" s="190" t="s">
        <v>2338</v>
      </c>
      <c r="C2228" s="191">
        <v>556432</v>
      </c>
      <c r="D2228" s="192">
        <v>5.4020000000000001</v>
      </c>
      <c r="E2228" s="193">
        <v>47.297268150000001</v>
      </c>
      <c r="F2228" s="194">
        <v>15.097052480230049</v>
      </c>
      <c r="H2228" s="195">
        <f t="shared" si="205"/>
        <v>5</v>
      </c>
      <c r="I2228" s="196">
        <f t="shared" si="206"/>
        <v>5</v>
      </c>
      <c r="J2228" s="197">
        <f t="shared" si="207"/>
        <v>0.5</v>
      </c>
      <c r="K2228" s="186">
        <f t="shared" si="210"/>
        <v>10.5</v>
      </c>
      <c r="L2228" s="198">
        <f t="shared" si="208"/>
        <v>3.5</v>
      </c>
      <c r="M2228" s="199">
        <f t="shared" si="209"/>
        <v>3.5</v>
      </c>
    </row>
    <row r="2229" spans="1:13" x14ac:dyDescent="0.35">
      <c r="A2229" s="189" t="s">
        <v>2328</v>
      </c>
      <c r="B2229" s="190" t="s">
        <v>2339</v>
      </c>
      <c r="C2229" s="191">
        <v>556467</v>
      </c>
      <c r="D2229" s="192">
        <v>5.367</v>
      </c>
      <c r="E2229" s="193">
        <v>43.937283440000002</v>
      </c>
      <c r="F2229" s="194">
        <v>0.83160083160083154</v>
      </c>
      <c r="H2229" s="195">
        <f t="shared" si="205"/>
        <v>5</v>
      </c>
      <c r="I2229" s="196">
        <f t="shared" si="206"/>
        <v>5</v>
      </c>
      <c r="J2229" s="197">
        <f t="shared" si="207"/>
        <v>5</v>
      </c>
      <c r="K2229" s="186">
        <f t="shared" si="210"/>
        <v>15</v>
      </c>
      <c r="L2229" s="198">
        <f t="shared" si="208"/>
        <v>5</v>
      </c>
      <c r="M2229" s="199">
        <f t="shared" si="209"/>
        <v>5</v>
      </c>
    </row>
    <row r="2230" spans="1:13" x14ac:dyDescent="0.35">
      <c r="A2230" s="189" t="s">
        <v>2328</v>
      </c>
      <c r="B2230" s="190" t="s">
        <v>2340</v>
      </c>
      <c r="C2230" s="191">
        <v>542148</v>
      </c>
      <c r="D2230" s="192">
        <v>1.2989999999999999</v>
      </c>
      <c r="E2230" s="193">
        <v>37.333333330000002</v>
      </c>
      <c r="F2230" s="194">
        <v>9.2592592592592595</v>
      </c>
      <c r="H2230" s="195">
        <f t="shared" si="205"/>
        <v>0.5</v>
      </c>
      <c r="I2230" s="196">
        <f t="shared" si="206"/>
        <v>0.5</v>
      </c>
      <c r="J2230" s="197">
        <f t="shared" si="207"/>
        <v>0.5</v>
      </c>
      <c r="K2230" s="186">
        <f t="shared" si="210"/>
        <v>1.5</v>
      </c>
      <c r="L2230" s="198">
        <f t="shared" si="208"/>
        <v>0.5</v>
      </c>
      <c r="M2230" s="199">
        <f t="shared" si="209"/>
        <v>0.5</v>
      </c>
    </row>
    <row r="2231" spans="1:13" x14ac:dyDescent="0.35">
      <c r="A2231" s="189" t="s">
        <v>2328</v>
      </c>
      <c r="B2231" s="190" t="s">
        <v>2341</v>
      </c>
      <c r="C2231" s="191">
        <v>556726</v>
      </c>
      <c r="D2231" s="192">
        <v>1.25</v>
      </c>
      <c r="E2231" s="193">
        <v>45.407801419999998</v>
      </c>
      <c r="F2231" s="194">
        <v>2.8368794326241136</v>
      </c>
      <c r="H2231" s="195">
        <f t="shared" si="205"/>
        <v>0.5</v>
      </c>
      <c r="I2231" s="196">
        <f t="shared" si="206"/>
        <v>5</v>
      </c>
      <c r="J2231" s="197">
        <f t="shared" si="207"/>
        <v>3.5</v>
      </c>
      <c r="K2231" s="186">
        <f t="shared" si="210"/>
        <v>9</v>
      </c>
      <c r="L2231" s="198">
        <f t="shared" si="208"/>
        <v>3</v>
      </c>
      <c r="M2231" s="199">
        <f t="shared" si="209"/>
        <v>3</v>
      </c>
    </row>
    <row r="2232" spans="1:13" x14ac:dyDescent="0.35">
      <c r="A2232" s="189" t="s">
        <v>2328</v>
      </c>
      <c r="B2232" s="190" t="s">
        <v>2342</v>
      </c>
      <c r="C2232" s="191">
        <v>578533</v>
      </c>
      <c r="D2232" s="192">
        <v>9.9169999999999998</v>
      </c>
      <c r="E2232" s="193">
        <v>47.63861386</v>
      </c>
      <c r="F2232" s="194">
        <v>0</v>
      </c>
      <c r="H2232" s="195">
        <f t="shared" si="205"/>
        <v>5</v>
      </c>
      <c r="I2232" s="196">
        <f t="shared" si="206"/>
        <v>5</v>
      </c>
      <c r="J2232" s="197">
        <f t="shared" si="207"/>
        <v>5</v>
      </c>
      <c r="K2232" s="186">
        <f t="shared" si="210"/>
        <v>15</v>
      </c>
      <c r="L2232" s="198">
        <f t="shared" si="208"/>
        <v>5</v>
      </c>
      <c r="M2232" s="199">
        <f t="shared" si="209"/>
        <v>5</v>
      </c>
    </row>
    <row r="2233" spans="1:13" x14ac:dyDescent="0.35">
      <c r="A2233" s="189" t="s">
        <v>2328</v>
      </c>
      <c r="B2233" s="190" t="s">
        <v>2343</v>
      </c>
      <c r="C2233" s="191">
        <v>556815</v>
      </c>
      <c r="D2233" s="192">
        <v>7.3680000000000003</v>
      </c>
      <c r="E2233" s="193">
        <v>48.589552240000003</v>
      </c>
      <c r="F2233" s="194">
        <v>1.791044776119403</v>
      </c>
      <c r="H2233" s="195">
        <f t="shared" si="205"/>
        <v>5</v>
      </c>
      <c r="I2233" s="196">
        <f t="shared" si="206"/>
        <v>5</v>
      </c>
      <c r="J2233" s="197">
        <f t="shared" si="207"/>
        <v>5</v>
      </c>
      <c r="K2233" s="186">
        <f t="shared" si="210"/>
        <v>15</v>
      </c>
      <c r="L2233" s="198">
        <f t="shared" si="208"/>
        <v>5</v>
      </c>
      <c r="M2233" s="199">
        <f t="shared" si="209"/>
        <v>5</v>
      </c>
    </row>
    <row r="2234" spans="1:13" x14ac:dyDescent="0.35">
      <c r="A2234" s="189" t="s">
        <v>2328</v>
      </c>
      <c r="B2234" s="190" t="s">
        <v>2344</v>
      </c>
      <c r="C2234" s="191">
        <v>556921</v>
      </c>
      <c r="D2234" s="192">
        <v>2.9180000000000001</v>
      </c>
      <c r="E2234" s="193">
        <v>42.611459969999999</v>
      </c>
      <c r="F2234" s="194">
        <v>4.0816326530612246</v>
      </c>
      <c r="H2234" s="195">
        <f t="shared" si="205"/>
        <v>2.5</v>
      </c>
      <c r="I2234" s="196">
        <f t="shared" si="206"/>
        <v>3</v>
      </c>
      <c r="J2234" s="197">
        <f t="shared" si="207"/>
        <v>1.5</v>
      </c>
      <c r="K2234" s="186">
        <f t="shared" si="210"/>
        <v>7</v>
      </c>
      <c r="L2234" s="198">
        <f t="shared" si="208"/>
        <v>2.3333333333333335</v>
      </c>
      <c r="M2234" s="199">
        <f t="shared" si="209"/>
        <v>2.33</v>
      </c>
    </row>
    <row r="2235" spans="1:13" x14ac:dyDescent="0.35">
      <c r="A2235" s="189" t="s">
        <v>2328</v>
      </c>
      <c r="B2235" s="190" t="s">
        <v>2259</v>
      </c>
      <c r="C2235" s="191">
        <v>551686</v>
      </c>
      <c r="D2235" s="192">
        <v>5.2629999999999999</v>
      </c>
      <c r="E2235" s="193">
        <v>43.802631580000003</v>
      </c>
      <c r="F2235" s="194">
        <v>2.6315789473684208</v>
      </c>
      <c r="H2235" s="195">
        <f t="shared" si="205"/>
        <v>5</v>
      </c>
      <c r="I2235" s="196">
        <f t="shared" si="206"/>
        <v>5</v>
      </c>
      <c r="J2235" s="197">
        <f t="shared" si="207"/>
        <v>3.5</v>
      </c>
      <c r="K2235" s="186">
        <f t="shared" si="210"/>
        <v>13.5</v>
      </c>
      <c r="L2235" s="198">
        <f t="shared" si="208"/>
        <v>4.5</v>
      </c>
      <c r="M2235" s="199">
        <f t="shared" si="209"/>
        <v>4.5</v>
      </c>
    </row>
    <row r="2236" spans="1:13" x14ac:dyDescent="0.35">
      <c r="A2236" s="189" t="s">
        <v>2328</v>
      </c>
      <c r="B2236" s="190" t="s">
        <v>2345</v>
      </c>
      <c r="C2236" s="191">
        <v>556084</v>
      </c>
      <c r="D2236" s="192">
        <v>2.97</v>
      </c>
      <c r="E2236" s="193">
        <v>42.55095541</v>
      </c>
      <c r="F2236" s="194">
        <v>3.8216560509554141</v>
      </c>
      <c r="H2236" s="195">
        <f t="shared" si="205"/>
        <v>2.5</v>
      </c>
      <c r="I2236" s="196">
        <f t="shared" si="206"/>
        <v>3</v>
      </c>
      <c r="J2236" s="197">
        <f t="shared" si="207"/>
        <v>2</v>
      </c>
      <c r="K2236" s="186">
        <f t="shared" si="210"/>
        <v>7.5</v>
      </c>
      <c r="L2236" s="198">
        <f t="shared" si="208"/>
        <v>2.5</v>
      </c>
      <c r="M2236" s="199">
        <f t="shared" si="209"/>
        <v>2.5</v>
      </c>
    </row>
    <row r="2237" spans="1:13" x14ac:dyDescent="0.35">
      <c r="A2237" s="189" t="s">
        <v>2328</v>
      </c>
      <c r="B2237" s="190" t="s">
        <v>2346</v>
      </c>
      <c r="C2237" s="191">
        <v>557013</v>
      </c>
      <c r="D2237" s="192">
        <v>4.9829999999999997</v>
      </c>
      <c r="E2237" s="193">
        <v>45.788381739999998</v>
      </c>
      <c r="F2237" s="194">
        <v>3.3195020746887969</v>
      </c>
      <c r="H2237" s="195">
        <f t="shared" si="205"/>
        <v>5</v>
      </c>
      <c r="I2237" s="196">
        <f t="shared" si="206"/>
        <v>5</v>
      </c>
      <c r="J2237" s="197">
        <f t="shared" si="207"/>
        <v>2.5</v>
      </c>
      <c r="K2237" s="186">
        <f t="shared" si="210"/>
        <v>12.5</v>
      </c>
      <c r="L2237" s="198">
        <f t="shared" si="208"/>
        <v>4.166666666666667</v>
      </c>
      <c r="M2237" s="199">
        <f t="shared" si="209"/>
        <v>4.16</v>
      </c>
    </row>
    <row r="2238" spans="1:13" x14ac:dyDescent="0.35">
      <c r="A2238" s="189" t="s">
        <v>2328</v>
      </c>
      <c r="B2238" s="190" t="s">
        <v>2347</v>
      </c>
      <c r="C2238" s="191">
        <v>557021</v>
      </c>
      <c r="D2238" s="192">
        <v>11.688000000000001</v>
      </c>
      <c r="E2238" s="193">
        <v>44.80165289</v>
      </c>
      <c r="F2238" s="194">
        <v>2.4793388429752063</v>
      </c>
      <c r="H2238" s="195">
        <f t="shared" si="205"/>
        <v>5</v>
      </c>
      <c r="I2238" s="196">
        <f t="shared" si="206"/>
        <v>5</v>
      </c>
      <c r="J2238" s="197">
        <f t="shared" si="207"/>
        <v>4</v>
      </c>
      <c r="K2238" s="186">
        <f t="shared" si="210"/>
        <v>14</v>
      </c>
      <c r="L2238" s="198">
        <f t="shared" si="208"/>
        <v>4.666666666666667</v>
      </c>
      <c r="M2238" s="199">
        <f t="shared" si="209"/>
        <v>4.66</v>
      </c>
    </row>
    <row r="2239" spans="1:13" x14ac:dyDescent="0.35">
      <c r="A2239" s="189" t="s">
        <v>2328</v>
      </c>
      <c r="B2239" s="190" t="s">
        <v>2348</v>
      </c>
      <c r="C2239" s="191">
        <v>557099</v>
      </c>
      <c r="D2239" s="192">
        <v>4.4050000000000002</v>
      </c>
      <c r="E2239" s="193">
        <v>45.447643980000002</v>
      </c>
      <c r="F2239" s="194">
        <v>0</v>
      </c>
      <c r="H2239" s="195">
        <f t="shared" si="205"/>
        <v>5</v>
      </c>
      <c r="I2239" s="196">
        <f t="shared" si="206"/>
        <v>5</v>
      </c>
      <c r="J2239" s="197">
        <f t="shared" si="207"/>
        <v>5</v>
      </c>
      <c r="K2239" s="186">
        <f t="shared" si="210"/>
        <v>15</v>
      </c>
      <c r="L2239" s="198">
        <f t="shared" si="208"/>
        <v>5</v>
      </c>
      <c r="M2239" s="199">
        <f t="shared" si="209"/>
        <v>5</v>
      </c>
    </row>
    <row r="2240" spans="1:13" x14ac:dyDescent="0.35">
      <c r="A2240" s="189" t="s">
        <v>2328</v>
      </c>
      <c r="B2240" s="190" t="s">
        <v>2349</v>
      </c>
      <c r="C2240" s="191">
        <v>557111</v>
      </c>
      <c r="D2240" s="192">
        <v>15.093999999999999</v>
      </c>
      <c r="E2240" s="193">
        <v>43.79296875</v>
      </c>
      <c r="F2240" s="194">
        <v>11.71875</v>
      </c>
      <c r="H2240" s="195">
        <f t="shared" si="205"/>
        <v>5</v>
      </c>
      <c r="I2240" s="196">
        <f t="shared" si="206"/>
        <v>5</v>
      </c>
      <c r="J2240" s="197">
        <f t="shared" si="207"/>
        <v>0.5</v>
      </c>
      <c r="K2240" s="186">
        <f t="shared" si="210"/>
        <v>10.5</v>
      </c>
      <c r="L2240" s="198">
        <f t="shared" si="208"/>
        <v>3.5</v>
      </c>
      <c r="M2240" s="199">
        <f t="shared" si="209"/>
        <v>3.5</v>
      </c>
    </row>
    <row r="2241" spans="1:13" x14ac:dyDescent="0.35">
      <c r="A2241" s="189" t="s">
        <v>2328</v>
      </c>
      <c r="B2241" s="190" t="s">
        <v>2350</v>
      </c>
      <c r="C2241" s="191">
        <v>557129</v>
      </c>
      <c r="D2241" s="192">
        <v>3.4289999999999998</v>
      </c>
      <c r="E2241" s="193">
        <v>45.049839230000003</v>
      </c>
      <c r="F2241" s="194">
        <v>2.572347266881029</v>
      </c>
      <c r="H2241" s="195">
        <f t="shared" si="205"/>
        <v>3.5</v>
      </c>
      <c r="I2241" s="196">
        <f t="shared" si="206"/>
        <v>5</v>
      </c>
      <c r="J2241" s="197">
        <f t="shared" si="207"/>
        <v>3.5</v>
      </c>
      <c r="K2241" s="186">
        <f t="shared" si="210"/>
        <v>12</v>
      </c>
      <c r="L2241" s="198">
        <f t="shared" si="208"/>
        <v>4</v>
      </c>
      <c r="M2241" s="199">
        <f t="shared" si="209"/>
        <v>4</v>
      </c>
    </row>
    <row r="2242" spans="1:13" x14ac:dyDescent="0.35">
      <c r="A2242" s="189" t="s">
        <v>2328</v>
      </c>
      <c r="B2242" s="190" t="s">
        <v>2328</v>
      </c>
      <c r="C2242" s="191">
        <v>557153</v>
      </c>
      <c r="D2242" s="192">
        <v>4.0670000000000002</v>
      </c>
      <c r="E2242" s="193">
        <v>44.980571269999999</v>
      </c>
      <c r="F2242" s="194">
        <v>1.5580079755170175</v>
      </c>
      <c r="H2242" s="195">
        <f t="shared" si="205"/>
        <v>5</v>
      </c>
      <c r="I2242" s="196">
        <f t="shared" si="206"/>
        <v>5</v>
      </c>
      <c r="J2242" s="197">
        <f t="shared" si="207"/>
        <v>5</v>
      </c>
      <c r="K2242" s="186">
        <f t="shared" si="210"/>
        <v>15</v>
      </c>
      <c r="L2242" s="198">
        <f t="shared" si="208"/>
        <v>5</v>
      </c>
      <c r="M2242" s="199">
        <f t="shared" si="209"/>
        <v>5</v>
      </c>
    </row>
    <row r="2243" spans="1:13" x14ac:dyDescent="0.35">
      <c r="A2243" s="189" t="s">
        <v>2328</v>
      </c>
      <c r="B2243" s="190" t="s">
        <v>2351</v>
      </c>
      <c r="C2243" s="191">
        <v>557366</v>
      </c>
      <c r="D2243" s="192">
        <v>4.3140000000000001</v>
      </c>
      <c r="E2243" s="193">
        <v>45.213615019999999</v>
      </c>
      <c r="F2243" s="194">
        <v>2.5821596244131459</v>
      </c>
      <c r="H2243" s="195">
        <f t="shared" si="205"/>
        <v>5</v>
      </c>
      <c r="I2243" s="196">
        <f t="shared" si="206"/>
        <v>5</v>
      </c>
      <c r="J2243" s="197">
        <f t="shared" si="207"/>
        <v>3.5</v>
      </c>
      <c r="K2243" s="186">
        <f t="shared" si="210"/>
        <v>13.5</v>
      </c>
      <c r="L2243" s="198">
        <f t="shared" si="208"/>
        <v>4.5</v>
      </c>
      <c r="M2243" s="199">
        <f t="shared" si="209"/>
        <v>4.5</v>
      </c>
    </row>
    <row r="2244" spans="1:13" x14ac:dyDescent="0.35">
      <c r="A2244" s="189" t="s">
        <v>2328</v>
      </c>
      <c r="B2244" s="190" t="s">
        <v>2352</v>
      </c>
      <c r="C2244" s="191">
        <v>557536</v>
      </c>
      <c r="D2244" s="192">
        <v>4.4080000000000004</v>
      </c>
      <c r="E2244" s="193">
        <v>45.734079170000001</v>
      </c>
      <c r="F2244" s="194">
        <v>2.4096385542168672</v>
      </c>
      <c r="H2244" s="195">
        <f t="shared" ref="H2244:H2307" si="211">VALUE(_xlfn.IFS(D2244&gt;4.05,"5",D2244&gt;=3.83,"4,5",D2244&gt;=3.6,"4",D2244&gt;=3.37,"3,5",D2244&gt;=3.14,"3",D2244&gt;=2.91,"2,5",D2244&gt;=2.68,"2",D2244&gt;=2.45,"1,5",D2244&gt;=2.22,"1",D2244&lt;2.22,"0,5"))</f>
        <v>5</v>
      </c>
      <c r="I2244" s="196">
        <f t="shared" ref="I2244:I2307" si="212">VALUE(_xlfn.IFS(E2244&gt;43.62,"5",E2244&gt;=43.32,"4,5",E2244&gt;=43.1,"4",E2244&gt;=42.7,"3,5",E2244&gt;=42.39,"3",E2244&gt;=42.08,"2,5",E2244&gt;=41.77,"2",E2244&gt;=41.46,"1,5",E2244&gt;=41.15,"1",E2244&lt;41.15,"0,5"))</f>
        <v>5</v>
      </c>
      <c r="J2244" s="197">
        <f t="shared" ref="J2244:J2307" si="213">VALUE(_xlfn.IFS(F2244&gt;4.53,"0,5",F2244&gt;=4.2,"1",F2244&gt;=3.86,"1,5",F2244&gt;=3.52,"2",F2244&gt;=3.18,"2,5",F2244&gt;=2.84,"3",F2244&gt;=2.5,"3,5",F2244&gt;=2.16,"4",F2244&gt;=1.82,"4,5",F2244&lt;1.82,"5"))</f>
        <v>4</v>
      </c>
      <c r="K2244" s="186">
        <f t="shared" si="210"/>
        <v>14</v>
      </c>
      <c r="L2244" s="198">
        <f t="shared" ref="L2244:L2307" si="214">(H2244+I2244+J2244)/3</f>
        <v>4.666666666666667</v>
      </c>
      <c r="M2244" s="199">
        <f t="shared" ref="M2244:M2307" si="215">ROUNDDOWN(L2244,2)</f>
        <v>4.66</v>
      </c>
    </row>
    <row r="2245" spans="1:13" x14ac:dyDescent="0.35">
      <c r="A2245" s="189" t="s">
        <v>2328</v>
      </c>
      <c r="B2245" s="190" t="s">
        <v>2353</v>
      </c>
      <c r="C2245" s="191">
        <v>557544</v>
      </c>
      <c r="D2245" s="192">
        <v>3.9470000000000001</v>
      </c>
      <c r="E2245" s="193">
        <v>46.568580539999999</v>
      </c>
      <c r="F2245" s="194">
        <v>1.2759170653907497</v>
      </c>
      <c r="H2245" s="195">
        <f t="shared" si="211"/>
        <v>4.5</v>
      </c>
      <c r="I2245" s="196">
        <f t="shared" si="212"/>
        <v>5</v>
      </c>
      <c r="J2245" s="197">
        <f t="shared" si="213"/>
        <v>5</v>
      </c>
      <c r="K2245" s="186">
        <f t="shared" si="210"/>
        <v>14.5</v>
      </c>
      <c r="L2245" s="198">
        <f t="shared" si="214"/>
        <v>4.833333333333333</v>
      </c>
      <c r="M2245" s="199">
        <f t="shared" si="215"/>
        <v>4.83</v>
      </c>
    </row>
    <row r="2246" spans="1:13" x14ac:dyDescent="0.35">
      <c r="A2246" s="189" t="s">
        <v>2354</v>
      </c>
      <c r="B2246" s="190" t="s">
        <v>2355</v>
      </c>
      <c r="C2246" s="191">
        <v>560758</v>
      </c>
      <c r="D2246" s="192">
        <v>2.512</v>
      </c>
      <c r="E2246" s="193">
        <v>41.526890100000003</v>
      </c>
      <c r="F2246" s="194">
        <v>1.2470771628994544</v>
      </c>
      <c r="H2246" s="195">
        <f t="shared" si="211"/>
        <v>1.5</v>
      </c>
      <c r="I2246" s="196">
        <f t="shared" si="212"/>
        <v>1.5</v>
      </c>
      <c r="J2246" s="197">
        <f t="shared" si="213"/>
        <v>5</v>
      </c>
      <c r="K2246" s="186">
        <f t="shared" si="210"/>
        <v>8</v>
      </c>
      <c r="L2246" s="198">
        <f t="shared" si="214"/>
        <v>2.6666666666666665</v>
      </c>
      <c r="M2246" s="199">
        <f t="shared" si="215"/>
        <v>2.66</v>
      </c>
    </row>
    <row r="2247" spans="1:13" x14ac:dyDescent="0.35">
      <c r="A2247" s="189" t="s">
        <v>2354</v>
      </c>
      <c r="B2247" s="190" t="s">
        <v>2356</v>
      </c>
      <c r="C2247" s="191">
        <v>541605</v>
      </c>
      <c r="D2247" s="192">
        <v>2.4239999999999999</v>
      </c>
      <c r="E2247" s="193">
        <v>41.452941180000003</v>
      </c>
      <c r="F2247" s="194">
        <v>3.1372549019607847</v>
      </c>
      <c r="H2247" s="195">
        <f t="shared" si="211"/>
        <v>1</v>
      </c>
      <c r="I2247" s="196">
        <f t="shared" si="212"/>
        <v>1</v>
      </c>
      <c r="J2247" s="197">
        <f t="shared" si="213"/>
        <v>3</v>
      </c>
      <c r="K2247" s="186">
        <f t="shared" si="210"/>
        <v>5</v>
      </c>
      <c r="L2247" s="198">
        <f t="shared" si="214"/>
        <v>1.6666666666666667</v>
      </c>
      <c r="M2247" s="199">
        <f t="shared" si="215"/>
        <v>1.66</v>
      </c>
    </row>
    <row r="2248" spans="1:13" x14ac:dyDescent="0.35">
      <c r="A2248" s="189" t="s">
        <v>2354</v>
      </c>
      <c r="B2248" s="190" t="s">
        <v>2357</v>
      </c>
      <c r="C2248" s="191">
        <v>541401</v>
      </c>
      <c r="D2248" s="192">
        <v>1.099</v>
      </c>
      <c r="E2248" s="193">
        <v>40.764705880000001</v>
      </c>
      <c r="F2248" s="194">
        <v>4.4117647058823533</v>
      </c>
      <c r="H2248" s="195">
        <f t="shared" si="211"/>
        <v>0.5</v>
      </c>
      <c r="I2248" s="196">
        <f t="shared" si="212"/>
        <v>0.5</v>
      </c>
      <c r="J2248" s="197">
        <f t="shared" si="213"/>
        <v>1</v>
      </c>
      <c r="K2248" s="186">
        <f t="shared" si="210"/>
        <v>2</v>
      </c>
      <c r="L2248" s="198">
        <f t="shared" si="214"/>
        <v>0.66666666666666663</v>
      </c>
      <c r="M2248" s="199">
        <f t="shared" si="215"/>
        <v>0.66</v>
      </c>
    </row>
    <row r="2249" spans="1:13" x14ac:dyDescent="0.35">
      <c r="A2249" s="189" t="s">
        <v>2354</v>
      </c>
      <c r="B2249" s="190" t="s">
        <v>1321</v>
      </c>
      <c r="C2249" s="191">
        <v>579459</v>
      </c>
      <c r="D2249" s="192">
        <v>2.1280000000000001</v>
      </c>
      <c r="E2249" s="193">
        <v>46.325396830000003</v>
      </c>
      <c r="F2249" s="194">
        <v>1.2698412698412698</v>
      </c>
      <c r="H2249" s="195">
        <f t="shared" si="211"/>
        <v>0.5</v>
      </c>
      <c r="I2249" s="196">
        <f t="shared" si="212"/>
        <v>5</v>
      </c>
      <c r="J2249" s="197">
        <f t="shared" si="213"/>
        <v>5</v>
      </c>
      <c r="K2249" s="186">
        <f t="shared" si="210"/>
        <v>10.5</v>
      </c>
      <c r="L2249" s="198">
        <f t="shared" si="214"/>
        <v>3.5</v>
      </c>
      <c r="M2249" s="199">
        <f t="shared" si="215"/>
        <v>3.5</v>
      </c>
    </row>
    <row r="2250" spans="1:13" x14ac:dyDescent="0.35">
      <c r="A2250" s="189" t="s">
        <v>2354</v>
      </c>
      <c r="B2250" s="190" t="s">
        <v>2358</v>
      </c>
      <c r="C2250" s="191">
        <v>560804</v>
      </c>
      <c r="D2250" s="192">
        <v>3.6040000000000001</v>
      </c>
      <c r="E2250" s="193">
        <v>42.091549299999997</v>
      </c>
      <c r="F2250" s="194">
        <v>5.6338028169014089</v>
      </c>
      <c r="H2250" s="195">
        <f t="shared" si="211"/>
        <v>4</v>
      </c>
      <c r="I2250" s="196">
        <f t="shared" si="212"/>
        <v>2.5</v>
      </c>
      <c r="J2250" s="197">
        <f t="shared" si="213"/>
        <v>0.5</v>
      </c>
      <c r="K2250" s="186">
        <f t="shared" si="210"/>
        <v>7</v>
      </c>
      <c r="L2250" s="198">
        <f t="shared" si="214"/>
        <v>2.3333333333333335</v>
      </c>
      <c r="M2250" s="199">
        <f t="shared" si="215"/>
        <v>2.33</v>
      </c>
    </row>
    <row r="2251" spans="1:13" x14ac:dyDescent="0.35">
      <c r="A2251" s="189" t="s">
        <v>2354</v>
      </c>
      <c r="B2251" s="190" t="s">
        <v>2359</v>
      </c>
      <c r="C2251" s="191">
        <v>560839</v>
      </c>
      <c r="D2251" s="192">
        <v>3.2850000000000001</v>
      </c>
      <c r="E2251" s="193">
        <v>39.449760769999997</v>
      </c>
      <c r="F2251" s="194">
        <v>0.4784688995215311</v>
      </c>
      <c r="H2251" s="195">
        <f t="shared" si="211"/>
        <v>3</v>
      </c>
      <c r="I2251" s="196">
        <f t="shared" si="212"/>
        <v>0.5</v>
      </c>
      <c r="J2251" s="197">
        <f t="shared" si="213"/>
        <v>5</v>
      </c>
      <c r="K2251" s="186">
        <f t="shared" si="210"/>
        <v>8.5</v>
      </c>
      <c r="L2251" s="198">
        <f t="shared" si="214"/>
        <v>2.8333333333333335</v>
      </c>
      <c r="M2251" s="199">
        <f t="shared" si="215"/>
        <v>2.83</v>
      </c>
    </row>
    <row r="2252" spans="1:13" x14ac:dyDescent="0.35">
      <c r="A2252" s="189" t="s">
        <v>2354</v>
      </c>
      <c r="B2252" s="190" t="s">
        <v>2360</v>
      </c>
      <c r="C2252" s="191">
        <v>560863</v>
      </c>
      <c r="D2252" s="192">
        <v>2.8460000000000001</v>
      </c>
      <c r="E2252" s="193">
        <v>39.94805195</v>
      </c>
      <c r="F2252" s="194">
        <v>11.31725417439703</v>
      </c>
      <c r="H2252" s="195">
        <f t="shared" si="211"/>
        <v>2</v>
      </c>
      <c r="I2252" s="196">
        <f t="shared" si="212"/>
        <v>0.5</v>
      </c>
      <c r="J2252" s="197">
        <f t="shared" si="213"/>
        <v>0.5</v>
      </c>
      <c r="K2252" s="186">
        <f t="shared" si="210"/>
        <v>3</v>
      </c>
      <c r="L2252" s="198">
        <f t="shared" si="214"/>
        <v>1</v>
      </c>
      <c r="M2252" s="199">
        <f t="shared" si="215"/>
        <v>1</v>
      </c>
    </row>
    <row r="2253" spans="1:13" x14ac:dyDescent="0.35">
      <c r="A2253" s="189" t="s">
        <v>2354</v>
      </c>
      <c r="B2253" s="190" t="s">
        <v>2361</v>
      </c>
      <c r="C2253" s="191">
        <v>560898</v>
      </c>
      <c r="D2253" s="192">
        <v>6.0510000000000002</v>
      </c>
      <c r="E2253" s="193">
        <v>39.113186810000002</v>
      </c>
      <c r="F2253" s="194">
        <v>2.6373626373626373</v>
      </c>
      <c r="H2253" s="195">
        <f t="shared" si="211"/>
        <v>5</v>
      </c>
      <c r="I2253" s="196">
        <f t="shared" si="212"/>
        <v>0.5</v>
      </c>
      <c r="J2253" s="197">
        <f t="shared" si="213"/>
        <v>3.5</v>
      </c>
      <c r="K2253" s="186">
        <f t="shared" ref="K2253:K2316" si="216">SUM(H2253:J2253)</f>
        <v>9</v>
      </c>
      <c r="L2253" s="198">
        <f t="shared" si="214"/>
        <v>3</v>
      </c>
      <c r="M2253" s="199">
        <f t="shared" si="215"/>
        <v>3</v>
      </c>
    </row>
    <row r="2254" spans="1:13" x14ac:dyDescent="0.35">
      <c r="A2254" s="189" t="s">
        <v>2354</v>
      </c>
      <c r="B2254" s="190" t="s">
        <v>2362</v>
      </c>
      <c r="C2254" s="191">
        <v>560901</v>
      </c>
      <c r="D2254" s="192">
        <v>3.12</v>
      </c>
      <c r="E2254" s="193">
        <v>41.387487389999997</v>
      </c>
      <c r="F2254" s="194">
        <v>5.7517658930373363</v>
      </c>
      <c r="H2254" s="195">
        <f t="shared" si="211"/>
        <v>2.5</v>
      </c>
      <c r="I2254" s="196">
        <f t="shared" si="212"/>
        <v>1</v>
      </c>
      <c r="J2254" s="197">
        <f t="shared" si="213"/>
        <v>0.5</v>
      </c>
      <c r="K2254" s="186">
        <f t="shared" si="216"/>
        <v>4</v>
      </c>
      <c r="L2254" s="198">
        <f t="shared" si="214"/>
        <v>1.3333333333333333</v>
      </c>
      <c r="M2254" s="199">
        <f t="shared" si="215"/>
        <v>1.33</v>
      </c>
    </row>
    <row r="2255" spans="1:13" x14ac:dyDescent="0.35">
      <c r="A2255" s="189" t="s">
        <v>2354</v>
      </c>
      <c r="B2255" s="190" t="s">
        <v>2363</v>
      </c>
      <c r="C2255" s="191">
        <v>560910</v>
      </c>
      <c r="D2255" s="192">
        <v>1.7050000000000001</v>
      </c>
      <c r="E2255" s="193">
        <v>41.94781553</v>
      </c>
      <c r="F2255" s="194">
        <v>4.8543689320388346</v>
      </c>
      <c r="H2255" s="195">
        <f t="shared" si="211"/>
        <v>0.5</v>
      </c>
      <c r="I2255" s="196">
        <f t="shared" si="212"/>
        <v>2</v>
      </c>
      <c r="J2255" s="197">
        <f t="shared" si="213"/>
        <v>0.5</v>
      </c>
      <c r="K2255" s="186">
        <f t="shared" si="216"/>
        <v>3</v>
      </c>
      <c r="L2255" s="198">
        <f t="shared" si="214"/>
        <v>1</v>
      </c>
      <c r="M2255" s="199">
        <f t="shared" si="215"/>
        <v>1</v>
      </c>
    </row>
    <row r="2256" spans="1:13" x14ac:dyDescent="0.35">
      <c r="A2256" s="189" t="s">
        <v>2354</v>
      </c>
      <c r="B2256" s="190" t="s">
        <v>2364</v>
      </c>
      <c r="C2256" s="191">
        <v>541559</v>
      </c>
      <c r="D2256" s="192">
        <v>4.1100000000000003</v>
      </c>
      <c r="E2256" s="193">
        <v>37.544642860000003</v>
      </c>
      <c r="F2256" s="194">
        <v>0.8928571428571429</v>
      </c>
      <c r="H2256" s="195">
        <f t="shared" si="211"/>
        <v>5</v>
      </c>
      <c r="I2256" s="196">
        <f t="shared" si="212"/>
        <v>0.5</v>
      </c>
      <c r="J2256" s="197">
        <f t="shared" si="213"/>
        <v>5</v>
      </c>
      <c r="K2256" s="186">
        <f t="shared" si="216"/>
        <v>10.5</v>
      </c>
      <c r="L2256" s="198">
        <f t="shared" si="214"/>
        <v>3.5</v>
      </c>
      <c r="M2256" s="199">
        <f t="shared" si="215"/>
        <v>3.5</v>
      </c>
    </row>
    <row r="2257" spans="1:13" x14ac:dyDescent="0.35">
      <c r="A2257" s="189" t="s">
        <v>2354</v>
      </c>
      <c r="B2257" s="190" t="s">
        <v>2365</v>
      </c>
      <c r="C2257" s="191">
        <v>561002</v>
      </c>
      <c r="D2257" s="192">
        <v>4.0250000000000004</v>
      </c>
      <c r="E2257" s="193">
        <v>41.970588239999998</v>
      </c>
      <c r="F2257" s="194">
        <v>1.2605042016806722</v>
      </c>
      <c r="H2257" s="195">
        <f t="shared" si="211"/>
        <v>4.5</v>
      </c>
      <c r="I2257" s="196">
        <f t="shared" si="212"/>
        <v>2</v>
      </c>
      <c r="J2257" s="197">
        <f t="shared" si="213"/>
        <v>5</v>
      </c>
      <c r="K2257" s="186">
        <f t="shared" si="216"/>
        <v>11.5</v>
      </c>
      <c r="L2257" s="198">
        <f t="shared" si="214"/>
        <v>3.8333333333333335</v>
      </c>
      <c r="M2257" s="199">
        <f t="shared" si="215"/>
        <v>3.83</v>
      </c>
    </row>
    <row r="2258" spans="1:13" x14ac:dyDescent="0.35">
      <c r="A2258" s="189" t="s">
        <v>2354</v>
      </c>
      <c r="B2258" s="190" t="s">
        <v>2366</v>
      </c>
      <c r="C2258" s="191">
        <v>561011</v>
      </c>
      <c r="D2258" s="192">
        <v>3.3460000000000001</v>
      </c>
      <c r="E2258" s="193">
        <v>41.654228860000003</v>
      </c>
      <c r="F2258" s="194">
        <v>1.4925373134328359</v>
      </c>
      <c r="H2258" s="195">
        <f t="shared" si="211"/>
        <v>3</v>
      </c>
      <c r="I2258" s="196">
        <f t="shared" si="212"/>
        <v>1.5</v>
      </c>
      <c r="J2258" s="197">
        <f t="shared" si="213"/>
        <v>5</v>
      </c>
      <c r="K2258" s="186">
        <f t="shared" si="216"/>
        <v>9.5</v>
      </c>
      <c r="L2258" s="198">
        <f t="shared" si="214"/>
        <v>3.1666666666666665</v>
      </c>
      <c r="M2258" s="199">
        <f t="shared" si="215"/>
        <v>3.16</v>
      </c>
    </row>
    <row r="2259" spans="1:13" x14ac:dyDescent="0.35">
      <c r="A2259" s="189" t="s">
        <v>2354</v>
      </c>
      <c r="B2259" s="190" t="s">
        <v>2367</v>
      </c>
      <c r="C2259" s="191">
        <v>541702</v>
      </c>
      <c r="D2259" s="192">
        <v>3.0859999999999999</v>
      </c>
      <c r="E2259" s="193">
        <v>37.416996050000002</v>
      </c>
      <c r="F2259" s="194">
        <v>7.1146245059288544</v>
      </c>
      <c r="H2259" s="195">
        <f t="shared" si="211"/>
        <v>2.5</v>
      </c>
      <c r="I2259" s="196">
        <f t="shared" si="212"/>
        <v>0.5</v>
      </c>
      <c r="J2259" s="197">
        <f t="shared" si="213"/>
        <v>0.5</v>
      </c>
      <c r="K2259" s="186">
        <f t="shared" si="216"/>
        <v>3.5</v>
      </c>
      <c r="L2259" s="198">
        <f t="shared" si="214"/>
        <v>1.1666666666666667</v>
      </c>
      <c r="M2259" s="199">
        <f t="shared" si="215"/>
        <v>1.1599999999999999</v>
      </c>
    </row>
    <row r="2260" spans="1:13" x14ac:dyDescent="0.35">
      <c r="A2260" s="189" t="s">
        <v>2354</v>
      </c>
      <c r="B2260" s="190" t="s">
        <v>2368</v>
      </c>
      <c r="C2260" s="191">
        <v>541532</v>
      </c>
      <c r="D2260" s="192">
        <v>3.5089999999999999</v>
      </c>
      <c r="E2260" s="193">
        <v>39.448936170000003</v>
      </c>
      <c r="F2260" s="194">
        <v>0</v>
      </c>
      <c r="H2260" s="195">
        <f t="shared" si="211"/>
        <v>3.5</v>
      </c>
      <c r="I2260" s="196">
        <f t="shared" si="212"/>
        <v>0.5</v>
      </c>
      <c r="J2260" s="197">
        <f t="shared" si="213"/>
        <v>5</v>
      </c>
      <c r="K2260" s="186">
        <f t="shared" si="216"/>
        <v>9</v>
      </c>
      <c r="L2260" s="198">
        <f t="shared" si="214"/>
        <v>3</v>
      </c>
      <c r="M2260" s="199">
        <f t="shared" si="215"/>
        <v>3</v>
      </c>
    </row>
    <row r="2261" spans="1:13" x14ac:dyDescent="0.35">
      <c r="A2261" s="189" t="s">
        <v>2354</v>
      </c>
      <c r="B2261" s="190" t="s">
        <v>2096</v>
      </c>
      <c r="C2261" s="191">
        <v>541443</v>
      </c>
      <c r="D2261" s="192">
        <v>5.8819999999999997</v>
      </c>
      <c r="E2261" s="193">
        <v>42.034883720000003</v>
      </c>
      <c r="F2261" s="194">
        <v>6.9767441860465116</v>
      </c>
      <c r="H2261" s="195">
        <f t="shared" si="211"/>
        <v>5</v>
      </c>
      <c r="I2261" s="196">
        <f t="shared" si="212"/>
        <v>2</v>
      </c>
      <c r="J2261" s="197">
        <f t="shared" si="213"/>
        <v>0.5</v>
      </c>
      <c r="K2261" s="186">
        <f t="shared" si="216"/>
        <v>7.5</v>
      </c>
      <c r="L2261" s="198">
        <f t="shared" si="214"/>
        <v>2.5</v>
      </c>
      <c r="M2261" s="199">
        <f t="shared" si="215"/>
        <v>2.5</v>
      </c>
    </row>
    <row r="2262" spans="1:13" x14ac:dyDescent="0.35">
      <c r="A2262" s="189" t="s">
        <v>2354</v>
      </c>
      <c r="B2262" s="190" t="s">
        <v>1440</v>
      </c>
      <c r="C2262" s="191">
        <v>561134</v>
      </c>
      <c r="D2262" s="192">
        <v>3.4670000000000001</v>
      </c>
      <c r="E2262" s="193">
        <v>42.858924809999998</v>
      </c>
      <c r="F2262" s="194">
        <v>1.5811665495432186</v>
      </c>
      <c r="H2262" s="195">
        <f t="shared" si="211"/>
        <v>3.5</v>
      </c>
      <c r="I2262" s="196">
        <f t="shared" si="212"/>
        <v>3.5</v>
      </c>
      <c r="J2262" s="197">
        <f t="shared" si="213"/>
        <v>5</v>
      </c>
      <c r="K2262" s="186">
        <f t="shared" si="216"/>
        <v>12</v>
      </c>
      <c r="L2262" s="198">
        <f t="shared" si="214"/>
        <v>4</v>
      </c>
      <c r="M2262" s="199">
        <f t="shared" si="215"/>
        <v>4</v>
      </c>
    </row>
    <row r="2263" spans="1:13" x14ac:dyDescent="0.35">
      <c r="A2263" s="189" t="s">
        <v>2354</v>
      </c>
      <c r="B2263" s="190" t="s">
        <v>2369</v>
      </c>
      <c r="C2263" s="191">
        <v>561151</v>
      </c>
      <c r="D2263" s="192">
        <v>3.5019999999999998</v>
      </c>
      <c r="E2263" s="193">
        <v>38.853485499999998</v>
      </c>
      <c r="F2263" s="194">
        <v>2.097470697100555</v>
      </c>
      <c r="H2263" s="195">
        <f t="shared" si="211"/>
        <v>3.5</v>
      </c>
      <c r="I2263" s="196">
        <f t="shared" si="212"/>
        <v>0.5</v>
      </c>
      <c r="J2263" s="197">
        <f t="shared" si="213"/>
        <v>4.5</v>
      </c>
      <c r="K2263" s="186">
        <f t="shared" si="216"/>
        <v>8.5</v>
      </c>
      <c r="L2263" s="198">
        <f t="shared" si="214"/>
        <v>2.8333333333333335</v>
      </c>
      <c r="M2263" s="199">
        <f t="shared" si="215"/>
        <v>2.83</v>
      </c>
    </row>
    <row r="2264" spans="1:13" x14ac:dyDescent="0.35">
      <c r="A2264" s="189" t="s">
        <v>2354</v>
      </c>
      <c r="B2264" s="190" t="s">
        <v>2370</v>
      </c>
      <c r="C2264" s="191">
        <v>561169</v>
      </c>
      <c r="D2264" s="192">
        <v>2.3719999999999999</v>
      </c>
      <c r="E2264" s="193">
        <v>41.762025319999999</v>
      </c>
      <c r="F2264" s="194">
        <v>4.8101265822784809</v>
      </c>
      <c r="H2264" s="195">
        <f t="shared" si="211"/>
        <v>1</v>
      </c>
      <c r="I2264" s="196">
        <f t="shared" si="212"/>
        <v>1.5</v>
      </c>
      <c r="J2264" s="197">
        <f t="shared" si="213"/>
        <v>0.5</v>
      </c>
      <c r="K2264" s="186">
        <f t="shared" si="216"/>
        <v>3</v>
      </c>
      <c r="L2264" s="198">
        <f t="shared" si="214"/>
        <v>1</v>
      </c>
      <c r="M2264" s="199">
        <f t="shared" si="215"/>
        <v>1</v>
      </c>
    </row>
    <row r="2265" spans="1:13" x14ac:dyDescent="0.35">
      <c r="A2265" s="189" t="s">
        <v>2354</v>
      </c>
      <c r="B2265" s="190" t="s">
        <v>2371</v>
      </c>
      <c r="C2265" s="191">
        <v>561185</v>
      </c>
      <c r="D2265" s="192">
        <v>6.7510000000000003</v>
      </c>
      <c r="E2265" s="193">
        <v>37.989567809999997</v>
      </c>
      <c r="F2265" s="194">
        <v>3.5767511177347244</v>
      </c>
      <c r="H2265" s="195">
        <f t="shared" si="211"/>
        <v>5</v>
      </c>
      <c r="I2265" s="196">
        <f t="shared" si="212"/>
        <v>0.5</v>
      </c>
      <c r="J2265" s="197">
        <f t="shared" si="213"/>
        <v>2</v>
      </c>
      <c r="K2265" s="186">
        <f t="shared" si="216"/>
        <v>7.5</v>
      </c>
      <c r="L2265" s="198">
        <f t="shared" si="214"/>
        <v>2.5</v>
      </c>
      <c r="M2265" s="199">
        <f t="shared" si="215"/>
        <v>2.5</v>
      </c>
    </row>
    <row r="2266" spans="1:13" x14ac:dyDescent="0.35">
      <c r="A2266" s="189" t="s">
        <v>2354</v>
      </c>
      <c r="B2266" s="190" t="s">
        <v>2372</v>
      </c>
      <c r="C2266" s="191">
        <v>561193</v>
      </c>
      <c r="D2266" s="192">
        <v>3.8460000000000001</v>
      </c>
      <c r="E2266" s="193">
        <v>42.76959248</v>
      </c>
      <c r="F2266" s="194">
        <v>1.8808777429467085</v>
      </c>
      <c r="H2266" s="195">
        <f t="shared" si="211"/>
        <v>4.5</v>
      </c>
      <c r="I2266" s="196">
        <f t="shared" si="212"/>
        <v>3.5</v>
      </c>
      <c r="J2266" s="197">
        <f t="shared" si="213"/>
        <v>4.5</v>
      </c>
      <c r="K2266" s="186">
        <f t="shared" si="216"/>
        <v>12.5</v>
      </c>
      <c r="L2266" s="198">
        <f t="shared" si="214"/>
        <v>4.166666666666667</v>
      </c>
      <c r="M2266" s="199">
        <f t="shared" si="215"/>
        <v>4.16</v>
      </c>
    </row>
    <row r="2267" spans="1:13" x14ac:dyDescent="0.35">
      <c r="A2267" s="189" t="s">
        <v>2354</v>
      </c>
      <c r="B2267" s="190" t="s">
        <v>1989</v>
      </c>
      <c r="C2267" s="191">
        <v>561207</v>
      </c>
      <c r="D2267" s="192">
        <v>3.9550000000000001</v>
      </c>
      <c r="E2267" s="193">
        <v>39.41648352</v>
      </c>
      <c r="F2267" s="194">
        <v>2.7838827838827838</v>
      </c>
      <c r="H2267" s="195">
        <f t="shared" si="211"/>
        <v>4.5</v>
      </c>
      <c r="I2267" s="196">
        <f t="shared" si="212"/>
        <v>0.5</v>
      </c>
      <c r="J2267" s="197">
        <f t="shared" si="213"/>
        <v>3.5</v>
      </c>
      <c r="K2267" s="186">
        <f t="shared" si="216"/>
        <v>8.5</v>
      </c>
      <c r="L2267" s="198">
        <f t="shared" si="214"/>
        <v>2.8333333333333335</v>
      </c>
      <c r="M2267" s="199">
        <f t="shared" si="215"/>
        <v>2.83</v>
      </c>
    </row>
    <row r="2268" spans="1:13" x14ac:dyDescent="0.35">
      <c r="A2268" s="189" t="s">
        <v>2354</v>
      </c>
      <c r="B2268" s="190" t="s">
        <v>2373</v>
      </c>
      <c r="C2268" s="191">
        <v>561223</v>
      </c>
      <c r="D2268" s="192">
        <v>3.5710000000000002</v>
      </c>
      <c r="E2268" s="193">
        <v>39.747787610000003</v>
      </c>
      <c r="F2268" s="194">
        <v>4.9557522123893802</v>
      </c>
      <c r="H2268" s="195">
        <f t="shared" si="211"/>
        <v>3.5</v>
      </c>
      <c r="I2268" s="196">
        <f t="shared" si="212"/>
        <v>0.5</v>
      </c>
      <c r="J2268" s="197">
        <f t="shared" si="213"/>
        <v>0.5</v>
      </c>
      <c r="K2268" s="186">
        <f t="shared" si="216"/>
        <v>4.5</v>
      </c>
      <c r="L2268" s="198">
        <f t="shared" si="214"/>
        <v>1.5</v>
      </c>
      <c r="M2268" s="199">
        <f t="shared" si="215"/>
        <v>1.5</v>
      </c>
    </row>
    <row r="2269" spans="1:13" x14ac:dyDescent="0.35">
      <c r="A2269" s="189" t="s">
        <v>2354</v>
      </c>
      <c r="B2269" s="190" t="s">
        <v>2354</v>
      </c>
      <c r="C2269" s="191">
        <v>560715</v>
      </c>
      <c r="D2269" s="192">
        <v>3.2189999999999999</v>
      </c>
      <c r="E2269" s="193">
        <v>42.945949679999998</v>
      </c>
      <c r="F2269" s="194">
        <v>2.5711915952446782</v>
      </c>
      <c r="H2269" s="195">
        <f t="shared" si="211"/>
        <v>3</v>
      </c>
      <c r="I2269" s="196">
        <f t="shared" si="212"/>
        <v>3.5</v>
      </c>
      <c r="J2269" s="197">
        <f t="shared" si="213"/>
        <v>3.5</v>
      </c>
      <c r="K2269" s="186">
        <f t="shared" si="216"/>
        <v>10</v>
      </c>
      <c r="L2269" s="198">
        <f t="shared" si="214"/>
        <v>3.3333333333333335</v>
      </c>
      <c r="M2269" s="199">
        <f t="shared" si="215"/>
        <v>3.33</v>
      </c>
    </row>
    <row r="2270" spans="1:13" x14ac:dyDescent="0.35">
      <c r="A2270" s="189" t="s">
        <v>2354</v>
      </c>
      <c r="B2270" s="190" t="s">
        <v>2374</v>
      </c>
      <c r="C2270" s="191">
        <v>541621</v>
      </c>
      <c r="D2270" s="192">
        <v>4.2439999999999998</v>
      </c>
      <c r="E2270" s="193">
        <v>41.461315280000001</v>
      </c>
      <c r="F2270" s="194">
        <v>4.2553191489361701</v>
      </c>
      <c r="H2270" s="195">
        <f t="shared" si="211"/>
        <v>5</v>
      </c>
      <c r="I2270" s="196">
        <f t="shared" si="212"/>
        <v>1.5</v>
      </c>
      <c r="J2270" s="197">
        <f t="shared" si="213"/>
        <v>1</v>
      </c>
      <c r="K2270" s="186">
        <f t="shared" si="216"/>
        <v>7.5</v>
      </c>
      <c r="L2270" s="198">
        <f t="shared" si="214"/>
        <v>2.5</v>
      </c>
      <c r="M2270" s="199">
        <f t="shared" si="215"/>
        <v>2.5</v>
      </c>
    </row>
    <row r="2271" spans="1:13" x14ac:dyDescent="0.35">
      <c r="A2271" s="189" t="s">
        <v>2354</v>
      </c>
      <c r="B2271" s="190" t="s">
        <v>2375</v>
      </c>
      <c r="C2271" s="191">
        <v>561304</v>
      </c>
      <c r="D2271" s="192">
        <v>4.4000000000000004</v>
      </c>
      <c r="E2271" s="193">
        <v>43.447089949999999</v>
      </c>
      <c r="F2271" s="194">
        <v>2.6455026455026456</v>
      </c>
      <c r="H2271" s="195">
        <f t="shared" si="211"/>
        <v>5</v>
      </c>
      <c r="I2271" s="196">
        <f t="shared" si="212"/>
        <v>4.5</v>
      </c>
      <c r="J2271" s="197">
        <f t="shared" si="213"/>
        <v>3.5</v>
      </c>
      <c r="K2271" s="186">
        <f t="shared" si="216"/>
        <v>13</v>
      </c>
      <c r="L2271" s="198">
        <f t="shared" si="214"/>
        <v>4.333333333333333</v>
      </c>
      <c r="M2271" s="199">
        <f t="shared" si="215"/>
        <v>4.33</v>
      </c>
    </row>
    <row r="2272" spans="1:13" x14ac:dyDescent="0.35">
      <c r="A2272" s="189" t="s">
        <v>2354</v>
      </c>
      <c r="B2272" s="190" t="s">
        <v>2376</v>
      </c>
      <c r="C2272" s="191">
        <v>541362</v>
      </c>
      <c r="D2272" s="192">
        <v>2.5</v>
      </c>
      <c r="E2272" s="193">
        <v>42.668724279999999</v>
      </c>
      <c r="F2272" s="194">
        <v>0</v>
      </c>
      <c r="H2272" s="195">
        <f t="shared" si="211"/>
        <v>1.5</v>
      </c>
      <c r="I2272" s="196">
        <f t="shared" si="212"/>
        <v>3</v>
      </c>
      <c r="J2272" s="197">
        <f t="shared" si="213"/>
        <v>5</v>
      </c>
      <c r="K2272" s="186">
        <f t="shared" si="216"/>
        <v>9.5</v>
      </c>
      <c r="L2272" s="198">
        <f t="shared" si="214"/>
        <v>3.1666666666666665</v>
      </c>
      <c r="M2272" s="199">
        <f t="shared" si="215"/>
        <v>3.16</v>
      </c>
    </row>
    <row r="2273" spans="1:13" x14ac:dyDescent="0.35">
      <c r="A2273" s="189" t="s">
        <v>2377</v>
      </c>
      <c r="B2273" s="190" t="s">
        <v>2377</v>
      </c>
      <c r="C2273" s="191">
        <v>554499</v>
      </c>
      <c r="D2273" s="192">
        <v>3.7320000000000002</v>
      </c>
      <c r="E2273" s="193">
        <v>42.282132519999998</v>
      </c>
      <c r="F2273" s="194">
        <v>1.1890792458734256</v>
      </c>
      <c r="H2273" s="195">
        <f t="shared" si="211"/>
        <v>4</v>
      </c>
      <c r="I2273" s="196">
        <f t="shared" si="212"/>
        <v>2.5</v>
      </c>
      <c r="J2273" s="197">
        <f t="shared" si="213"/>
        <v>5</v>
      </c>
      <c r="K2273" s="186">
        <f t="shared" si="216"/>
        <v>11.5</v>
      </c>
      <c r="L2273" s="198">
        <f t="shared" si="214"/>
        <v>3.8333333333333335</v>
      </c>
      <c r="M2273" s="199">
        <f t="shared" si="215"/>
        <v>3.83</v>
      </c>
    </row>
    <row r="2274" spans="1:13" x14ac:dyDescent="0.35">
      <c r="A2274" s="189" t="s">
        <v>2377</v>
      </c>
      <c r="B2274" s="190" t="s">
        <v>2378</v>
      </c>
      <c r="C2274" s="191">
        <v>554545</v>
      </c>
      <c r="D2274" s="192">
        <v>2.4510000000000001</v>
      </c>
      <c r="E2274" s="193">
        <v>44.199346409999997</v>
      </c>
      <c r="F2274" s="194">
        <v>3.5294117647058827</v>
      </c>
      <c r="H2274" s="195">
        <f t="shared" si="211"/>
        <v>1.5</v>
      </c>
      <c r="I2274" s="196">
        <f t="shared" si="212"/>
        <v>5</v>
      </c>
      <c r="J2274" s="197">
        <f t="shared" si="213"/>
        <v>2</v>
      </c>
      <c r="K2274" s="186">
        <f t="shared" si="216"/>
        <v>8.5</v>
      </c>
      <c r="L2274" s="198">
        <f t="shared" si="214"/>
        <v>2.8333333333333335</v>
      </c>
      <c r="M2274" s="199">
        <f t="shared" si="215"/>
        <v>2.83</v>
      </c>
    </row>
    <row r="2275" spans="1:13" x14ac:dyDescent="0.35">
      <c r="A2275" s="189" t="s">
        <v>2377</v>
      </c>
      <c r="B2275" s="190" t="s">
        <v>1850</v>
      </c>
      <c r="C2275" s="191">
        <v>554553</v>
      </c>
      <c r="D2275" s="192">
        <v>2.9169999999999998</v>
      </c>
      <c r="E2275" s="193">
        <v>42.787958119999999</v>
      </c>
      <c r="F2275" s="194">
        <v>1.3326987148976677</v>
      </c>
      <c r="H2275" s="195">
        <f t="shared" si="211"/>
        <v>2.5</v>
      </c>
      <c r="I2275" s="196">
        <f t="shared" si="212"/>
        <v>3.5</v>
      </c>
      <c r="J2275" s="197">
        <f t="shared" si="213"/>
        <v>5</v>
      </c>
      <c r="K2275" s="186">
        <f t="shared" si="216"/>
        <v>11</v>
      </c>
      <c r="L2275" s="198">
        <f t="shared" si="214"/>
        <v>3.6666666666666665</v>
      </c>
      <c r="M2275" s="199">
        <f t="shared" si="215"/>
        <v>3.66</v>
      </c>
    </row>
    <row r="2276" spans="1:13" x14ac:dyDescent="0.35">
      <c r="A2276" s="189" t="s">
        <v>2377</v>
      </c>
      <c r="B2276" s="190" t="s">
        <v>2379</v>
      </c>
      <c r="C2276" s="191">
        <v>538795</v>
      </c>
      <c r="D2276" s="192">
        <v>2.6760000000000002</v>
      </c>
      <c r="E2276" s="193">
        <v>42.088799999999999</v>
      </c>
      <c r="F2276" s="194">
        <v>3.2</v>
      </c>
      <c r="H2276" s="195">
        <f t="shared" si="211"/>
        <v>1.5</v>
      </c>
      <c r="I2276" s="196">
        <f t="shared" si="212"/>
        <v>2.5</v>
      </c>
      <c r="J2276" s="197">
        <f t="shared" si="213"/>
        <v>2.5</v>
      </c>
      <c r="K2276" s="186">
        <f t="shared" si="216"/>
        <v>6.5</v>
      </c>
      <c r="L2276" s="198">
        <f t="shared" si="214"/>
        <v>2.1666666666666665</v>
      </c>
      <c r="M2276" s="199">
        <f t="shared" si="215"/>
        <v>2.16</v>
      </c>
    </row>
    <row r="2277" spans="1:13" x14ac:dyDescent="0.35">
      <c r="A2277" s="189" t="s">
        <v>2377</v>
      </c>
      <c r="B2277" s="190" t="s">
        <v>2380</v>
      </c>
      <c r="C2277" s="191">
        <v>538817</v>
      </c>
      <c r="D2277" s="192">
        <v>1.351</v>
      </c>
      <c r="E2277" s="193">
        <v>43.587962959999999</v>
      </c>
      <c r="F2277" s="194">
        <v>1.8518518518518519</v>
      </c>
      <c r="H2277" s="195">
        <f t="shared" si="211"/>
        <v>0.5</v>
      </c>
      <c r="I2277" s="196">
        <f t="shared" si="212"/>
        <v>4.5</v>
      </c>
      <c r="J2277" s="197">
        <f t="shared" si="213"/>
        <v>4.5</v>
      </c>
      <c r="K2277" s="186">
        <f t="shared" si="216"/>
        <v>9.5</v>
      </c>
      <c r="L2277" s="198">
        <f t="shared" si="214"/>
        <v>3.1666666666666665</v>
      </c>
      <c r="M2277" s="199">
        <f t="shared" si="215"/>
        <v>3.16</v>
      </c>
    </row>
    <row r="2278" spans="1:13" x14ac:dyDescent="0.35">
      <c r="A2278" s="189" t="s">
        <v>2381</v>
      </c>
      <c r="B2278" s="190" t="s">
        <v>2382</v>
      </c>
      <c r="C2278" s="191">
        <v>554502</v>
      </c>
      <c r="D2278" s="192">
        <v>2.6960000000000002</v>
      </c>
      <c r="E2278" s="193">
        <v>41.5371308</v>
      </c>
      <c r="F2278" s="194">
        <v>1.0126582278481013</v>
      </c>
      <c r="H2278" s="195">
        <f t="shared" si="211"/>
        <v>2</v>
      </c>
      <c r="I2278" s="196">
        <f t="shared" si="212"/>
        <v>1.5</v>
      </c>
      <c r="J2278" s="197">
        <f t="shared" si="213"/>
        <v>5</v>
      </c>
      <c r="K2278" s="186">
        <f t="shared" si="216"/>
        <v>8.5</v>
      </c>
      <c r="L2278" s="198">
        <f t="shared" si="214"/>
        <v>2.8333333333333335</v>
      </c>
      <c r="M2278" s="199">
        <f t="shared" si="215"/>
        <v>2.83</v>
      </c>
    </row>
    <row r="2279" spans="1:13" x14ac:dyDescent="0.35">
      <c r="A2279" s="189" t="s">
        <v>2381</v>
      </c>
      <c r="B2279" s="190" t="s">
        <v>2383</v>
      </c>
      <c r="C2279" s="191">
        <v>554529</v>
      </c>
      <c r="D2279" s="192">
        <v>2.7679999999999998</v>
      </c>
      <c r="E2279" s="193">
        <v>44.158481760000001</v>
      </c>
      <c r="F2279" s="194">
        <v>1.5562856648798202</v>
      </c>
      <c r="H2279" s="195">
        <f t="shared" si="211"/>
        <v>2</v>
      </c>
      <c r="I2279" s="196">
        <f t="shared" si="212"/>
        <v>5</v>
      </c>
      <c r="J2279" s="197">
        <f t="shared" si="213"/>
        <v>5</v>
      </c>
      <c r="K2279" s="186">
        <f t="shared" si="216"/>
        <v>12</v>
      </c>
      <c r="L2279" s="198">
        <f t="shared" si="214"/>
        <v>4</v>
      </c>
      <c r="M2279" s="199">
        <f t="shared" si="215"/>
        <v>4</v>
      </c>
    </row>
    <row r="2280" spans="1:13" x14ac:dyDescent="0.35">
      <c r="A2280" s="189" t="s">
        <v>2381</v>
      </c>
      <c r="B2280" s="190" t="s">
        <v>2381</v>
      </c>
      <c r="C2280" s="191">
        <v>554481</v>
      </c>
      <c r="D2280" s="192">
        <v>2.964</v>
      </c>
      <c r="E2280" s="193">
        <v>42.79855293</v>
      </c>
      <c r="F2280" s="194">
        <v>3.1195734958111196</v>
      </c>
      <c r="H2280" s="195">
        <f t="shared" si="211"/>
        <v>2.5</v>
      </c>
      <c r="I2280" s="196">
        <f t="shared" si="212"/>
        <v>3.5</v>
      </c>
      <c r="J2280" s="197">
        <f t="shared" si="213"/>
        <v>3</v>
      </c>
      <c r="K2280" s="186">
        <f t="shared" si="216"/>
        <v>9</v>
      </c>
      <c r="L2280" s="198">
        <f t="shared" si="214"/>
        <v>3</v>
      </c>
      <c r="M2280" s="199">
        <f t="shared" si="215"/>
        <v>3</v>
      </c>
    </row>
    <row r="2281" spans="1:13" x14ac:dyDescent="0.35">
      <c r="A2281" s="189" t="s">
        <v>2381</v>
      </c>
      <c r="B2281" s="190" t="s">
        <v>2384</v>
      </c>
      <c r="C2281" s="191">
        <v>554596</v>
      </c>
      <c r="D2281" s="192">
        <v>2.3119999999999998</v>
      </c>
      <c r="E2281" s="193">
        <v>44.27254902</v>
      </c>
      <c r="F2281" s="194">
        <v>0.78431372549019618</v>
      </c>
      <c r="H2281" s="195">
        <f t="shared" si="211"/>
        <v>1</v>
      </c>
      <c r="I2281" s="196">
        <f t="shared" si="212"/>
        <v>5</v>
      </c>
      <c r="J2281" s="197">
        <f t="shared" si="213"/>
        <v>5</v>
      </c>
      <c r="K2281" s="186">
        <f t="shared" si="216"/>
        <v>11</v>
      </c>
      <c r="L2281" s="198">
        <f t="shared" si="214"/>
        <v>3.6666666666666665</v>
      </c>
      <c r="M2281" s="199">
        <f t="shared" si="215"/>
        <v>3.66</v>
      </c>
    </row>
    <row r="2282" spans="1:13" x14ac:dyDescent="0.35">
      <c r="A2282" s="189" t="s">
        <v>2381</v>
      </c>
      <c r="B2282" s="190" t="s">
        <v>2385</v>
      </c>
      <c r="C2282" s="191">
        <v>554618</v>
      </c>
      <c r="D2282" s="192">
        <v>2.0179999999999998</v>
      </c>
      <c r="E2282" s="193">
        <v>41.883971289999998</v>
      </c>
      <c r="F2282" s="194">
        <v>5.9808612440191391</v>
      </c>
      <c r="H2282" s="195">
        <f t="shared" si="211"/>
        <v>0.5</v>
      </c>
      <c r="I2282" s="196">
        <f t="shared" si="212"/>
        <v>2</v>
      </c>
      <c r="J2282" s="197">
        <f t="shared" si="213"/>
        <v>0.5</v>
      </c>
      <c r="K2282" s="186">
        <f t="shared" si="216"/>
        <v>3</v>
      </c>
      <c r="L2282" s="198">
        <f t="shared" si="214"/>
        <v>1</v>
      </c>
      <c r="M2282" s="199">
        <f t="shared" si="215"/>
        <v>1</v>
      </c>
    </row>
    <row r="2283" spans="1:13" x14ac:dyDescent="0.35">
      <c r="A2283" s="189" t="s">
        <v>2381</v>
      </c>
      <c r="B2283" s="190" t="s">
        <v>2386</v>
      </c>
      <c r="C2283" s="191">
        <v>554626</v>
      </c>
      <c r="D2283" s="192">
        <v>2.7669999999999999</v>
      </c>
      <c r="E2283" s="193">
        <v>43.715363510000003</v>
      </c>
      <c r="F2283" s="194">
        <v>2.1947873799725652</v>
      </c>
      <c r="H2283" s="195">
        <f t="shared" si="211"/>
        <v>2</v>
      </c>
      <c r="I2283" s="196">
        <f t="shared" si="212"/>
        <v>5</v>
      </c>
      <c r="J2283" s="197">
        <f t="shared" si="213"/>
        <v>4</v>
      </c>
      <c r="K2283" s="186">
        <f t="shared" si="216"/>
        <v>11</v>
      </c>
      <c r="L2283" s="198">
        <f t="shared" si="214"/>
        <v>3.6666666666666665</v>
      </c>
      <c r="M2283" s="199">
        <f t="shared" si="215"/>
        <v>3.66</v>
      </c>
    </row>
    <row r="2284" spans="1:13" x14ac:dyDescent="0.35">
      <c r="A2284" s="189" t="s">
        <v>2381</v>
      </c>
      <c r="B2284" s="190" t="s">
        <v>2387</v>
      </c>
      <c r="C2284" s="191">
        <v>554634</v>
      </c>
      <c r="D2284" s="192">
        <v>4.26</v>
      </c>
      <c r="E2284" s="193">
        <v>43.132448889999999</v>
      </c>
      <c r="F2284" s="194">
        <v>2.9578077424967377</v>
      </c>
      <c r="H2284" s="195">
        <f t="shared" si="211"/>
        <v>5</v>
      </c>
      <c r="I2284" s="196">
        <f t="shared" si="212"/>
        <v>4</v>
      </c>
      <c r="J2284" s="197">
        <f t="shared" si="213"/>
        <v>3</v>
      </c>
      <c r="K2284" s="186">
        <f t="shared" si="216"/>
        <v>12</v>
      </c>
      <c r="L2284" s="198">
        <f t="shared" si="214"/>
        <v>4</v>
      </c>
      <c r="M2284" s="199">
        <f t="shared" si="215"/>
        <v>4</v>
      </c>
    </row>
    <row r="2285" spans="1:13" x14ac:dyDescent="0.35">
      <c r="A2285" s="189" t="s">
        <v>2381</v>
      </c>
      <c r="B2285" s="190" t="s">
        <v>2388</v>
      </c>
      <c r="C2285" s="191">
        <v>554651</v>
      </c>
      <c r="D2285" s="192">
        <v>6.5730000000000004</v>
      </c>
      <c r="E2285" s="193">
        <v>39.100638979999999</v>
      </c>
      <c r="F2285" s="194">
        <v>3.8338658146964852</v>
      </c>
      <c r="H2285" s="195">
        <f t="shared" si="211"/>
        <v>5</v>
      </c>
      <c r="I2285" s="196">
        <f t="shared" si="212"/>
        <v>0.5</v>
      </c>
      <c r="J2285" s="197">
        <f t="shared" si="213"/>
        <v>2</v>
      </c>
      <c r="K2285" s="186">
        <f t="shared" si="216"/>
        <v>7.5</v>
      </c>
      <c r="L2285" s="198">
        <f t="shared" si="214"/>
        <v>2.5</v>
      </c>
      <c r="M2285" s="199">
        <f t="shared" si="215"/>
        <v>2.5</v>
      </c>
    </row>
    <row r="2286" spans="1:13" x14ac:dyDescent="0.35">
      <c r="A2286" s="189" t="s">
        <v>2381</v>
      </c>
      <c r="B2286" s="190" t="s">
        <v>2389</v>
      </c>
      <c r="C2286" s="191">
        <v>538906</v>
      </c>
      <c r="D2286" s="192">
        <v>1.667</v>
      </c>
      <c r="E2286" s="193">
        <v>43.225423730000003</v>
      </c>
      <c r="F2286" s="194">
        <v>2.0338983050847457</v>
      </c>
      <c r="H2286" s="195">
        <f t="shared" si="211"/>
        <v>0.5</v>
      </c>
      <c r="I2286" s="196">
        <f t="shared" si="212"/>
        <v>4</v>
      </c>
      <c r="J2286" s="197">
        <f t="shared" si="213"/>
        <v>4.5</v>
      </c>
      <c r="K2286" s="186">
        <f t="shared" si="216"/>
        <v>9</v>
      </c>
      <c r="L2286" s="198">
        <f t="shared" si="214"/>
        <v>3</v>
      </c>
      <c r="M2286" s="199">
        <f t="shared" si="215"/>
        <v>3</v>
      </c>
    </row>
    <row r="2287" spans="1:13" x14ac:dyDescent="0.35">
      <c r="A2287" s="189" t="s">
        <v>2381</v>
      </c>
      <c r="B2287" s="190" t="s">
        <v>2390</v>
      </c>
      <c r="C2287" s="191">
        <v>554693</v>
      </c>
      <c r="D2287" s="192">
        <v>1.7170000000000001</v>
      </c>
      <c r="E2287" s="193">
        <v>42.686390529999997</v>
      </c>
      <c r="F2287" s="194">
        <v>2.3668639053254439</v>
      </c>
      <c r="H2287" s="195">
        <f t="shared" si="211"/>
        <v>0.5</v>
      </c>
      <c r="I2287" s="196">
        <f t="shared" si="212"/>
        <v>3</v>
      </c>
      <c r="J2287" s="197">
        <f t="shared" si="213"/>
        <v>4</v>
      </c>
      <c r="K2287" s="186">
        <f t="shared" si="216"/>
        <v>7.5</v>
      </c>
      <c r="L2287" s="198">
        <f t="shared" si="214"/>
        <v>2.5</v>
      </c>
      <c r="M2287" s="199">
        <f t="shared" si="215"/>
        <v>2.5</v>
      </c>
    </row>
    <row r="2288" spans="1:13" x14ac:dyDescent="0.35">
      <c r="A2288" s="189" t="s">
        <v>2381</v>
      </c>
      <c r="B2288" s="190" t="s">
        <v>2391</v>
      </c>
      <c r="C2288" s="191">
        <v>554707</v>
      </c>
      <c r="D2288" s="192">
        <v>3.7679999999999998</v>
      </c>
      <c r="E2288" s="193">
        <v>41.80769231</v>
      </c>
      <c r="F2288" s="194">
        <v>2.6923076923076921</v>
      </c>
      <c r="H2288" s="195">
        <f t="shared" si="211"/>
        <v>4</v>
      </c>
      <c r="I2288" s="196">
        <f t="shared" si="212"/>
        <v>2</v>
      </c>
      <c r="J2288" s="197">
        <f t="shared" si="213"/>
        <v>3.5</v>
      </c>
      <c r="K2288" s="186">
        <f t="shared" si="216"/>
        <v>9.5</v>
      </c>
      <c r="L2288" s="198">
        <f t="shared" si="214"/>
        <v>3.1666666666666665</v>
      </c>
      <c r="M2288" s="199">
        <f t="shared" si="215"/>
        <v>3.16</v>
      </c>
    </row>
    <row r="2289" spans="1:13" x14ac:dyDescent="0.35">
      <c r="A2289" s="189" t="s">
        <v>2381</v>
      </c>
      <c r="B2289" s="190" t="s">
        <v>2392</v>
      </c>
      <c r="C2289" s="191">
        <v>539554</v>
      </c>
      <c r="D2289" s="192">
        <v>3.145</v>
      </c>
      <c r="E2289" s="193">
        <v>43.116379309999999</v>
      </c>
      <c r="F2289" s="194">
        <v>0</v>
      </c>
      <c r="H2289" s="195">
        <f t="shared" si="211"/>
        <v>3</v>
      </c>
      <c r="I2289" s="196">
        <f t="shared" si="212"/>
        <v>4</v>
      </c>
      <c r="J2289" s="197">
        <f t="shared" si="213"/>
        <v>5</v>
      </c>
      <c r="K2289" s="186">
        <f t="shared" si="216"/>
        <v>12</v>
      </c>
      <c r="L2289" s="198">
        <f t="shared" si="214"/>
        <v>4</v>
      </c>
      <c r="M2289" s="199">
        <f t="shared" si="215"/>
        <v>4</v>
      </c>
    </row>
    <row r="2290" spans="1:13" x14ac:dyDescent="0.35">
      <c r="A2290" s="189" t="s">
        <v>2381</v>
      </c>
      <c r="B2290" s="190" t="s">
        <v>1600</v>
      </c>
      <c r="C2290" s="191">
        <v>538922</v>
      </c>
      <c r="D2290" s="192">
        <v>2.2730000000000001</v>
      </c>
      <c r="E2290" s="193">
        <v>42.77380952</v>
      </c>
      <c r="F2290" s="194">
        <v>7.1428571428571423</v>
      </c>
      <c r="H2290" s="195">
        <f t="shared" si="211"/>
        <v>1</v>
      </c>
      <c r="I2290" s="196">
        <f t="shared" si="212"/>
        <v>3.5</v>
      </c>
      <c r="J2290" s="197">
        <f t="shared" si="213"/>
        <v>0.5</v>
      </c>
      <c r="K2290" s="186">
        <f t="shared" si="216"/>
        <v>5</v>
      </c>
      <c r="L2290" s="198">
        <f t="shared" si="214"/>
        <v>1.6666666666666667</v>
      </c>
      <c r="M2290" s="199">
        <f t="shared" si="215"/>
        <v>1.66</v>
      </c>
    </row>
    <row r="2291" spans="1:13" x14ac:dyDescent="0.35">
      <c r="A2291" s="189" t="s">
        <v>2381</v>
      </c>
      <c r="B2291" s="190" t="s">
        <v>2393</v>
      </c>
      <c r="C2291" s="191">
        <v>554740</v>
      </c>
      <c r="D2291" s="192">
        <v>3.5190000000000001</v>
      </c>
      <c r="E2291" s="193">
        <v>42.482713459999999</v>
      </c>
      <c r="F2291" s="194">
        <v>4.5049764274489261</v>
      </c>
      <c r="H2291" s="195">
        <f t="shared" si="211"/>
        <v>3.5</v>
      </c>
      <c r="I2291" s="196">
        <f t="shared" si="212"/>
        <v>3</v>
      </c>
      <c r="J2291" s="197">
        <f t="shared" si="213"/>
        <v>1</v>
      </c>
      <c r="K2291" s="186">
        <f t="shared" si="216"/>
        <v>7.5</v>
      </c>
      <c r="L2291" s="198">
        <f t="shared" si="214"/>
        <v>2.5</v>
      </c>
      <c r="M2291" s="199">
        <f t="shared" si="215"/>
        <v>2.5</v>
      </c>
    </row>
    <row r="2292" spans="1:13" x14ac:dyDescent="0.35">
      <c r="A2292" s="189" t="s">
        <v>2381</v>
      </c>
      <c r="B2292" s="190" t="s">
        <v>2394</v>
      </c>
      <c r="C2292" s="191">
        <v>538868</v>
      </c>
      <c r="D2292" s="192">
        <v>0.41</v>
      </c>
      <c r="E2292" s="193">
        <v>38.436288089999998</v>
      </c>
      <c r="F2292" s="194">
        <v>12.742382271468143</v>
      </c>
      <c r="H2292" s="195">
        <f t="shared" si="211"/>
        <v>0.5</v>
      </c>
      <c r="I2292" s="196">
        <f t="shared" si="212"/>
        <v>0.5</v>
      </c>
      <c r="J2292" s="197">
        <f t="shared" si="213"/>
        <v>0.5</v>
      </c>
      <c r="K2292" s="186">
        <f t="shared" si="216"/>
        <v>1.5</v>
      </c>
      <c r="L2292" s="198">
        <f t="shared" si="214"/>
        <v>0.5</v>
      </c>
      <c r="M2292" s="199">
        <f t="shared" si="215"/>
        <v>0.5</v>
      </c>
    </row>
    <row r="2293" spans="1:13" x14ac:dyDescent="0.35">
      <c r="A2293" s="189" t="s">
        <v>2381</v>
      </c>
      <c r="B2293" s="190" t="s">
        <v>2395</v>
      </c>
      <c r="C2293" s="191">
        <v>577979</v>
      </c>
      <c r="D2293" s="192">
        <v>3.6040000000000001</v>
      </c>
      <c r="E2293" s="193">
        <v>40.635294119999998</v>
      </c>
      <c r="F2293" s="194">
        <v>3.5294117647058822</v>
      </c>
      <c r="H2293" s="195">
        <f t="shared" si="211"/>
        <v>4</v>
      </c>
      <c r="I2293" s="196">
        <f t="shared" si="212"/>
        <v>0.5</v>
      </c>
      <c r="J2293" s="197">
        <f t="shared" si="213"/>
        <v>2</v>
      </c>
      <c r="K2293" s="186">
        <f t="shared" si="216"/>
        <v>6.5</v>
      </c>
      <c r="L2293" s="198">
        <f t="shared" si="214"/>
        <v>2.1666666666666665</v>
      </c>
      <c r="M2293" s="199">
        <f t="shared" si="215"/>
        <v>2.16</v>
      </c>
    </row>
    <row r="2294" spans="1:13" x14ac:dyDescent="0.35">
      <c r="A2294" s="189" t="s">
        <v>2381</v>
      </c>
      <c r="B2294" s="190" t="s">
        <v>2396</v>
      </c>
      <c r="C2294" s="191">
        <v>554812</v>
      </c>
      <c r="D2294" s="192">
        <v>2.387</v>
      </c>
      <c r="E2294" s="193">
        <v>42.715110180000003</v>
      </c>
      <c r="F2294" s="194">
        <v>2.8331584470094437</v>
      </c>
      <c r="H2294" s="195">
        <f t="shared" si="211"/>
        <v>1</v>
      </c>
      <c r="I2294" s="196">
        <f t="shared" si="212"/>
        <v>3.5</v>
      </c>
      <c r="J2294" s="197">
        <f t="shared" si="213"/>
        <v>3.5</v>
      </c>
      <c r="K2294" s="186">
        <f t="shared" si="216"/>
        <v>8</v>
      </c>
      <c r="L2294" s="198">
        <f t="shared" si="214"/>
        <v>2.6666666666666665</v>
      </c>
      <c r="M2294" s="199">
        <f t="shared" si="215"/>
        <v>2.66</v>
      </c>
    </row>
    <row r="2295" spans="1:13" x14ac:dyDescent="0.35">
      <c r="A2295" s="189" t="s">
        <v>2381</v>
      </c>
      <c r="B2295" s="190" t="s">
        <v>2397</v>
      </c>
      <c r="C2295" s="191">
        <v>539023</v>
      </c>
      <c r="D2295" s="192">
        <v>0.64700000000000002</v>
      </c>
      <c r="E2295" s="193">
        <v>41.567538130000003</v>
      </c>
      <c r="F2295" s="194">
        <v>10.457516339869281</v>
      </c>
      <c r="H2295" s="195">
        <f t="shared" si="211"/>
        <v>0.5</v>
      </c>
      <c r="I2295" s="196">
        <f t="shared" si="212"/>
        <v>1.5</v>
      </c>
      <c r="J2295" s="197">
        <f t="shared" si="213"/>
        <v>0.5</v>
      </c>
      <c r="K2295" s="186">
        <f t="shared" si="216"/>
        <v>2.5</v>
      </c>
      <c r="L2295" s="198">
        <f t="shared" si="214"/>
        <v>0.83333333333333337</v>
      </c>
      <c r="M2295" s="199">
        <f t="shared" si="215"/>
        <v>0.83</v>
      </c>
    </row>
    <row r="2296" spans="1:13" x14ac:dyDescent="0.35">
      <c r="A2296" s="189" t="s">
        <v>2381</v>
      </c>
      <c r="B2296" s="190" t="s">
        <v>1306</v>
      </c>
      <c r="C2296" s="191">
        <v>539619</v>
      </c>
      <c r="D2296" s="192">
        <v>1.075</v>
      </c>
      <c r="E2296" s="193">
        <v>45.704225350000002</v>
      </c>
      <c r="F2296" s="194">
        <v>1.4084507042253522</v>
      </c>
      <c r="H2296" s="195">
        <f t="shared" si="211"/>
        <v>0.5</v>
      </c>
      <c r="I2296" s="196">
        <f t="shared" si="212"/>
        <v>5</v>
      </c>
      <c r="J2296" s="197">
        <f t="shared" si="213"/>
        <v>5</v>
      </c>
      <c r="K2296" s="186">
        <f t="shared" si="216"/>
        <v>10.5</v>
      </c>
      <c r="L2296" s="198">
        <f t="shared" si="214"/>
        <v>3.5</v>
      </c>
      <c r="M2296" s="199">
        <f t="shared" si="215"/>
        <v>3.5</v>
      </c>
    </row>
    <row r="2297" spans="1:13" x14ac:dyDescent="0.35">
      <c r="A2297" s="189" t="s">
        <v>2381</v>
      </c>
      <c r="B2297" s="190" t="s">
        <v>2398</v>
      </c>
      <c r="C2297" s="191">
        <v>578002</v>
      </c>
      <c r="D2297" s="192">
        <v>6.4219999999999997</v>
      </c>
      <c r="E2297" s="193">
        <v>40.351428570000003</v>
      </c>
      <c r="F2297" s="194">
        <v>11.428571428571429</v>
      </c>
      <c r="H2297" s="195">
        <f t="shared" si="211"/>
        <v>5</v>
      </c>
      <c r="I2297" s="196">
        <f t="shared" si="212"/>
        <v>0.5</v>
      </c>
      <c r="J2297" s="197">
        <f t="shared" si="213"/>
        <v>0.5</v>
      </c>
      <c r="K2297" s="186">
        <f t="shared" si="216"/>
        <v>6</v>
      </c>
      <c r="L2297" s="198">
        <f t="shared" si="214"/>
        <v>2</v>
      </c>
      <c r="M2297" s="199">
        <f t="shared" si="215"/>
        <v>2</v>
      </c>
    </row>
    <row r="2298" spans="1:13" x14ac:dyDescent="0.35">
      <c r="A2298" s="189" t="s">
        <v>2381</v>
      </c>
      <c r="B2298" s="190" t="s">
        <v>2399</v>
      </c>
      <c r="C2298" s="191">
        <v>539074</v>
      </c>
      <c r="D2298" s="192">
        <v>4.375</v>
      </c>
      <c r="E2298" s="193">
        <v>41.137096769999999</v>
      </c>
      <c r="F2298" s="194">
        <v>8.870967741935484</v>
      </c>
      <c r="H2298" s="195">
        <f t="shared" si="211"/>
        <v>5</v>
      </c>
      <c r="I2298" s="196">
        <f t="shared" si="212"/>
        <v>0.5</v>
      </c>
      <c r="J2298" s="197">
        <f t="shared" si="213"/>
        <v>0.5</v>
      </c>
      <c r="K2298" s="186">
        <f t="shared" si="216"/>
        <v>6</v>
      </c>
      <c r="L2298" s="198">
        <f t="shared" si="214"/>
        <v>2</v>
      </c>
      <c r="M2298" s="199">
        <f t="shared" si="215"/>
        <v>2</v>
      </c>
    </row>
    <row r="2299" spans="1:13" x14ac:dyDescent="0.35">
      <c r="A2299" s="189" t="s">
        <v>2400</v>
      </c>
      <c r="B2299" s="190" t="s">
        <v>2401</v>
      </c>
      <c r="C2299" s="191">
        <v>538001</v>
      </c>
      <c r="D2299" s="192">
        <v>3.4750000000000001</v>
      </c>
      <c r="E2299" s="193">
        <v>43.346733669999999</v>
      </c>
      <c r="F2299" s="194">
        <v>2.512562814070352</v>
      </c>
      <c r="H2299" s="195">
        <f t="shared" si="211"/>
        <v>3.5</v>
      </c>
      <c r="I2299" s="196">
        <f t="shared" si="212"/>
        <v>4.5</v>
      </c>
      <c r="J2299" s="197">
        <f t="shared" si="213"/>
        <v>3.5</v>
      </c>
      <c r="K2299" s="186">
        <f t="shared" si="216"/>
        <v>11.5</v>
      </c>
      <c r="L2299" s="198">
        <f t="shared" si="214"/>
        <v>3.8333333333333335</v>
      </c>
      <c r="M2299" s="199">
        <f t="shared" si="215"/>
        <v>3.83</v>
      </c>
    </row>
    <row r="2300" spans="1:13" x14ac:dyDescent="0.35">
      <c r="A2300" s="189" t="s">
        <v>2400</v>
      </c>
      <c r="B2300" s="190" t="s">
        <v>2402</v>
      </c>
      <c r="C2300" s="191">
        <v>554995</v>
      </c>
      <c r="D2300" s="192">
        <v>4.1100000000000003</v>
      </c>
      <c r="E2300" s="193">
        <v>44.909140370000003</v>
      </c>
      <c r="F2300" s="194">
        <v>0.65288356909684431</v>
      </c>
      <c r="H2300" s="195">
        <f t="shared" si="211"/>
        <v>5</v>
      </c>
      <c r="I2300" s="196">
        <f t="shared" si="212"/>
        <v>5</v>
      </c>
      <c r="J2300" s="197">
        <f t="shared" si="213"/>
        <v>5</v>
      </c>
      <c r="K2300" s="186">
        <f t="shared" si="216"/>
        <v>15</v>
      </c>
      <c r="L2300" s="198">
        <f t="shared" si="214"/>
        <v>5</v>
      </c>
      <c r="M2300" s="199">
        <f t="shared" si="215"/>
        <v>5</v>
      </c>
    </row>
    <row r="2301" spans="1:13" x14ac:dyDescent="0.35">
      <c r="A2301" s="189" t="s">
        <v>2400</v>
      </c>
      <c r="B2301" s="190" t="s">
        <v>2403</v>
      </c>
      <c r="C2301" s="191">
        <v>555029</v>
      </c>
      <c r="D2301" s="192">
        <v>4.6660000000000004</v>
      </c>
      <c r="E2301" s="193">
        <v>42.736162360000002</v>
      </c>
      <c r="F2301" s="194">
        <v>0.42171850289931473</v>
      </c>
      <c r="H2301" s="195">
        <f t="shared" si="211"/>
        <v>5</v>
      </c>
      <c r="I2301" s="196">
        <f t="shared" si="212"/>
        <v>3.5</v>
      </c>
      <c r="J2301" s="197">
        <f t="shared" si="213"/>
        <v>5</v>
      </c>
      <c r="K2301" s="186">
        <f t="shared" si="216"/>
        <v>13.5</v>
      </c>
      <c r="L2301" s="198">
        <f t="shared" si="214"/>
        <v>4.5</v>
      </c>
      <c r="M2301" s="199">
        <f t="shared" si="215"/>
        <v>4.5</v>
      </c>
    </row>
    <row r="2302" spans="1:13" x14ac:dyDescent="0.35">
      <c r="A2302" s="189" t="s">
        <v>2400</v>
      </c>
      <c r="B2302" s="190" t="s">
        <v>2404</v>
      </c>
      <c r="C2302" s="191">
        <v>555045</v>
      </c>
      <c r="D2302" s="192">
        <v>1.732</v>
      </c>
      <c r="E2302" s="193">
        <v>41.5</v>
      </c>
      <c r="F2302" s="194">
        <v>3.7441497659906395</v>
      </c>
      <c r="H2302" s="195">
        <f t="shared" si="211"/>
        <v>0.5</v>
      </c>
      <c r="I2302" s="196">
        <f t="shared" si="212"/>
        <v>1.5</v>
      </c>
      <c r="J2302" s="197">
        <f t="shared" si="213"/>
        <v>2</v>
      </c>
      <c r="K2302" s="186">
        <f t="shared" si="216"/>
        <v>4</v>
      </c>
      <c r="L2302" s="198">
        <f t="shared" si="214"/>
        <v>1.3333333333333333</v>
      </c>
      <c r="M2302" s="199">
        <f t="shared" si="215"/>
        <v>1.33</v>
      </c>
    </row>
    <row r="2303" spans="1:13" x14ac:dyDescent="0.35">
      <c r="A2303" s="189" t="s">
        <v>2400</v>
      </c>
      <c r="B2303" s="190" t="s">
        <v>2405</v>
      </c>
      <c r="C2303" s="191">
        <v>500101</v>
      </c>
      <c r="D2303" s="192">
        <v>6.3949999999999996</v>
      </c>
      <c r="E2303" s="193">
        <v>39.9</v>
      </c>
      <c r="F2303" s="194">
        <v>0</v>
      </c>
      <c r="H2303" s="195">
        <f t="shared" si="211"/>
        <v>5</v>
      </c>
      <c r="I2303" s="196">
        <f t="shared" si="212"/>
        <v>0.5</v>
      </c>
      <c r="J2303" s="197">
        <f t="shared" si="213"/>
        <v>5</v>
      </c>
      <c r="K2303" s="186">
        <f t="shared" si="216"/>
        <v>10.5</v>
      </c>
      <c r="L2303" s="198">
        <f t="shared" si="214"/>
        <v>3.5</v>
      </c>
      <c r="M2303" s="199">
        <f t="shared" si="215"/>
        <v>3.5</v>
      </c>
    </row>
    <row r="2304" spans="1:13" x14ac:dyDescent="0.35">
      <c r="A2304" s="189" t="s">
        <v>2400</v>
      </c>
      <c r="B2304" s="190" t="s">
        <v>598</v>
      </c>
      <c r="C2304" s="191">
        <v>537870</v>
      </c>
      <c r="D2304" s="192">
        <v>3.6059999999999999</v>
      </c>
      <c r="E2304" s="193">
        <v>42.776657059999998</v>
      </c>
      <c r="F2304" s="194">
        <v>0.28818443804034583</v>
      </c>
      <c r="H2304" s="195">
        <f t="shared" si="211"/>
        <v>4</v>
      </c>
      <c r="I2304" s="196">
        <f t="shared" si="212"/>
        <v>3.5</v>
      </c>
      <c r="J2304" s="197">
        <f t="shared" si="213"/>
        <v>5</v>
      </c>
      <c r="K2304" s="186">
        <f t="shared" si="216"/>
        <v>12.5</v>
      </c>
      <c r="L2304" s="198">
        <f t="shared" si="214"/>
        <v>4.166666666666667</v>
      </c>
      <c r="M2304" s="199">
        <f t="shared" si="215"/>
        <v>4.16</v>
      </c>
    </row>
    <row r="2305" spans="1:13" x14ac:dyDescent="0.35">
      <c r="A2305" s="189" t="s">
        <v>2400</v>
      </c>
      <c r="B2305" s="190" t="s">
        <v>2406</v>
      </c>
      <c r="C2305" s="191">
        <v>538019</v>
      </c>
      <c r="D2305" s="192">
        <v>1.508</v>
      </c>
      <c r="E2305" s="193">
        <v>44.197749199999997</v>
      </c>
      <c r="F2305" s="194">
        <v>2.572347266881029</v>
      </c>
      <c r="H2305" s="195">
        <f t="shared" si="211"/>
        <v>0.5</v>
      </c>
      <c r="I2305" s="196">
        <f t="shared" si="212"/>
        <v>5</v>
      </c>
      <c r="J2305" s="197">
        <f t="shared" si="213"/>
        <v>3.5</v>
      </c>
      <c r="K2305" s="186">
        <f t="shared" si="216"/>
        <v>9</v>
      </c>
      <c r="L2305" s="198">
        <f t="shared" si="214"/>
        <v>3</v>
      </c>
      <c r="M2305" s="199">
        <f t="shared" si="215"/>
        <v>3</v>
      </c>
    </row>
    <row r="2306" spans="1:13" x14ac:dyDescent="0.35">
      <c r="A2306" s="189" t="s">
        <v>2400</v>
      </c>
      <c r="B2306" s="190" t="s">
        <v>2407</v>
      </c>
      <c r="C2306" s="191">
        <v>506621</v>
      </c>
      <c r="D2306" s="192">
        <v>8.1820000000000004</v>
      </c>
      <c r="E2306" s="193">
        <v>37.983146069999997</v>
      </c>
      <c r="F2306" s="194">
        <v>0</v>
      </c>
      <c r="H2306" s="195">
        <f t="shared" si="211"/>
        <v>5</v>
      </c>
      <c r="I2306" s="196">
        <f t="shared" si="212"/>
        <v>0.5</v>
      </c>
      <c r="J2306" s="197">
        <f t="shared" si="213"/>
        <v>5</v>
      </c>
      <c r="K2306" s="186">
        <f t="shared" si="216"/>
        <v>10.5</v>
      </c>
      <c r="L2306" s="198">
        <f t="shared" si="214"/>
        <v>3.5</v>
      </c>
      <c r="M2306" s="199">
        <f t="shared" si="215"/>
        <v>3.5</v>
      </c>
    </row>
    <row r="2307" spans="1:13" x14ac:dyDescent="0.35">
      <c r="A2307" s="189" t="s">
        <v>2400</v>
      </c>
      <c r="B2307" s="190" t="s">
        <v>877</v>
      </c>
      <c r="C2307" s="191">
        <v>537918</v>
      </c>
      <c r="D2307" s="192">
        <v>2.387</v>
      </c>
      <c r="E2307" s="193">
        <v>43.023833420000003</v>
      </c>
      <c r="F2307" s="194">
        <v>2.5087807325639737</v>
      </c>
      <c r="H2307" s="195">
        <f t="shared" si="211"/>
        <v>1</v>
      </c>
      <c r="I2307" s="196">
        <f t="shared" si="212"/>
        <v>3.5</v>
      </c>
      <c r="J2307" s="197">
        <f t="shared" si="213"/>
        <v>3.5</v>
      </c>
      <c r="K2307" s="186">
        <f t="shared" si="216"/>
        <v>8</v>
      </c>
      <c r="L2307" s="198">
        <f t="shared" si="214"/>
        <v>2.6666666666666665</v>
      </c>
      <c r="M2307" s="199">
        <f t="shared" si="215"/>
        <v>2.66</v>
      </c>
    </row>
    <row r="2308" spans="1:13" x14ac:dyDescent="0.35">
      <c r="A2308" s="189" t="s">
        <v>2400</v>
      </c>
      <c r="B2308" s="190" t="s">
        <v>2408</v>
      </c>
      <c r="C2308" s="191">
        <v>538116</v>
      </c>
      <c r="D2308" s="192">
        <v>3.2730000000000001</v>
      </c>
      <c r="E2308" s="193">
        <v>43.526785709999999</v>
      </c>
      <c r="F2308" s="194">
        <v>6.2499999999999991</v>
      </c>
      <c r="H2308" s="195">
        <f t="shared" ref="H2308:H2371" si="217">VALUE(_xlfn.IFS(D2308&gt;4.05,"5",D2308&gt;=3.83,"4,5",D2308&gt;=3.6,"4",D2308&gt;=3.37,"3,5",D2308&gt;=3.14,"3",D2308&gt;=2.91,"2,5",D2308&gt;=2.68,"2",D2308&gt;=2.45,"1,5",D2308&gt;=2.22,"1",D2308&lt;2.22,"0,5"))</f>
        <v>3</v>
      </c>
      <c r="I2308" s="196">
        <f t="shared" ref="I2308:I2371" si="218">VALUE(_xlfn.IFS(E2308&gt;43.62,"5",E2308&gt;=43.32,"4,5",E2308&gt;=43.1,"4",E2308&gt;=42.7,"3,5",E2308&gt;=42.39,"3",E2308&gt;=42.08,"2,5",E2308&gt;=41.77,"2",E2308&gt;=41.46,"1,5",E2308&gt;=41.15,"1",E2308&lt;41.15,"0,5"))</f>
        <v>4.5</v>
      </c>
      <c r="J2308" s="197">
        <f t="shared" ref="J2308:J2371" si="219">VALUE(_xlfn.IFS(F2308&gt;4.53,"0,5",F2308&gt;=4.2,"1",F2308&gt;=3.86,"1,5",F2308&gt;=3.52,"2",F2308&gt;=3.18,"2,5",F2308&gt;=2.84,"3",F2308&gt;=2.5,"3,5",F2308&gt;=2.16,"4",F2308&gt;=1.82,"4,5",F2308&lt;1.82,"5"))</f>
        <v>0.5</v>
      </c>
      <c r="K2308" s="186">
        <f t="shared" si="216"/>
        <v>8</v>
      </c>
      <c r="L2308" s="198">
        <f t="shared" ref="L2308:L2371" si="220">(H2308+I2308+J2308)/3</f>
        <v>2.6666666666666665</v>
      </c>
      <c r="M2308" s="199">
        <f t="shared" ref="M2308:M2371" si="221">ROUNDDOWN(L2308,2)</f>
        <v>2.66</v>
      </c>
    </row>
    <row r="2309" spans="1:13" x14ac:dyDescent="0.35">
      <c r="A2309" s="189" t="s">
        <v>2400</v>
      </c>
      <c r="B2309" s="190" t="s">
        <v>2409</v>
      </c>
      <c r="C2309" s="191">
        <v>551651</v>
      </c>
      <c r="D2309" s="192">
        <v>2.9630000000000001</v>
      </c>
      <c r="E2309" s="193">
        <v>38.112756259999998</v>
      </c>
      <c r="F2309" s="194">
        <v>33.257403189066061</v>
      </c>
      <c r="H2309" s="195">
        <f t="shared" si="217"/>
        <v>2.5</v>
      </c>
      <c r="I2309" s="196">
        <f t="shared" si="218"/>
        <v>0.5</v>
      </c>
      <c r="J2309" s="197">
        <f t="shared" si="219"/>
        <v>0.5</v>
      </c>
      <c r="K2309" s="186">
        <f t="shared" si="216"/>
        <v>3.5</v>
      </c>
      <c r="L2309" s="198">
        <f t="shared" si="220"/>
        <v>1.1666666666666667</v>
      </c>
      <c r="M2309" s="199">
        <f t="shared" si="221"/>
        <v>1.1599999999999999</v>
      </c>
    </row>
    <row r="2310" spans="1:13" x14ac:dyDescent="0.35">
      <c r="A2310" s="189" t="s">
        <v>2400</v>
      </c>
      <c r="B2310" s="190" t="s">
        <v>1326</v>
      </c>
      <c r="C2310" s="191">
        <v>555177</v>
      </c>
      <c r="D2310" s="201" t="s">
        <v>1467</v>
      </c>
      <c r="E2310" s="202" t="s">
        <v>1468</v>
      </c>
      <c r="F2310" s="194">
        <v>0</v>
      </c>
      <c r="H2310" s="195">
        <f t="shared" si="217"/>
        <v>5</v>
      </c>
      <c r="I2310" s="196">
        <f t="shared" si="218"/>
        <v>5</v>
      </c>
      <c r="J2310" s="197">
        <f t="shared" si="219"/>
        <v>5</v>
      </c>
      <c r="K2310" s="186">
        <f t="shared" si="216"/>
        <v>15</v>
      </c>
      <c r="L2310" s="198">
        <f t="shared" si="220"/>
        <v>5</v>
      </c>
      <c r="M2310" s="199">
        <f t="shared" si="221"/>
        <v>5</v>
      </c>
    </row>
    <row r="2311" spans="1:13" x14ac:dyDescent="0.35">
      <c r="A2311" s="189" t="s">
        <v>2400</v>
      </c>
      <c r="B2311" s="190" t="s">
        <v>1959</v>
      </c>
      <c r="C2311" s="191">
        <v>578011</v>
      </c>
      <c r="D2311" s="192">
        <v>4.2249999999999996</v>
      </c>
      <c r="E2311" s="193">
        <v>41.685483869999999</v>
      </c>
      <c r="F2311" s="194">
        <v>3.225806451612903</v>
      </c>
      <c r="H2311" s="195">
        <f t="shared" si="217"/>
        <v>5</v>
      </c>
      <c r="I2311" s="196">
        <f t="shared" si="218"/>
        <v>1.5</v>
      </c>
      <c r="J2311" s="197">
        <f t="shared" si="219"/>
        <v>2.5</v>
      </c>
      <c r="K2311" s="186">
        <f t="shared" si="216"/>
        <v>9</v>
      </c>
      <c r="L2311" s="198">
        <f t="shared" si="220"/>
        <v>3</v>
      </c>
      <c r="M2311" s="199">
        <f t="shared" si="221"/>
        <v>3</v>
      </c>
    </row>
    <row r="2312" spans="1:13" x14ac:dyDescent="0.35">
      <c r="A2312" s="189" t="s">
        <v>2400</v>
      </c>
      <c r="B2312" s="190" t="s">
        <v>2410</v>
      </c>
      <c r="C2312" s="191">
        <v>555207</v>
      </c>
      <c r="D2312" s="192">
        <v>4.1900000000000004</v>
      </c>
      <c r="E2312" s="193">
        <v>42.71658206</v>
      </c>
      <c r="F2312" s="194">
        <v>2.0304568527918785</v>
      </c>
      <c r="H2312" s="195">
        <f t="shared" si="217"/>
        <v>5</v>
      </c>
      <c r="I2312" s="196">
        <f t="shared" si="218"/>
        <v>3.5</v>
      </c>
      <c r="J2312" s="197">
        <f t="shared" si="219"/>
        <v>4.5</v>
      </c>
      <c r="K2312" s="186">
        <f t="shared" si="216"/>
        <v>13</v>
      </c>
      <c r="L2312" s="198">
        <f t="shared" si="220"/>
        <v>4.333333333333333</v>
      </c>
      <c r="M2312" s="199">
        <f t="shared" si="221"/>
        <v>4.33</v>
      </c>
    </row>
    <row r="2313" spans="1:13" x14ac:dyDescent="0.35">
      <c r="A2313" s="189" t="s">
        <v>2400</v>
      </c>
      <c r="B2313" s="190" t="s">
        <v>2411</v>
      </c>
      <c r="C2313" s="191">
        <v>537926</v>
      </c>
      <c r="D2313" s="192">
        <v>3.125</v>
      </c>
      <c r="E2313" s="193">
        <v>40.836760929999997</v>
      </c>
      <c r="F2313" s="194">
        <v>8.2262210796915163</v>
      </c>
      <c r="H2313" s="195">
        <f t="shared" si="217"/>
        <v>2.5</v>
      </c>
      <c r="I2313" s="196">
        <f t="shared" si="218"/>
        <v>0.5</v>
      </c>
      <c r="J2313" s="197">
        <f t="shared" si="219"/>
        <v>0.5</v>
      </c>
      <c r="K2313" s="186">
        <f t="shared" si="216"/>
        <v>3.5</v>
      </c>
      <c r="L2313" s="198">
        <f t="shared" si="220"/>
        <v>1.1666666666666667</v>
      </c>
      <c r="M2313" s="199">
        <f t="shared" si="221"/>
        <v>1.1599999999999999</v>
      </c>
    </row>
    <row r="2314" spans="1:13" x14ac:dyDescent="0.35">
      <c r="A2314" s="189" t="s">
        <v>2400</v>
      </c>
      <c r="B2314" s="190" t="s">
        <v>2400</v>
      </c>
      <c r="C2314" s="191">
        <v>554961</v>
      </c>
      <c r="D2314" s="192">
        <v>4.9139999999999997</v>
      </c>
      <c r="E2314" s="193">
        <v>45.417391039999998</v>
      </c>
      <c r="F2314" s="194">
        <v>2.3017850991834332</v>
      </c>
      <c r="H2314" s="195">
        <f t="shared" si="217"/>
        <v>5</v>
      </c>
      <c r="I2314" s="196">
        <f t="shared" si="218"/>
        <v>5</v>
      </c>
      <c r="J2314" s="197">
        <f t="shared" si="219"/>
        <v>4</v>
      </c>
      <c r="K2314" s="186">
        <f t="shared" si="216"/>
        <v>14</v>
      </c>
      <c r="L2314" s="198">
        <f t="shared" si="220"/>
        <v>4.666666666666667</v>
      </c>
      <c r="M2314" s="199">
        <f t="shared" si="221"/>
        <v>4.66</v>
      </c>
    </row>
    <row r="2315" spans="1:13" x14ac:dyDescent="0.35">
      <c r="A2315" s="189" t="s">
        <v>2400</v>
      </c>
      <c r="B2315" s="190" t="s">
        <v>2412</v>
      </c>
      <c r="C2315" s="191">
        <v>555258</v>
      </c>
      <c r="D2315" s="192">
        <v>2.1739999999999999</v>
      </c>
      <c r="E2315" s="193">
        <v>41.210843369999999</v>
      </c>
      <c r="F2315" s="194">
        <v>5.47645125958379</v>
      </c>
      <c r="H2315" s="195">
        <f t="shared" si="217"/>
        <v>0.5</v>
      </c>
      <c r="I2315" s="196">
        <f t="shared" si="218"/>
        <v>1</v>
      </c>
      <c r="J2315" s="197">
        <f t="shared" si="219"/>
        <v>0.5</v>
      </c>
      <c r="K2315" s="186">
        <f t="shared" si="216"/>
        <v>2</v>
      </c>
      <c r="L2315" s="198">
        <f t="shared" si="220"/>
        <v>0.66666666666666663</v>
      </c>
      <c r="M2315" s="199">
        <f t="shared" si="221"/>
        <v>0.66</v>
      </c>
    </row>
    <row r="2316" spans="1:13" x14ac:dyDescent="0.35">
      <c r="A2316" s="189" t="s">
        <v>2400</v>
      </c>
      <c r="B2316" s="190" t="s">
        <v>2413</v>
      </c>
      <c r="C2316" s="191">
        <v>555304</v>
      </c>
      <c r="D2316" s="192">
        <v>4.58</v>
      </c>
      <c r="E2316" s="193">
        <v>42.782051279999997</v>
      </c>
      <c r="F2316" s="194">
        <v>0</v>
      </c>
      <c r="H2316" s="195">
        <f t="shared" si="217"/>
        <v>5</v>
      </c>
      <c r="I2316" s="196">
        <f t="shared" si="218"/>
        <v>3.5</v>
      </c>
      <c r="J2316" s="197">
        <f t="shared" si="219"/>
        <v>5</v>
      </c>
      <c r="K2316" s="186">
        <f t="shared" si="216"/>
        <v>13.5</v>
      </c>
      <c r="L2316" s="198">
        <f t="shared" si="220"/>
        <v>4.5</v>
      </c>
      <c r="M2316" s="199">
        <f t="shared" si="221"/>
        <v>4.5</v>
      </c>
    </row>
    <row r="2317" spans="1:13" x14ac:dyDescent="0.35">
      <c r="A2317" s="189" t="s">
        <v>2400</v>
      </c>
      <c r="B2317" s="190" t="s">
        <v>2414</v>
      </c>
      <c r="C2317" s="191">
        <v>555347</v>
      </c>
      <c r="D2317" s="192">
        <v>1.714</v>
      </c>
      <c r="E2317" s="193">
        <v>43.323877070000002</v>
      </c>
      <c r="F2317" s="194">
        <v>0.70921985815602828</v>
      </c>
      <c r="H2317" s="195">
        <f t="shared" si="217"/>
        <v>0.5</v>
      </c>
      <c r="I2317" s="196">
        <f t="shared" si="218"/>
        <v>4.5</v>
      </c>
      <c r="J2317" s="197">
        <f t="shared" si="219"/>
        <v>5</v>
      </c>
      <c r="K2317" s="186">
        <f t="shared" ref="K2317:K2380" si="222">SUM(H2317:J2317)</f>
        <v>10</v>
      </c>
      <c r="L2317" s="198">
        <f t="shared" si="220"/>
        <v>3.3333333333333335</v>
      </c>
      <c r="M2317" s="199">
        <f t="shared" si="221"/>
        <v>3.33</v>
      </c>
    </row>
    <row r="2318" spans="1:13" x14ac:dyDescent="0.35">
      <c r="A2318" s="189" t="s">
        <v>2400</v>
      </c>
      <c r="B2318" s="190" t="s">
        <v>2415</v>
      </c>
      <c r="C2318" s="191">
        <v>537934</v>
      </c>
      <c r="D2318" s="192">
        <v>1.389</v>
      </c>
      <c r="E2318" s="193">
        <v>41.807917889999999</v>
      </c>
      <c r="F2318" s="194">
        <v>6.4516129032258069</v>
      </c>
      <c r="H2318" s="195">
        <f t="shared" si="217"/>
        <v>0.5</v>
      </c>
      <c r="I2318" s="196">
        <f t="shared" si="218"/>
        <v>2</v>
      </c>
      <c r="J2318" s="197">
        <f t="shared" si="219"/>
        <v>0.5</v>
      </c>
      <c r="K2318" s="186">
        <f t="shared" si="222"/>
        <v>3</v>
      </c>
      <c r="L2318" s="198">
        <f t="shared" si="220"/>
        <v>1</v>
      </c>
      <c r="M2318" s="199">
        <f t="shared" si="221"/>
        <v>1</v>
      </c>
    </row>
    <row r="2319" spans="1:13" x14ac:dyDescent="0.35">
      <c r="A2319" s="189" t="s">
        <v>2400</v>
      </c>
      <c r="B2319" s="190" t="s">
        <v>2416</v>
      </c>
      <c r="C2319" s="191">
        <v>555380</v>
      </c>
      <c r="D2319" s="192">
        <v>3.875</v>
      </c>
      <c r="E2319" s="193">
        <v>43.832048810000003</v>
      </c>
      <c r="F2319" s="194">
        <v>1.2331406551059729</v>
      </c>
      <c r="H2319" s="195">
        <f t="shared" si="217"/>
        <v>4.5</v>
      </c>
      <c r="I2319" s="196">
        <f t="shared" si="218"/>
        <v>5</v>
      </c>
      <c r="J2319" s="197">
        <f t="shared" si="219"/>
        <v>5</v>
      </c>
      <c r="K2319" s="186">
        <f t="shared" si="222"/>
        <v>14.5</v>
      </c>
      <c r="L2319" s="198">
        <f t="shared" si="220"/>
        <v>4.833333333333333</v>
      </c>
      <c r="M2319" s="199">
        <f t="shared" si="221"/>
        <v>4.83</v>
      </c>
    </row>
    <row r="2320" spans="1:13" x14ac:dyDescent="0.35">
      <c r="A2320" s="189" t="s">
        <v>2400</v>
      </c>
      <c r="B2320" s="190" t="s">
        <v>2417</v>
      </c>
      <c r="C2320" s="191">
        <v>555398</v>
      </c>
      <c r="D2320" s="192">
        <v>2.9420000000000002</v>
      </c>
      <c r="E2320" s="193">
        <v>44.274033930000002</v>
      </c>
      <c r="F2320" s="194">
        <v>3.911404335532517</v>
      </c>
      <c r="H2320" s="195">
        <f t="shared" si="217"/>
        <v>2.5</v>
      </c>
      <c r="I2320" s="196">
        <f t="shared" si="218"/>
        <v>5</v>
      </c>
      <c r="J2320" s="197">
        <f t="shared" si="219"/>
        <v>1.5</v>
      </c>
      <c r="K2320" s="186">
        <f t="shared" si="222"/>
        <v>9</v>
      </c>
      <c r="L2320" s="198">
        <f t="shared" si="220"/>
        <v>3</v>
      </c>
      <c r="M2320" s="199">
        <f t="shared" si="221"/>
        <v>3</v>
      </c>
    </row>
    <row r="2321" spans="1:13" x14ac:dyDescent="0.35">
      <c r="A2321" s="189" t="s">
        <v>2400</v>
      </c>
      <c r="B2321" s="190" t="s">
        <v>2418</v>
      </c>
      <c r="C2321" s="191">
        <v>506494</v>
      </c>
      <c r="D2321" s="192">
        <v>2.74</v>
      </c>
      <c r="E2321" s="193">
        <v>48.558659220000003</v>
      </c>
      <c r="F2321" s="194">
        <v>2.7932960893854748</v>
      </c>
      <c r="H2321" s="195">
        <f t="shared" si="217"/>
        <v>2</v>
      </c>
      <c r="I2321" s="196">
        <f t="shared" si="218"/>
        <v>5</v>
      </c>
      <c r="J2321" s="197">
        <f t="shared" si="219"/>
        <v>3.5</v>
      </c>
      <c r="K2321" s="186">
        <f t="shared" si="222"/>
        <v>10.5</v>
      </c>
      <c r="L2321" s="198">
        <f t="shared" si="220"/>
        <v>3.5</v>
      </c>
      <c r="M2321" s="199">
        <f t="shared" si="221"/>
        <v>3.5</v>
      </c>
    </row>
    <row r="2322" spans="1:13" x14ac:dyDescent="0.35">
      <c r="A2322" s="189" t="s">
        <v>2400</v>
      </c>
      <c r="B2322" s="190" t="s">
        <v>2419</v>
      </c>
      <c r="C2322" s="191">
        <v>537969</v>
      </c>
      <c r="D2322" s="192">
        <v>1.262</v>
      </c>
      <c r="E2322" s="193">
        <v>40.779454719999997</v>
      </c>
      <c r="F2322" s="194">
        <v>7.5949367088607591</v>
      </c>
      <c r="H2322" s="195">
        <f t="shared" si="217"/>
        <v>0.5</v>
      </c>
      <c r="I2322" s="196">
        <f t="shared" si="218"/>
        <v>0.5</v>
      </c>
      <c r="J2322" s="197">
        <f t="shared" si="219"/>
        <v>0.5</v>
      </c>
      <c r="K2322" s="186">
        <f t="shared" si="222"/>
        <v>1.5</v>
      </c>
      <c r="L2322" s="198">
        <f t="shared" si="220"/>
        <v>0.5</v>
      </c>
      <c r="M2322" s="199">
        <f t="shared" si="221"/>
        <v>0.5</v>
      </c>
    </row>
    <row r="2323" spans="1:13" x14ac:dyDescent="0.35">
      <c r="A2323" s="189" t="s">
        <v>2400</v>
      </c>
      <c r="B2323" s="190" t="s">
        <v>2420</v>
      </c>
      <c r="C2323" s="191">
        <v>555444</v>
      </c>
      <c r="D2323" s="192">
        <v>2.778</v>
      </c>
      <c r="E2323" s="193">
        <v>45.186098649999998</v>
      </c>
      <c r="F2323" s="194">
        <v>0.89686098654708524</v>
      </c>
      <c r="H2323" s="195">
        <f t="shared" si="217"/>
        <v>2</v>
      </c>
      <c r="I2323" s="196">
        <f t="shared" si="218"/>
        <v>5</v>
      </c>
      <c r="J2323" s="197">
        <f t="shared" si="219"/>
        <v>5</v>
      </c>
      <c r="K2323" s="186">
        <f t="shared" si="222"/>
        <v>12</v>
      </c>
      <c r="L2323" s="198">
        <f t="shared" si="220"/>
        <v>4</v>
      </c>
      <c r="M2323" s="199">
        <f t="shared" si="221"/>
        <v>4</v>
      </c>
    </row>
    <row r="2324" spans="1:13" x14ac:dyDescent="0.35">
      <c r="A2324" s="189" t="s">
        <v>2400</v>
      </c>
      <c r="B2324" s="190" t="s">
        <v>2421</v>
      </c>
      <c r="C2324" s="191">
        <v>556947</v>
      </c>
      <c r="D2324" s="192">
        <v>3.9329999999999998</v>
      </c>
      <c r="E2324" s="193">
        <v>42.247855919999999</v>
      </c>
      <c r="F2324" s="194">
        <v>5.1457975986277873</v>
      </c>
      <c r="H2324" s="195">
        <f t="shared" si="217"/>
        <v>4.5</v>
      </c>
      <c r="I2324" s="196">
        <f t="shared" si="218"/>
        <v>2.5</v>
      </c>
      <c r="J2324" s="197">
        <f t="shared" si="219"/>
        <v>0.5</v>
      </c>
      <c r="K2324" s="186">
        <f t="shared" si="222"/>
        <v>7.5</v>
      </c>
      <c r="L2324" s="198">
        <f t="shared" si="220"/>
        <v>2.5</v>
      </c>
      <c r="M2324" s="199">
        <f t="shared" si="221"/>
        <v>2.5</v>
      </c>
    </row>
    <row r="2325" spans="1:13" x14ac:dyDescent="0.35">
      <c r="A2325" s="189" t="s">
        <v>2400</v>
      </c>
      <c r="B2325" s="190" t="s">
        <v>2422</v>
      </c>
      <c r="C2325" s="191">
        <v>555525</v>
      </c>
      <c r="D2325" s="192">
        <v>9.8309999999999995</v>
      </c>
      <c r="E2325" s="193">
        <v>42.746688740000003</v>
      </c>
      <c r="F2325" s="194">
        <v>0</v>
      </c>
      <c r="H2325" s="195">
        <f t="shared" si="217"/>
        <v>5</v>
      </c>
      <c r="I2325" s="196">
        <f t="shared" si="218"/>
        <v>3.5</v>
      </c>
      <c r="J2325" s="197">
        <f t="shared" si="219"/>
        <v>5</v>
      </c>
      <c r="K2325" s="186">
        <f t="shared" si="222"/>
        <v>13.5</v>
      </c>
      <c r="L2325" s="198">
        <f t="shared" si="220"/>
        <v>4.5</v>
      </c>
      <c r="M2325" s="199">
        <f t="shared" si="221"/>
        <v>4.5</v>
      </c>
    </row>
    <row r="2326" spans="1:13" x14ac:dyDescent="0.35">
      <c r="A2326" s="189" t="s">
        <v>2400</v>
      </c>
      <c r="B2326" s="190" t="s">
        <v>2423</v>
      </c>
      <c r="C2326" s="191">
        <v>555533</v>
      </c>
      <c r="D2326" s="192">
        <v>2.081</v>
      </c>
      <c r="E2326" s="193">
        <v>43.032145620000001</v>
      </c>
      <c r="F2326" s="194">
        <v>4.1828040278853607</v>
      </c>
      <c r="H2326" s="195">
        <f t="shared" si="217"/>
        <v>0.5</v>
      </c>
      <c r="I2326" s="196">
        <f t="shared" si="218"/>
        <v>3.5</v>
      </c>
      <c r="J2326" s="197">
        <f t="shared" si="219"/>
        <v>1.5</v>
      </c>
      <c r="K2326" s="186">
        <f t="shared" si="222"/>
        <v>5.5</v>
      </c>
      <c r="L2326" s="198">
        <f t="shared" si="220"/>
        <v>1.8333333333333333</v>
      </c>
      <c r="M2326" s="199">
        <f t="shared" si="221"/>
        <v>1.83</v>
      </c>
    </row>
    <row r="2327" spans="1:13" x14ac:dyDescent="0.35">
      <c r="A2327" s="189" t="s">
        <v>2400</v>
      </c>
      <c r="B2327" s="190" t="s">
        <v>2424</v>
      </c>
      <c r="C2327" s="191">
        <v>538027</v>
      </c>
      <c r="D2327" s="192">
        <v>1.242</v>
      </c>
      <c r="E2327" s="193">
        <v>39.586776860000001</v>
      </c>
      <c r="F2327" s="194">
        <v>5.7851239669421481</v>
      </c>
      <c r="H2327" s="195">
        <f t="shared" si="217"/>
        <v>0.5</v>
      </c>
      <c r="I2327" s="196">
        <f t="shared" si="218"/>
        <v>0.5</v>
      </c>
      <c r="J2327" s="197">
        <f t="shared" si="219"/>
        <v>0.5</v>
      </c>
      <c r="K2327" s="186">
        <f t="shared" si="222"/>
        <v>1.5</v>
      </c>
      <c r="L2327" s="198">
        <f t="shared" si="220"/>
        <v>0.5</v>
      </c>
      <c r="M2327" s="199">
        <f t="shared" si="221"/>
        <v>0.5</v>
      </c>
    </row>
    <row r="2328" spans="1:13" x14ac:dyDescent="0.35">
      <c r="A2328" s="189" t="s">
        <v>2400</v>
      </c>
      <c r="B2328" s="190" t="s">
        <v>2425</v>
      </c>
      <c r="C2328" s="191">
        <v>555550</v>
      </c>
      <c r="D2328" s="192">
        <v>3.1779999999999999</v>
      </c>
      <c r="E2328" s="193">
        <v>41.456112849999997</v>
      </c>
      <c r="F2328" s="194">
        <v>3.761755485893417</v>
      </c>
      <c r="H2328" s="195">
        <f t="shared" si="217"/>
        <v>3</v>
      </c>
      <c r="I2328" s="196">
        <f t="shared" si="218"/>
        <v>1</v>
      </c>
      <c r="J2328" s="197">
        <f t="shared" si="219"/>
        <v>2</v>
      </c>
      <c r="K2328" s="186">
        <f t="shared" si="222"/>
        <v>6</v>
      </c>
      <c r="L2328" s="198">
        <f t="shared" si="220"/>
        <v>2</v>
      </c>
      <c r="M2328" s="199">
        <f t="shared" si="221"/>
        <v>2</v>
      </c>
    </row>
    <row r="2329" spans="1:13" x14ac:dyDescent="0.35">
      <c r="A2329" s="189" t="s">
        <v>2400</v>
      </c>
      <c r="B2329" s="190" t="s">
        <v>2426</v>
      </c>
      <c r="C2329" s="191">
        <v>555592</v>
      </c>
      <c r="D2329" s="192">
        <v>5.1719999999999997</v>
      </c>
      <c r="E2329" s="193">
        <v>39.992012780000003</v>
      </c>
      <c r="F2329" s="194">
        <v>1.2779552715654952</v>
      </c>
      <c r="H2329" s="195">
        <f t="shared" si="217"/>
        <v>5</v>
      </c>
      <c r="I2329" s="196">
        <f t="shared" si="218"/>
        <v>0.5</v>
      </c>
      <c r="J2329" s="197">
        <f t="shared" si="219"/>
        <v>5</v>
      </c>
      <c r="K2329" s="186">
        <f t="shared" si="222"/>
        <v>10.5</v>
      </c>
      <c r="L2329" s="198">
        <f t="shared" si="220"/>
        <v>3.5</v>
      </c>
      <c r="M2329" s="199">
        <f t="shared" si="221"/>
        <v>3.5</v>
      </c>
    </row>
    <row r="2330" spans="1:13" x14ac:dyDescent="0.35">
      <c r="A2330" s="189" t="s">
        <v>2400</v>
      </c>
      <c r="B2330" s="190" t="s">
        <v>2427</v>
      </c>
      <c r="C2330" s="191">
        <v>555614</v>
      </c>
      <c r="D2330" s="192">
        <v>1.927</v>
      </c>
      <c r="E2330" s="193">
        <v>40.946715330000004</v>
      </c>
      <c r="F2330" s="194">
        <v>0.29197080291970806</v>
      </c>
      <c r="H2330" s="195">
        <f t="shared" si="217"/>
        <v>0.5</v>
      </c>
      <c r="I2330" s="196">
        <f t="shared" si="218"/>
        <v>0.5</v>
      </c>
      <c r="J2330" s="197">
        <f t="shared" si="219"/>
        <v>5</v>
      </c>
      <c r="K2330" s="186">
        <f t="shared" si="222"/>
        <v>6</v>
      </c>
      <c r="L2330" s="198">
        <f t="shared" si="220"/>
        <v>2</v>
      </c>
      <c r="M2330" s="199">
        <f t="shared" si="221"/>
        <v>2</v>
      </c>
    </row>
    <row r="2331" spans="1:13" x14ac:dyDescent="0.35">
      <c r="A2331" s="189" t="s">
        <v>2400</v>
      </c>
      <c r="B2331" s="190" t="s">
        <v>2428</v>
      </c>
      <c r="C2331" s="191">
        <v>555622</v>
      </c>
      <c r="D2331" s="192">
        <v>5.2469999999999999</v>
      </c>
      <c r="E2331" s="193">
        <v>45.434865899999998</v>
      </c>
      <c r="F2331" s="194">
        <v>0.76628352490421459</v>
      </c>
      <c r="H2331" s="195">
        <f t="shared" si="217"/>
        <v>5</v>
      </c>
      <c r="I2331" s="196">
        <f t="shared" si="218"/>
        <v>5</v>
      </c>
      <c r="J2331" s="197">
        <f t="shared" si="219"/>
        <v>5</v>
      </c>
      <c r="K2331" s="186">
        <f t="shared" si="222"/>
        <v>15</v>
      </c>
      <c r="L2331" s="198">
        <f t="shared" si="220"/>
        <v>5</v>
      </c>
      <c r="M2331" s="199">
        <f t="shared" si="221"/>
        <v>5</v>
      </c>
    </row>
    <row r="2332" spans="1:13" x14ac:dyDescent="0.35">
      <c r="A2332" s="189" t="s">
        <v>2400</v>
      </c>
      <c r="B2332" s="190" t="s">
        <v>2429</v>
      </c>
      <c r="C2332" s="191">
        <v>537845</v>
      </c>
      <c r="D2332" s="192">
        <v>2.532</v>
      </c>
      <c r="E2332" s="193">
        <v>45.92718447</v>
      </c>
      <c r="F2332" s="194">
        <v>1.941747572815534</v>
      </c>
      <c r="H2332" s="195">
        <f t="shared" si="217"/>
        <v>1.5</v>
      </c>
      <c r="I2332" s="196">
        <f t="shared" si="218"/>
        <v>5</v>
      </c>
      <c r="J2332" s="197">
        <f t="shared" si="219"/>
        <v>4.5</v>
      </c>
      <c r="K2332" s="186">
        <f t="shared" si="222"/>
        <v>11</v>
      </c>
      <c r="L2332" s="198">
        <f t="shared" si="220"/>
        <v>3.6666666666666665</v>
      </c>
      <c r="M2332" s="199">
        <f t="shared" si="221"/>
        <v>3.66</v>
      </c>
    </row>
    <row r="2333" spans="1:13" x14ac:dyDescent="0.35">
      <c r="A2333" s="189" t="s">
        <v>2400</v>
      </c>
      <c r="B2333" s="190" t="s">
        <v>2430</v>
      </c>
      <c r="C2333" s="191">
        <v>555657</v>
      </c>
      <c r="D2333" s="192">
        <v>5.3959999999999999</v>
      </c>
      <c r="E2333" s="193">
        <v>44.146048110000002</v>
      </c>
      <c r="F2333" s="194">
        <v>1.8327605956471935</v>
      </c>
      <c r="H2333" s="195">
        <f t="shared" si="217"/>
        <v>5</v>
      </c>
      <c r="I2333" s="196">
        <f t="shared" si="218"/>
        <v>5</v>
      </c>
      <c r="J2333" s="197">
        <f t="shared" si="219"/>
        <v>4.5</v>
      </c>
      <c r="K2333" s="186">
        <f t="shared" si="222"/>
        <v>14.5</v>
      </c>
      <c r="L2333" s="198">
        <f t="shared" si="220"/>
        <v>4.833333333333333</v>
      </c>
      <c r="M2333" s="199">
        <f t="shared" si="221"/>
        <v>4.83</v>
      </c>
    </row>
    <row r="2334" spans="1:13" x14ac:dyDescent="0.35">
      <c r="A2334" s="189" t="s">
        <v>2400</v>
      </c>
      <c r="B2334" s="190" t="s">
        <v>2431</v>
      </c>
      <c r="C2334" s="191">
        <v>555681</v>
      </c>
      <c r="D2334" s="192">
        <v>2.1280000000000001</v>
      </c>
      <c r="E2334" s="193">
        <v>42.410499139999999</v>
      </c>
      <c r="F2334" s="194">
        <v>3.7865748709122209</v>
      </c>
      <c r="H2334" s="195">
        <f t="shared" si="217"/>
        <v>0.5</v>
      </c>
      <c r="I2334" s="196">
        <f t="shared" si="218"/>
        <v>3</v>
      </c>
      <c r="J2334" s="197">
        <f t="shared" si="219"/>
        <v>2</v>
      </c>
      <c r="K2334" s="186">
        <f t="shared" si="222"/>
        <v>5.5</v>
      </c>
      <c r="L2334" s="198">
        <f t="shared" si="220"/>
        <v>1.8333333333333333</v>
      </c>
      <c r="M2334" s="199">
        <f t="shared" si="221"/>
        <v>1.83</v>
      </c>
    </row>
    <row r="2335" spans="1:13" x14ac:dyDescent="0.35">
      <c r="A2335" s="189" t="s">
        <v>2400</v>
      </c>
      <c r="B2335" s="190" t="s">
        <v>2432</v>
      </c>
      <c r="C2335" s="191">
        <v>555690</v>
      </c>
      <c r="D2335" s="192">
        <v>5.4729999999999999</v>
      </c>
      <c r="E2335" s="193">
        <v>46.88690476</v>
      </c>
      <c r="F2335" s="194">
        <v>0.59523809523809534</v>
      </c>
      <c r="H2335" s="195">
        <f t="shared" si="217"/>
        <v>5</v>
      </c>
      <c r="I2335" s="196">
        <f t="shared" si="218"/>
        <v>5</v>
      </c>
      <c r="J2335" s="197">
        <f t="shared" si="219"/>
        <v>5</v>
      </c>
      <c r="K2335" s="186">
        <f t="shared" si="222"/>
        <v>15</v>
      </c>
      <c r="L2335" s="198">
        <f t="shared" si="220"/>
        <v>5</v>
      </c>
      <c r="M2335" s="199">
        <f t="shared" si="221"/>
        <v>5</v>
      </c>
    </row>
    <row r="2336" spans="1:13" x14ac:dyDescent="0.35">
      <c r="A2336" s="189" t="s">
        <v>2400</v>
      </c>
      <c r="B2336" s="190" t="s">
        <v>2433</v>
      </c>
      <c r="C2336" s="191">
        <v>555711</v>
      </c>
      <c r="D2336" s="192">
        <v>4.5309999999999997</v>
      </c>
      <c r="E2336" s="193">
        <v>42.020255859999999</v>
      </c>
      <c r="F2336" s="194">
        <v>0.4264392324093817</v>
      </c>
      <c r="H2336" s="195">
        <f t="shared" si="217"/>
        <v>5</v>
      </c>
      <c r="I2336" s="196">
        <f t="shared" si="218"/>
        <v>2</v>
      </c>
      <c r="J2336" s="197">
        <f t="shared" si="219"/>
        <v>5</v>
      </c>
      <c r="K2336" s="186">
        <f t="shared" si="222"/>
        <v>12</v>
      </c>
      <c r="L2336" s="198">
        <f t="shared" si="220"/>
        <v>4</v>
      </c>
      <c r="M2336" s="199">
        <f t="shared" si="221"/>
        <v>4</v>
      </c>
    </row>
    <row r="2337" spans="1:13" x14ac:dyDescent="0.35">
      <c r="A2337" s="189" t="s">
        <v>2400</v>
      </c>
      <c r="B2337" s="190" t="s">
        <v>1053</v>
      </c>
      <c r="C2337" s="191">
        <v>566675</v>
      </c>
      <c r="D2337" s="192">
        <v>11.904999999999999</v>
      </c>
      <c r="E2337" s="193">
        <v>40.04726368</v>
      </c>
      <c r="F2337" s="194">
        <v>1.9900497512437814</v>
      </c>
      <c r="H2337" s="195">
        <f t="shared" si="217"/>
        <v>5</v>
      </c>
      <c r="I2337" s="196">
        <f t="shared" si="218"/>
        <v>0.5</v>
      </c>
      <c r="J2337" s="197">
        <f t="shared" si="219"/>
        <v>4.5</v>
      </c>
      <c r="K2337" s="186">
        <f t="shared" si="222"/>
        <v>10</v>
      </c>
      <c r="L2337" s="198">
        <f t="shared" si="220"/>
        <v>3.3333333333333335</v>
      </c>
      <c r="M2337" s="199">
        <f t="shared" si="221"/>
        <v>3.33</v>
      </c>
    </row>
    <row r="2338" spans="1:13" x14ac:dyDescent="0.35">
      <c r="A2338" s="189" t="s">
        <v>2400</v>
      </c>
      <c r="B2338" s="190" t="s">
        <v>2434</v>
      </c>
      <c r="C2338" s="191">
        <v>578029</v>
      </c>
      <c r="D2338" s="192">
        <v>1.9319999999999999</v>
      </c>
      <c r="E2338" s="193">
        <v>45.428160920000003</v>
      </c>
      <c r="F2338" s="194">
        <v>2.8735632183908044</v>
      </c>
      <c r="H2338" s="195">
        <f t="shared" si="217"/>
        <v>0.5</v>
      </c>
      <c r="I2338" s="196">
        <f t="shared" si="218"/>
        <v>5</v>
      </c>
      <c r="J2338" s="197">
        <f t="shared" si="219"/>
        <v>3</v>
      </c>
      <c r="K2338" s="186">
        <f t="shared" si="222"/>
        <v>8.5</v>
      </c>
      <c r="L2338" s="198">
        <f t="shared" si="220"/>
        <v>2.8333333333333335</v>
      </c>
      <c r="M2338" s="199">
        <f t="shared" si="221"/>
        <v>2.83</v>
      </c>
    </row>
    <row r="2339" spans="1:13" x14ac:dyDescent="0.35">
      <c r="A2339" s="189" t="s">
        <v>2400</v>
      </c>
      <c r="B2339" s="190" t="s">
        <v>2435</v>
      </c>
      <c r="C2339" s="191">
        <v>555762</v>
      </c>
      <c r="D2339" s="192">
        <v>4.7549999999999999</v>
      </c>
      <c r="E2339" s="193">
        <v>45.033151680000003</v>
      </c>
      <c r="F2339" s="194">
        <v>0.27247956403269757</v>
      </c>
      <c r="H2339" s="195">
        <f t="shared" si="217"/>
        <v>5</v>
      </c>
      <c r="I2339" s="196">
        <f t="shared" si="218"/>
        <v>5</v>
      </c>
      <c r="J2339" s="197">
        <f t="shared" si="219"/>
        <v>5</v>
      </c>
      <c r="K2339" s="186">
        <f t="shared" si="222"/>
        <v>15</v>
      </c>
      <c r="L2339" s="198">
        <f t="shared" si="220"/>
        <v>5</v>
      </c>
      <c r="M2339" s="199">
        <f t="shared" si="221"/>
        <v>5</v>
      </c>
    </row>
    <row r="2340" spans="1:13" x14ac:dyDescent="0.35">
      <c r="A2340" s="189" t="s">
        <v>2436</v>
      </c>
      <c r="B2340" s="190" t="s">
        <v>2437</v>
      </c>
      <c r="C2340" s="191">
        <v>560308</v>
      </c>
      <c r="D2340" s="192">
        <v>0.79400000000000004</v>
      </c>
      <c r="E2340" s="193">
        <v>45.926799010000003</v>
      </c>
      <c r="F2340" s="194">
        <v>15.384615384615385</v>
      </c>
      <c r="H2340" s="195">
        <f t="shared" si="217"/>
        <v>0.5</v>
      </c>
      <c r="I2340" s="196">
        <f t="shared" si="218"/>
        <v>5</v>
      </c>
      <c r="J2340" s="197">
        <f t="shared" si="219"/>
        <v>0.5</v>
      </c>
      <c r="K2340" s="186">
        <f t="shared" si="222"/>
        <v>6</v>
      </c>
      <c r="L2340" s="198">
        <f t="shared" si="220"/>
        <v>2</v>
      </c>
      <c r="M2340" s="199">
        <f t="shared" si="221"/>
        <v>2</v>
      </c>
    </row>
    <row r="2341" spans="1:13" x14ac:dyDescent="0.35">
      <c r="A2341" s="189" t="s">
        <v>2436</v>
      </c>
      <c r="B2341" s="190" t="s">
        <v>2438</v>
      </c>
      <c r="C2341" s="191">
        <v>560413</v>
      </c>
      <c r="D2341" s="192">
        <v>3.4159999999999999</v>
      </c>
      <c r="E2341" s="193">
        <v>44.503838770000002</v>
      </c>
      <c r="F2341" s="194">
        <v>3.8387715930902111</v>
      </c>
      <c r="H2341" s="195">
        <f t="shared" si="217"/>
        <v>3.5</v>
      </c>
      <c r="I2341" s="196">
        <f t="shared" si="218"/>
        <v>5</v>
      </c>
      <c r="J2341" s="197">
        <f t="shared" si="219"/>
        <v>2</v>
      </c>
      <c r="K2341" s="186">
        <f t="shared" si="222"/>
        <v>10.5</v>
      </c>
      <c r="L2341" s="198">
        <f t="shared" si="220"/>
        <v>3.5</v>
      </c>
      <c r="M2341" s="199">
        <f t="shared" si="221"/>
        <v>3.5</v>
      </c>
    </row>
    <row r="2342" spans="1:13" x14ac:dyDescent="0.35">
      <c r="A2342" s="189" t="s">
        <v>2436</v>
      </c>
      <c r="B2342" s="190" t="s">
        <v>2436</v>
      </c>
      <c r="C2342" s="191">
        <v>560472</v>
      </c>
      <c r="D2342" s="192">
        <v>4.375</v>
      </c>
      <c r="E2342" s="193">
        <v>44.287920280000002</v>
      </c>
      <c r="F2342" s="194">
        <v>0.97368020690704404</v>
      </c>
      <c r="H2342" s="195">
        <f t="shared" si="217"/>
        <v>5</v>
      </c>
      <c r="I2342" s="196">
        <f t="shared" si="218"/>
        <v>5</v>
      </c>
      <c r="J2342" s="197">
        <f t="shared" si="219"/>
        <v>5</v>
      </c>
      <c r="K2342" s="186">
        <f t="shared" si="222"/>
        <v>15</v>
      </c>
      <c r="L2342" s="198">
        <f t="shared" si="220"/>
        <v>5</v>
      </c>
      <c r="M2342" s="199">
        <f t="shared" si="221"/>
        <v>5</v>
      </c>
    </row>
    <row r="2343" spans="1:13" x14ac:dyDescent="0.35">
      <c r="A2343" s="189" t="s">
        <v>2436</v>
      </c>
      <c r="B2343" s="190" t="s">
        <v>2439</v>
      </c>
      <c r="C2343" s="191">
        <v>560588</v>
      </c>
      <c r="D2343" s="192">
        <v>7.4039999999999999</v>
      </c>
      <c r="E2343" s="193">
        <v>42.589579520000001</v>
      </c>
      <c r="F2343" s="194">
        <v>0</v>
      </c>
      <c r="H2343" s="195">
        <f t="shared" si="217"/>
        <v>5</v>
      </c>
      <c r="I2343" s="196">
        <f t="shared" si="218"/>
        <v>3</v>
      </c>
      <c r="J2343" s="197">
        <f t="shared" si="219"/>
        <v>5</v>
      </c>
      <c r="K2343" s="186">
        <f t="shared" si="222"/>
        <v>13</v>
      </c>
      <c r="L2343" s="198">
        <f t="shared" si="220"/>
        <v>4.333333333333333</v>
      </c>
      <c r="M2343" s="199">
        <f t="shared" si="221"/>
        <v>4.33</v>
      </c>
    </row>
    <row r="2344" spans="1:13" x14ac:dyDescent="0.35">
      <c r="A2344" s="189" t="s">
        <v>2436</v>
      </c>
      <c r="B2344" s="190" t="s">
        <v>2440</v>
      </c>
      <c r="C2344" s="191">
        <v>560596</v>
      </c>
      <c r="D2344" s="192">
        <v>0</v>
      </c>
      <c r="E2344" s="193">
        <v>45.921052629999998</v>
      </c>
      <c r="F2344" s="194">
        <v>10.526315789473683</v>
      </c>
      <c r="H2344" s="195">
        <f t="shared" si="217"/>
        <v>0.5</v>
      </c>
      <c r="I2344" s="196">
        <f t="shared" si="218"/>
        <v>5</v>
      </c>
      <c r="J2344" s="197">
        <f t="shared" si="219"/>
        <v>0.5</v>
      </c>
      <c r="K2344" s="186">
        <f t="shared" si="222"/>
        <v>6</v>
      </c>
      <c r="L2344" s="198">
        <f t="shared" si="220"/>
        <v>2</v>
      </c>
      <c r="M2344" s="199">
        <f t="shared" si="221"/>
        <v>2</v>
      </c>
    </row>
    <row r="2345" spans="1:13" x14ac:dyDescent="0.35">
      <c r="A2345" s="189" t="s">
        <v>2436</v>
      </c>
      <c r="B2345" s="190" t="s">
        <v>2441</v>
      </c>
      <c r="C2345" s="191">
        <v>560600</v>
      </c>
      <c r="D2345" s="192">
        <v>5.0789999999999997</v>
      </c>
      <c r="E2345" s="193">
        <v>42.868120089999998</v>
      </c>
      <c r="F2345" s="194">
        <v>0.50035739814152957</v>
      </c>
      <c r="H2345" s="195">
        <f t="shared" si="217"/>
        <v>5</v>
      </c>
      <c r="I2345" s="196">
        <f t="shared" si="218"/>
        <v>3.5</v>
      </c>
      <c r="J2345" s="197">
        <f t="shared" si="219"/>
        <v>5</v>
      </c>
      <c r="K2345" s="186">
        <f t="shared" si="222"/>
        <v>13.5</v>
      </c>
      <c r="L2345" s="198">
        <f t="shared" si="220"/>
        <v>4.5</v>
      </c>
      <c r="M2345" s="199">
        <f t="shared" si="221"/>
        <v>4.5</v>
      </c>
    </row>
    <row r="2346" spans="1:13" x14ac:dyDescent="0.35">
      <c r="A2346" s="189" t="s">
        <v>2436</v>
      </c>
      <c r="B2346" s="190" t="s">
        <v>2442</v>
      </c>
      <c r="C2346" s="191">
        <v>560651</v>
      </c>
      <c r="D2346" s="192">
        <v>2.3170000000000002</v>
      </c>
      <c r="E2346" s="193">
        <v>45.059819410000003</v>
      </c>
      <c r="F2346" s="194">
        <v>2.2573363431151239</v>
      </c>
      <c r="H2346" s="195">
        <f t="shared" si="217"/>
        <v>1</v>
      </c>
      <c r="I2346" s="196">
        <f t="shared" si="218"/>
        <v>5</v>
      </c>
      <c r="J2346" s="197">
        <f t="shared" si="219"/>
        <v>4</v>
      </c>
      <c r="K2346" s="186">
        <f t="shared" si="222"/>
        <v>10</v>
      </c>
      <c r="L2346" s="198">
        <f t="shared" si="220"/>
        <v>3.3333333333333335</v>
      </c>
      <c r="M2346" s="199">
        <f t="shared" si="221"/>
        <v>3.33</v>
      </c>
    </row>
    <row r="2347" spans="1:13" x14ac:dyDescent="0.35">
      <c r="A2347" s="189" t="s">
        <v>2436</v>
      </c>
      <c r="B2347" s="190" t="s">
        <v>2443</v>
      </c>
      <c r="C2347" s="191">
        <v>560677</v>
      </c>
      <c r="D2347" s="192">
        <v>3.03</v>
      </c>
      <c r="E2347" s="193">
        <v>45.576158939999999</v>
      </c>
      <c r="F2347" s="194">
        <v>1.3245033112582782</v>
      </c>
      <c r="H2347" s="195">
        <f t="shared" si="217"/>
        <v>2.5</v>
      </c>
      <c r="I2347" s="196">
        <f t="shared" si="218"/>
        <v>5</v>
      </c>
      <c r="J2347" s="197">
        <f t="shared" si="219"/>
        <v>5</v>
      </c>
      <c r="K2347" s="186">
        <f t="shared" si="222"/>
        <v>12.5</v>
      </c>
      <c r="L2347" s="198">
        <f t="shared" si="220"/>
        <v>4.166666666666667</v>
      </c>
      <c r="M2347" s="199">
        <f t="shared" si="221"/>
        <v>4.16</v>
      </c>
    </row>
    <row r="2348" spans="1:13" x14ac:dyDescent="0.35">
      <c r="A2348" s="189" t="s">
        <v>2444</v>
      </c>
      <c r="B2348" s="190" t="s">
        <v>2445</v>
      </c>
      <c r="C2348" s="191">
        <v>554511</v>
      </c>
      <c r="D2348" s="192">
        <v>2.8570000000000002</v>
      </c>
      <c r="E2348" s="193">
        <v>43.774606300000002</v>
      </c>
      <c r="F2348" s="194">
        <v>5.7086614173228343</v>
      </c>
      <c r="H2348" s="195">
        <f t="shared" si="217"/>
        <v>2</v>
      </c>
      <c r="I2348" s="196">
        <f t="shared" si="218"/>
        <v>5</v>
      </c>
      <c r="J2348" s="197">
        <f t="shared" si="219"/>
        <v>0.5</v>
      </c>
      <c r="K2348" s="186">
        <f t="shared" si="222"/>
        <v>7.5</v>
      </c>
      <c r="L2348" s="198">
        <f t="shared" si="220"/>
        <v>2.5</v>
      </c>
      <c r="M2348" s="199">
        <f t="shared" si="221"/>
        <v>2.5</v>
      </c>
    </row>
    <row r="2349" spans="1:13" x14ac:dyDescent="0.35">
      <c r="A2349" s="189" t="s">
        <v>2444</v>
      </c>
      <c r="B2349" s="190" t="s">
        <v>2446</v>
      </c>
      <c r="C2349" s="191">
        <v>554600</v>
      </c>
      <c r="D2349" s="192">
        <v>2.9790000000000001</v>
      </c>
      <c r="E2349" s="193">
        <v>44.315972219999999</v>
      </c>
      <c r="F2349" s="194">
        <v>2.0833333333333335</v>
      </c>
      <c r="H2349" s="195">
        <f t="shared" si="217"/>
        <v>2.5</v>
      </c>
      <c r="I2349" s="196">
        <f t="shared" si="218"/>
        <v>5</v>
      </c>
      <c r="J2349" s="197">
        <f t="shared" si="219"/>
        <v>4.5</v>
      </c>
      <c r="K2349" s="186">
        <f t="shared" si="222"/>
        <v>12</v>
      </c>
      <c r="L2349" s="198">
        <f t="shared" si="220"/>
        <v>4</v>
      </c>
      <c r="M2349" s="199">
        <f t="shared" si="221"/>
        <v>4</v>
      </c>
    </row>
    <row r="2350" spans="1:13" x14ac:dyDescent="0.35">
      <c r="A2350" s="189" t="s">
        <v>2444</v>
      </c>
      <c r="B2350" s="190" t="s">
        <v>2444</v>
      </c>
      <c r="C2350" s="191">
        <v>554642</v>
      </c>
      <c r="D2350" s="192">
        <v>4.9470000000000001</v>
      </c>
      <c r="E2350" s="193">
        <v>45.218312830000002</v>
      </c>
      <c r="F2350" s="194">
        <v>1.3216168717047452</v>
      </c>
      <c r="H2350" s="195">
        <f t="shared" si="217"/>
        <v>5</v>
      </c>
      <c r="I2350" s="196">
        <f t="shared" si="218"/>
        <v>5</v>
      </c>
      <c r="J2350" s="197">
        <f t="shared" si="219"/>
        <v>5</v>
      </c>
      <c r="K2350" s="186">
        <f t="shared" si="222"/>
        <v>15</v>
      </c>
      <c r="L2350" s="198">
        <f t="shared" si="220"/>
        <v>5</v>
      </c>
      <c r="M2350" s="199">
        <f t="shared" si="221"/>
        <v>5</v>
      </c>
    </row>
    <row r="2351" spans="1:13" x14ac:dyDescent="0.35">
      <c r="A2351" s="189" t="s">
        <v>2444</v>
      </c>
      <c r="B2351" s="190" t="s">
        <v>1746</v>
      </c>
      <c r="C2351" s="191">
        <v>554677</v>
      </c>
      <c r="D2351" s="192">
        <v>3.831</v>
      </c>
      <c r="E2351" s="193">
        <v>43.884810129999998</v>
      </c>
      <c r="F2351" s="194">
        <v>2.5316455696202533</v>
      </c>
      <c r="H2351" s="195">
        <f t="shared" si="217"/>
        <v>4.5</v>
      </c>
      <c r="I2351" s="196">
        <f t="shared" si="218"/>
        <v>5</v>
      </c>
      <c r="J2351" s="197">
        <f t="shared" si="219"/>
        <v>3.5</v>
      </c>
      <c r="K2351" s="186">
        <f t="shared" si="222"/>
        <v>13</v>
      </c>
      <c r="L2351" s="198">
        <f t="shared" si="220"/>
        <v>4.333333333333333</v>
      </c>
      <c r="M2351" s="199">
        <f t="shared" si="221"/>
        <v>4.33</v>
      </c>
    </row>
    <row r="2352" spans="1:13" x14ac:dyDescent="0.35">
      <c r="A2352" s="189" t="s">
        <v>2444</v>
      </c>
      <c r="B2352" s="190" t="s">
        <v>2447</v>
      </c>
      <c r="C2352" s="191">
        <v>539473</v>
      </c>
      <c r="D2352" s="192">
        <v>4.2549999999999999</v>
      </c>
      <c r="E2352" s="193">
        <v>44.25</v>
      </c>
      <c r="F2352" s="194">
        <v>6.9444444444444438</v>
      </c>
      <c r="H2352" s="195">
        <f t="shared" si="217"/>
        <v>5</v>
      </c>
      <c r="I2352" s="196">
        <f t="shared" si="218"/>
        <v>5</v>
      </c>
      <c r="J2352" s="197">
        <f t="shared" si="219"/>
        <v>0.5</v>
      </c>
      <c r="K2352" s="186">
        <f t="shared" si="222"/>
        <v>10.5</v>
      </c>
      <c r="L2352" s="198">
        <f t="shared" si="220"/>
        <v>3.5</v>
      </c>
      <c r="M2352" s="199">
        <f t="shared" si="221"/>
        <v>3.5</v>
      </c>
    </row>
    <row r="2353" spans="1:13" x14ac:dyDescent="0.35">
      <c r="A2353" s="189" t="s">
        <v>2444</v>
      </c>
      <c r="B2353" s="190" t="s">
        <v>2448</v>
      </c>
      <c r="C2353" s="191">
        <v>539538</v>
      </c>
      <c r="D2353" s="192">
        <v>5.7469999999999999</v>
      </c>
      <c r="E2353" s="193">
        <v>45.665137610000002</v>
      </c>
      <c r="F2353" s="194">
        <v>1.834862385321101</v>
      </c>
      <c r="H2353" s="195">
        <f t="shared" si="217"/>
        <v>5</v>
      </c>
      <c r="I2353" s="196">
        <f t="shared" si="218"/>
        <v>5</v>
      </c>
      <c r="J2353" s="197">
        <f t="shared" si="219"/>
        <v>4.5</v>
      </c>
      <c r="K2353" s="186">
        <f t="shared" si="222"/>
        <v>14.5</v>
      </c>
      <c r="L2353" s="198">
        <f t="shared" si="220"/>
        <v>4.833333333333333</v>
      </c>
      <c r="M2353" s="199">
        <f t="shared" si="221"/>
        <v>4.83</v>
      </c>
    </row>
    <row r="2354" spans="1:13" x14ac:dyDescent="0.35">
      <c r="A2354" s="189" t="s">
        <v>2444</v>
      </c>
      <c r="B2354" s="190" t="s">
        <v>2449</v>
      </c>
      <c r="C2354" s="191">
        <v>539112</v>
      </c>
      <c r="D2354" s="192">
        <v>1.5529999999999999</v>
      </c>
      <c r="E2354" s="193">
        <v>42.282352940000003</v>
      </c>
      <c r="F2354" s="194">
        <v>5.4901960784313717</v>
      </c>
      <c r="H2354" s="195">
        <f t="shared" si="217"/>
        <v>0.5</v>
      </c>
      <c r="I2354" s="196">
        <f t="shared" si="218"/>
        <v>2.5</v>
      </c>
      <c r="J2354" s="197">
        <f t="shared" si="219"/>
        <v>0.5</v>
      </c>
      <c r="K2354" s="186">
        <f t="shared" si="222"/>
        <v>3.5</v>
      </c>
      <c r="L2354" s="198">
        <f t="shared" si="220"/>
        <v>1.1666666666666667</v>
      </c>
      <c r="M2354" s="199">
        <f t="shared" si="221"/>
        <v>1.1599999999999999</v>
      </c>
    </row>
    <row r="2355" spans="1:13" x14ac:dyDescent="0.35">
      <c r="A2355" s="189" t="s">
        <v>2444</v>
      </c>
      <c r="B2355" s="190" t="s">
        <v>2450</v>
      </c>
      <c r="C2355" s="191">
        <v>555631</v>
      </c>
      <c r="D2355" s="192">
        <v>5.4720000000000004</v>
      </c>
      <c r="E2355" s="193">
        <v>42.553337919999997</v>
      </c>
      <c r="F2355" s="194">
        <v>0.68823124569855465</v>
      </c>
      <c r="H2355" s="195">
        <f t="shared" si="217"/>
        <v>5</v>
      </c>
      <c r="I2355" s="196">
        <f t="shared" si="218"/>
        <v>3</v>
      </c>
      <c r="J2355" s="197">
        <f t="shared" si="219"/>
        <v>5</v>
      </c>
      <c r="K2355" s="186">
        <f t="shared" si="222"/>
        <v>13</v>
      </c>
      <c r="L2355" s="198">
        <f t="shared" si="220"/>
        <v>4.333333333333333</v>
      </c>
      <c r="M2355" s="199">
        <f t="shared" si="221"/>
        <v>4.33</v>
      </c>
    </row>
    <row r="2356" spans="1:13" x14ac:dyDescent="0.35">
      <c r="A2356" s="189" t="s">
        <v>2444</v>
      </c>
      <c r="B2356" s="190" t="s">
        <v>2451</v>
      </c>
      <c r="C2356" s="191">
        <v>554855</v>
      </c>
      <c r="D2356" s="192">
        <v>4.0439999999999996</v>
      </c>
      <c r="E2356" s="193">
        <v>41.564814810000001</v>
      </c>
      <c r="F2356" s="194">
        <v>2.3148148148148149</v>
      </c>
      <c r="H2356" s="195">
        <f t="shared" si="217"/>
        <v>4.5</v>
      </c>
      <c r="I2356" s="196">
        <f t="shared" si="218"/>
        <v>1.5</v>
      </c>
      <c r="J2356" s="197">
        <f t="shared" si="219"/>
        <v>4</v>
      </c>
      <c r="K2356" s="186">
        <f t="shared" si="222"/>
        <v>10</v>
      </c>
      <c r="L2356" s="198">
        <f t="shared" si="220"/>
        <v>3.3333333333333335</v>
      </c>
      <c r="M2356" s="199">
        <f t="shared" si="221"/>
        <v>3.33</v>
      </c>
    </row>
    <row r="2357" spans="1:13" x14ac:dyDescent="0.35">
      <c r="A2357" s="189" t="s">
        <v>2444</v>
      </c>
      <c r="B2357" s="190" t="s">
        <v>2452</v>
      </c>
      <c r="C2357" s="191">
        <v>554880</v>
      </c>
      <c r="D2357" s="192">
        <v>3.3540000000000001</v>
      </c>
      <c r="E2357" s="193">
        <v>41.002868069999998</v>
      </c>
      <c r="F2357" s="194">
        <v>7.0745697896749524</v>
      </c>
      <c r="H2357" s="195">
        <f t="shared" si="217"/>
        <v>3</v>
      </c>
      <c r="I2357" s="196">
        <f t="shared" si="218"/>
        <v>0.5</v>
      </c>
      <c r="J2357" s="197">
        <f t="shared" si="219"/>
        <v>0.5</v>
      </c>
      <c r="K2357" s="186">
        <f t="shared" si="222"/>
        <v>4</v>
      </c>
      <c r="L2357" s="198">
        <f t="shared" si="220"/>
        <v>1.3333333333333333</v>
      </c>
      <c r="M2357" s="199">
        <f t="shared" si="221"/>
        <v>1.33</v>
      </c>
    </row>
    <row r="2358" spans="1:13" x14ac:dyDescent="0.35">
      <c r="A2358" s="189" t="s">
        <v>2444</v>
      </c>
      <c r="B2358" s="190" t="s">
        <v>2453</v>
      </c>
      <c r="C2358" s="191">
        <v>539481</v>
      </c>
      <c r="D2358" s="192">
        <v>0.96499999999999997</v>
      </c>
      <c r="E2358" s="193">
        <v>43.910416669999996</v>
      </c>
      <c r="F2358" s="194">
        <v>5.833333333333333</v>
      </c>
      <c r="H2358" s="195">
        <f t="shared" si="217"/>
        <v>0.5</v>
      </c>
      <c r="I2358" s="196">
        <f t="shared" si="218"/>
        <v>5</v>
      </c>
      <c r="J2358" s="197">
        <f t="shared" si="219"/>
        <v>0.5</v>
      </c>
      <c r="K2358" s="186">
        <f t="shared" si="222"/>
        <v>6</v>
      </c>
      <c r="L2358" s="198">
        <f t="shared" si="220"/>
        <v>2</v>
      </c>
      <c r="M2358" s="199">
        <f t="shared" si="221"/>
        <v>2</v>
      </c>
    </row>
    <row r="2359" spans="1:13" x14ac:dyDescent="0.35">
      <c r="A2359" s="189" t="s">
        <v>2444</v>
      </c>
      <c r="B2359" s="190" t="s">
        <v>2454</v>
      </c>
      <c r="C2359" s="191">
        <v>539279</v>
      </c>
      <c r="D2359" s="192">
        <v>2.8690000000000002</v>
      </c>
      <c r="E2359" s="193">
        <v>42.878456460000002</v>
      </c>
      <c r="F2359" s="194">
        <v>4.8699958728848545</v>
      </c>
      <c r="H2359" s="195">
        <f t="shared" si="217"/>
        <v>2</v>
      </c>
      <c r="I2359" s="196">
        <f t="shared" si="218"/>
        <v>3.5</v>
      </c>
      <c r="J2359" s="197">
        <f t="shared" si="219"/>
        <v>0.5</v>
      </c>
      <c r="K2359" s="186">
        <f t="shared" si="222"/>
        <v>6</v>
      </c>
      <c r="L2359" s="198">
        <f t="shared" si="220"/>
        <v>2</v>
      </c>
      <c r="M2359" s="199">
        <f t="shared" si="221"/>
        <v>2</v>
      </c>
    </row>
    <row r="2360" spans="1:13" x14ac:dyDescent="0.35">
      <c r="A2360" s="189" t="s">
        <v>2444</v>
      </c>
      <c r="B2360" s="190" t="s">
        <v>2455</v>
      </c>
      <c r="C2360" s="191">
        <v>539376</v>
      </c>
      <c r="D2360" s="192">
        <v>3.7040000000000002</v>
      </c>
      <c r="E2360" s="193">
        <v>43.02419355</v>
      </c>
      <c r="F2360" s="194">
        <v>0</v>
      </c>
      <c r="H2360" s="195">
        <f t="shared" si="217"/>
        <v>4</v>
      </c>
      <c r="I2360" s="196">
        <f t="shared" si="218"/>
        <v>3.5</v>
      </c>
      <c r="J2360" s="197">
        <f t="shared" si="219"/>
        <v>5</v>
      </c>
      <c r="K2360" s="186">
        <f t="shared" si="222"/>
        <v>12.5</v>
      </c>
      <c r="L2360" s="198">
        <f t="shared" si="220"/>
        <v>4.166666666666667</v>
      </c>
      <c r="M2360" s="199">
        <f t="shared" si="221"/>
        <v>4.16</v>
      </c>
    </row>
    <row r="2361" spans="1:13" x14ac:dyDescent="0.35">
      <c r="A2361" s="189" t="s">
        <v>2444</v>
      </c>
      <c r="B2361" s="190" t="s">
        <v>2456</v>
      </c>
      <c r="C2361" s="191">
        <v>539431</v>
      </c>
      <c r="D2361" s="192">
        <v>3.488</v>
      </c>
      <c r="E2361" s="193">
        <v>42.508213550000001</v>
      </c>
      <c r="F2361" s="194">
        <v>4.5174537987679679</v>
      </c>
      <c r="H2361" s="195">
        <f t="shared" si="217"/>
        <v>3.5</v>
      </c>
      <c r="I2361" s="196">
        <f t="shared" si="218"/>
        <v>3</v>
      </c>
      <c r="J2361" s="197">
        <f t="shared" si="219"/>
        <v>1</v>
      </c>
      <c r="K2361" s="186">
        <f t="shared" si="222"/>
        <v>7.5</v>
      </c>
      <c r="L2361" s="198">
        <f t="shared" si="220"/>
        <v>2.5</v>
      </c>
      <c r="M2361" s="199">
        <f t="shared" si="221"/>
        <v>2.5</v>
      </c>
    </row>
    <row r="2362" spans="1:13" x14ac:dyDescent="0.35">
      <c r="A2362" s="189" t="s">
        <v>1098</v>
      </c>
      <c r="B2362" s="190" t="s">
        <v>2457</v>
      </c>
      <c r="C2362" s="191">
        <v>554979</v>
      </c>
      <c r="D2362" s="192">
        <v>4.6980000000000004</v>
      </c>
      <c r="E2362" s="193">
        <v>44.496462260000001</v>
      </c>
      <c r="F2362" s="194">
        <v>36.084905660377359</v>
      </c>
      <c r="H2362" s="195">
        <f t="shared" si="217"/>
        <v>5</v>
      </c>
      <c r="I2362" s="196">
        <f t="shared" si="218"/>
        <v>5</v>
      </c>
      <c r="J2362" s="197">
        <f t="shared" si="219"/>
        <v>0.5</v>
      </c>
      <c r="K2362" s="186">
        <f t="shared" si="222"/>
        <v>10.5</v>
      </c>
      <c r="L2362" s="198">
        <f t="shared" si="220"/>
        <v>3.5</v>
      </c>
      <c r="M2362" s="199">
        <f t="shared" si="221"/>
        <v>3.5</v>
      </c>
    </row>
    <row r="2363" spans="1:13" x14ac:dyDescent="0.35">
      <c r="A2363" s="189" t="s">
        <v>1098</v>
      </c>
      <c r="B2363" s="190" t="s">
        <v>2458</v>
      </c>
      <c r="C2363" s="191">
        <v>506486</v>
      </c>
      <c r="D2363" s="192">
        <v>1.2989999999999999</v>
      </c>
      <c r="E2363" s="193">
        <v>40.76235741</v>
      </c>
      <c r="F2363" s="194">
        <v>79.847908745247153</v>
      </c>
      <c r="H2363" s="195">
        <f t="shared" si="217"/>
        <v>0.5</v>
      </c>
      <c r="I2363" s="196">
        <f t="shared" si="218"/>
        <v>0.5</v>
      </c>
      <c r="J2363" s="197">
        <f t="shared" si="219"/>
        <v>0.5</v>
      </c>
      <c r="K2363" s="186">
        <f t="shared" si="222"/>
        <v>1.5</v>
      </c>
      <c r="L2363" s="198">
        <f t="shared" si="220"/>
        <v>0.5</v>
      </c>
      <c r="M2363" s="199">
        <f t="shared" si="221"/>
        <v>0.5</v>
      </c>
    </row>
    <row r="2364" spans="1:13" x14ac:dyDescent="0.35">
      <c r="A2364" s="189" t="s">
        <v>1098</v>
      </c>
      <c r="B2364" s="190" t="s">
        <v>2459</v>
      </c>
      <c r="C2364" s="191">
        <v>500127</v>
      </c>
      <c r="D2364" s="192">
        <v>1.8520000000000001</v>
      </c>
      <c r="E2364" s="193">
        <v>40.895061730000002</v>
      </c>
      <c r="F2364" s="194">
        <v>2.4691358024691357</v>
      </c>
      <c r="H2364" s="195">
        <f t="shared" si="217"/>
        <v>0.5</v>
      </c>
      <c r="I2364" s="196">
        <f t="shared" si="218"/>
        <v>0.5</v>
      </c>
      <c r="J2364" s="197">
        <f t="shared" si="219"/>
        <v>4</v>
      </c>
      <c r="K2364" s="186">
        <f t="shared" si="222"/>
        <v>5</v>
      </c>
      <c r="L2364" s="198">
        <f t="shared" si="220"/>
        <v>1.6666666666666667</v>
      </c>
      <c r="M2364" s="199">
        <f t="shared" si="221"/>
        <v>1.66</v>
      </c>
    </row>
    <row r="2365" spans="1:13" x14ac:dyDescent="0.35">
      <c r="A2365" s="189" t="s">
        <v>1098</v>
      </c>
      <c r="B2365" s="190" t="s">
        <v>1922</v>
      </c>
      <c r="C2365" s="191">
        <v>538159</v>
      </c>
      <c r="D2365" s="192">
        <v>2.57</v>
      </c>
      <c r="E2365" s="193">
        <v>41.349144629999998</v>
      </c>
      <c r="F2365" s="194">
        <v>8.0870917573872472</v>
      </c>
      <c r="H2365" s="195">
        <f t="shared" si="217"/>
        <v>1.5</v>
      </c>
      <c r="I2365" s="196">
        <f t="shared" si="218"/>
        <v>1</v>
      </c>
      <c r="J2365" s="197">
        <f t="shared" si="219"/>
        <v>0.5</v>
      </c>
      <c r="K2365" s="186">
        <f t="shared" si="222"/>
        <v>3</v>
      </c>
      <c r="L2365" s="198">
        <f t="shared" si="220"/>
        <v>1</v>
      </c>
      <c r="M2365" s="199">
        <f t="shared" si="221"/>
        <v>1</v>
      </c>
    </row>
    <row r="2366" spans="1:13" x14ac:dyDescent="0.35">
      <c r="A2366" s="189" t="s">
        <v>1098</v>
      </c>
      <c r="B2366" s="190" t="s">
        <v>2460</v>
      </c>
      <c r="C2366" s="191">
        <v>555169</v>
      </c>
      <c r="D2366" s="192">
        <v>3.802</v>
      </c>
      <c r="E2366" s="193">
        <v>43.096858640000001</v>
      </c>
      <c r="F2366" s="194">
        <v>23.560209424083769</v>
      </c>
      <c r="H2366" s="195">
        <f t="shared" si="217"/>
        <v>4</v>
      </c>
      <c r="I2366" s="196">
        <f t="shared" si="218"/>
        <v>3.5</v>
      </c>
      <c r="J2366" s="197">
        <f t="shared" si="219"/>
        <v>0.5</v>
      </c>
      <c r="K2366" s="186">
        <f t="shared" si="222"/>
        <v>8</v>
      </c>
      <c r="L2366" s="198">
        <f t="shared" si="220"/>
        <v>2.6666666666666665</v>
      </c>
      <c r="M2366" s="199">
        <f t="shared" si="221"/>
        <v>2.66</v>
      </c>
    </row>
    <row r="2367" spans="1:13" x14ac:dyDescent="0.35">
      <c r="A2367" s="189" t="s">
        <v>1098</v>
      </c>
      <c r="B2367" s="190" t="s">
        <v>2461</v>
      </c>
      <c r="C2367" s="191">
        <v>555185</v>
      </c>
      <c r="D2367" s="192">
        <v>4.8070000000000004</v>
      </c>
      <c r="E2367" s="193">
        <v>42.716421449999999</v>
      </c>
      <c r="F2367" s="194">
        <v>3.0374940673944</v>
      </c>
      <c r="H2367" s="195">
        <f t="shared" si="217"/>
        <v>5</v>
      </c>
      <c r="I2367" s="196">
        <f t="shared" si="218"/>
        <v>3.5</v>
      </c>
      <c r="J2367" s="197">
        <f t="shared" si="219"/>
        <v>3</v>
      </c>
      <c r="K2367" s="186">
        <f t="shared" si="222"/>
        <v>11.5</v>
      </c>
      <c r="L2367" s="198">
        <f t="shared" si="220"/>
        <v>3.8333333333333335</v>
      </c>
      <c r="M2367" s="199">
        <f t="shared" si="221"/>
        <v>3.83</v>
      </c>
    </row>
    <row r="2368" spans="1:13" x14ac:dyDescent="0.35">
      <c r="A2368" s="189" t="s">
        <v>1098</v>
      </c>
      <c r="B2368" s="190" t="s">
        <v>2462</v>
      </c>
      <c r="C2368" s="191">
        <v>555215</v>
      </c>
      <c r="D2368" s="192">
        <v>4.5339999999999998</v>
      </c>
      <c r="E2368" s="193">
        <v>44.630876749999999</v>
      </c>
      <c r="F2368" s="194">
        <v>4.6590427784836939</v>
      </c>
      <c r="H2368" s="195">
        <f t="shared" si="217"/>
        <v>5</v>
      </c>
      <c r="I2368" s="196">
        <f t="shared" si="218"/>
        <v>5</v>
      </c>
      <c r="J2368" s="197">
        <f t="shared" si="219"/>
        <v>0.5</v>
      </c>
      <c r="K2368" s="186">
        <f t="shared" si="222"/>
        <v>10.5</v>
      </c>
      <c r="L2368" s="198">
        <f t="shared" si="220"/>
        <v>3.5</v>
      </c>
      <c r="M2368" s="199">
        <f t="shared" si="221"/>
        <v>3.5</v>
      </c>
    </row>
    <row r="2369" spans="1:13" x14ac:dyDescent="0.35">
      <c r="A2369" s="189" t="s">
        <v>1098</v>
      </c>
      <c r="B2369" s="190" t="s">
        <v>2463</v>
      </c>
      <c r="C2369" s="191">
        <v>578045</v>
      </c>
      <c r="D2369" s="192">
        <v>2.5209999999999999</v>
      </c>
      <c r="E2369" s="193">
        <v>40.600864549999997</v>
      </c>
      <c r="F2369" s="194">
        <v>1.1527377521613833</v>
      </c>
      <c r="H2369" s="195">
        <f t="shared" si="217"/>
        <v>1.5</v>
      </c>
      <c r="I2369" s="196">
        <f t="shared" si="218"/>
        <v>0.5</v>
      </c>
      <c r="J2369" s="197">
        <f t="shared" si="219"/>
        <v>5</v>
      </c>
      <c r="K2369" s="186">
        <f t="shared" si="222"/>
        <v>7</v>
      </c>
      <c r="L2369" s="198">
        <f t="shared" si="220"/>
        <v>2.3333333333333335</v>
      </c>
      <c r="M2369" s="199">
        <f t="shared" si="221"/>
        <v>2.33</v>
      </c>
    </row>
    <row r="2370" spans="1:13" x14ac:dyDescent="0.35">
      <c r="A2370" s="189" t="s">
        <v>1098</v>
      </c>
      <c r="B2370" s="190" t="s">
        <v>2206</v>
      </c>
      <c r="C2370" s="191">
        <v>555363</v>
      </c>
      <c r="D2370" s="192">
        <v>4.2590000000000003</v>
      </c>
      <c r="E2370" s="193">
        <v>44.367967849999999</v>
      </c>
      <c r="F2370" s="194">
        <v>0.22962112514351321</v>
      </c>
      <c r="H2370" s="195">
        <f t="shared" si="217"/>
        <v>5</v>
      </c>
      <c r="I2370" s="196">
        <f t="shared" si="218"/>
        <v>5</v>
      </c>
      <c r="J2370" s="197">
        <f t="shared" si="219"/>
        <v>5</v>
      </c>
      <c r="K2370" s="186">
        <f t="shared" si="222"/>
        <v>15</v>
      </c>
      <c r="L2370" s="198">
        <f t="shared" si="220"/>
        <v>5</v>
      </c>
      <c r="M2370" s="199">
        <f t="shared" si="221"/>
        <v>5</v>
      </c>
    </row>
    <row r="2371" spans="1:13" x14ac:dyDescent="0.35">
      <c r="A2371" s="189" t="s">
        <v>1098</v>
      </c>
      <c r="B2371" s="190" t="s">
        <v>1098</v>
      </c>
      <c r="C2371" s="191">
        <v>555428</v>
      </c>
      <c r="D2371" s="192">
        <v>4.484</v>
      </c>
      <c r="E2371" s="193">
        <v>44.437314379999997</v>
      </c>
      <c r="F2371" s="194">
        <v>1.8451816745655607</v>
      </c>
      <c r="H2371" s="195">
        <f t="shared" si="217"/>
        <v>5</v>
      </c>
      <c r="I2371" s="196">
        <f t="shared" si="218"/>
        <v>5</v>
      </c>
      <c r="J2371" s="197">
        <f t="shared" si="219"/>
        <v>4.5</v>
      </c>
      <c r="K2371" s="186">
        <f t="shared" si="222"/>
        <v>14.5</v>
      </c>
      <c r="L2371" s="198">
        <f t="shared" si="220"/>
        <v>4.833333333333333</v>
      </c>
      <c r="M2371" s="199">
        <f t="shared" si="221"/>
        <v>4.83</v>
      </c>
    </row>
    <row r="2372" spans="1:13" x14ac:dyDescent="0.35">
      <c r="A2372" s="189" t="s">
        <v>1098</v>
      </c>
      <c r="B2372" s="190" t="s">
        <v>2464</v>
      </c>
      <c r="C2372" s="191">
        <v>555452</v>
      </c>
      <c r="D2372" s="192">
        <v>3.1659999999999999</v>
      </c>
      <c r="E2372" s="193">
        <v>46.073109240000001</v>
      </c>
      <c r="F2372" s="194">
        <v>6.0504201680672267</v>
      </c>
      <c r="H2372" s="195">
        <f t="shared" ref="H2372:H2435" si="223">VALUE(_xlfn.IFS(D2372&gt;4.05,"5",D2372&gt;=3.83,"4,5",D2372&gt;=3.6,"4",D2372&gt;=3.37,"3,5",D2372&gt;=3.14,"3",D2372&gt;=2.91,"2,5",D2372&gt;=2.68,"2",D2372&gt;=2.45,"1,5",D2372&gt;=2.22,"1",D2372&lt;2.22,"0,5"))</f>
        <v>3</v>
      </c>
      <c r="I2372" s="196">
        <f t="shared" ref="I2372:I2435" si="224">VALUE(_xlfn.IFS(E2372&gt;43.62,"5",E2372&gt;=43.32,"4,5",E2372&gt;=43.1,"4",E2372&gt;=42.7,"3,5",E2372&gt;=42.39,"3",E2372&gt;=42.08,"2,5",E2372&gt;=41.77,"2",E2372&gt;=41.46,"1,5",E2372&gt;=41.15,"1",E2372&lt;41.15,"0,5"))</f>
        <v>5</v>
      </c>
      <c r="J2372" s="197">
        <f t="shared" ref="J2372:J2435" si="225">VALUE(_xlfn.IFS(F2372&gt;4.53,"0,5",F2372&gt;=4.2,"1",F2372&gt;=3.86,"1,5",F2372&gt;=3.52,"2",F2372&gt;=3.18,"2,5",F2372&gt;=2.84,"3",F2372&gt;=2.5,"3,5",F2372&gt;=2.16,"4",F2372&gt;=1.82,"4,5",F2372&lt;1.82,"5"))</f>
        <v>0.5</v>
      </c>
      <c r="K2372" s="186">
        <f t="shared" si="222"/>
        <v>8.5</v>
      </c>
      <c r="L2372" s="198">
        <f t="shared" ref="L2372:L2435" si="226">(H2372+I2372+J2372)/3</f>
        <v>2.8333333333333335</v>
      </c>
      <c r="M2372" s="199">
        <f t="shared" ref="M2372:M2435" si="227">ROUNDDOWN(L2372,2)</f>
        <v>2.83</v>
      </c>
    </row>
    <row r="2373" spans="1:13" x14ac:dyDescent="0.35">
      <c r="A2373" s="189" t="s">
        <v>1098</v>
      </c>
      <c r="B2373" s="190" t="s">
        <v>2465</v>
      </c>
      <c r="C2373" s="191">
        <v>555479</v>
      </c>
      <c r="D2373" s="192">
        <v>1.4179999999999999</v>
      </c>
      <c r="E2373" s="193">
        <v>41.003512880000002</v>
      </c>
      <c r="F2373" s="194">
        <v>4.2154566744730682</v>
      </c>
      <c r="H2373" s="195">
        <f t="shared" si="223"/>
        <v>0.5</v>
      </c>
      <c r="I2373" s="196">
        <f t="shared" si="224"/>
        <v>0.5</v>
      </c>
      <c r="J2373" s="197">
        <f t="shared" si="225"/>
        <v>1</v>
      </c>
      <c r="K2373" s="186">
        <f t="shared" si="222"/>
        <v>2</v>
      </c>
      <c r="L2373" s="198">
        <f t="shared" si="226"/>
        <v>0.66666666666666663</v>
      </c>
      <c r="M2373" s="199">
        <f t="shared" si="227"/>
        <v>0.66</v>
      </c>
    </row>
    <row r="2374" spans="1:13" x14ac:dyDescent="0.35">
      <c r="A2374" s="189" t="s">
        <v>1098</v>
      </c>
      <c r="B2374" s="190" t="s">
        <v>2466</v>
      </c>
      <c r="C2374" s="191">
        <v>555584</v>
      </c>
      <c r="D2374" s="192">
        <v>3.9660000000000002</v>
      </c>
      <c r="E2374" s="193">
        <v>45.255357140000001</v>
      </c>
      <c r="F2374" s="194">
        <v>0</v>
      </c>
      <c r="H2374" s="195">
        <f t="shared" si="223"/>
        <v>4.5</v>
      </c>
      <c r="I2374" s="196">
        <f t="shared" si="224"/>
        <v>5</v>
      </c>
      <c r="J2374" s="197">
        <f t="shared" si="225"/>
        <v>5</v>
      </c>
      <c r="K2374" s="186">
        <f t="shared" si="222"/>
        <v>14.5</v>
      </c>
      <c r="L2374" s="198">
        <f t="shared" si="226"/>
        <v>4.833333333333333</v>
      </c>
      <c r="M2374" s="199">
        <f t="shared" si="227"/>
        <v>4.83</v>
      </c>
    </row>
    <row r="2375" spans="1:13" x14ac:dyDescent="0.35">
      <c r="A2375" s="189" t="s">
        <v>1098</v>
      </c>
      <c r="B2375" s="190" t="s">
        <v>2467</v>
      </c>
      <c r="C2375" s="191">
        <v>555703</v>
      </c>
      <c r="D2375" s="192">
        <v>1.5580000000000001</v>
      </c>
      <c r="E2375" s="193">
        <v>43.715725810000002</v>
      </c>
      <c r="F2375" s="194">
        <v>1.2096774193548387</v>
      </c>
      <c r="H2375" s="195">
        <f t="shared" si="223"/>
        <v>0.5</v>
      </c>
      <c r="I2375" s="196">
        <f t="shared" si="224"/>
        <v>5</v>
      </c>
      <c r="J2375" s="197">
        <f t="shared" si="225"/>
        <v>5</v>
      </c>
      <c r="K2375" s="186">
        <f t="shared" si="222"/>
        <v>10.5</v>
      </c>
      <c r="L2375" s="198">
        <f t="shared" si="226"/>
        <v>3.5</v>
      </c>
      <c r="M2375" s="199">
        <f t="shared" si="227"/>
        <v>3.5</v>
      </c>
    </row>
    <row r="2376" spans="1:13" x14ac:dyDescent="0.35">
      <c r="A2376" s="189" t="s">
        <v>1098</v>
      </c>
      <c r="B2376" s="190" t="s">
        <v>761</v>
      </c>
      <c r="C2376" s="191">
        <v>555738</v>
      </c>
      <c r="D2376" s="192">
        <v>4.0510000000000002</v>
      </c>
      <c r="E2376" s="193">
        <v>40.933599999999998</v>
      </c>
      <c r="F2376" s="194">
        <v>1.92</v>
      </c>
      <c r="H2376" s="195">
        <f t="shared" si="223"/>
        <v>5</v>
      </c>
      <c r="I2376" s="196">
        <f t="shared" si="224"/>
        <v>0.5</v>
      </c>
      <c r="J2376" s="197">
        <f t="shared" si="225"/>
        <v>4.5</v>
      </c>
      <c r="K2376" s="186">
        <f t="shared" si="222"/>
        <v>10</v>
      </c>
      <c r="L2376" s="198">
        <f t="shared" si="226"/>
        <v>3.3333333333333335</v>
      </c>
      <c r="M2376" s="199">
        <f t="shared" si="227"/>
        <v>3.33</v>
      </c>
    </row>
    <row r="2377" spans="1:13" x14ac:dyDescent="0.35">
      <c r="A2377" s="189" t="s">
        <v>2468</v>
      </c>
      <c r="B2377" s="190" t="s">
        <v>598</v>
      </c>
      <c r="C2377" s="191">
        <v>560294</v>
      </c>
      <c r="D2377" s="192">
        <v>2.8109999999999999</v>
      </c>
      <c r="E2377" s="193">
        <v>43.458909370000001</v>
      </c>
      <c r="F2377" s="194">
        <v>2.6113671274961598</v>
      </c>
      <c r="H2377" s="195">
        <f t="shared" si="223"/>
        <v>2</v>
      </c>
      <c r="I2377" s="196">
        <f t="shared" si="224"/>
        <v>4.5</v>
      </c>
      <c r="J2377" s="197">
        <f t="shared" si="225"/>
        <v>3.5</v>
      </c>
      <c r="K2377" s="186">
        <f t="shared" si="222"/>
        <v>10</v>
      </c>
      <c r="L2377" s="198">
        <f t="shared" si="226"/>
        <v>3.3333333333333335</v>
      </c>
      <c r="M2377" s="199">
        <f t="shared" si="227"/>
        <v>3.33</v>
      </c>
    </row>
    <row r="2378" spans="1:13" x14ac:dyDescent="0.35">
      <c r="A2378" s="189" t="s">
        <v>2468</v>
      </c>
      <c r="B2378" s="190" t="s">
        <v>282</v>
      </c>
      <c r="C2378" s="191">
        <v>560316</v>
      </c>
      <c r="D2378" s="192">
        <v>8.3249999999999993</v>
      </c>
      <c r="E2378" s="193">
        <v>41.621727749999998</v>
      </c>
      <c r="F2378" s="194">
        <v>0.52356020942408388</v>
      </c>
      <c r="H2378" s="195">
        <f t="shared" si="223"/>
        <v>5</v>
      </c>
      <c r="I2378" s="196">
        <f t="shared" si="224"/>
        <v>1.5</v>
      </c>
      <c r="J2378" s="197">
        <f t="shared" si="225"/>
        <v>5</v>
      </c>
      <c r="K2378" s="186">
        <f t="shared" si="222"/>
        <v>11.5</v>
      </c>
      <c r="L2378" s="198">
        <f t="shared" si="226"/>
        <v>3.8333333333333335</v>
      </c>
      <c r="M2378" s="199">
        <f t="shared" si="227"/>
        <v>3.83</v>
      </c>
    </row>
    <row r="2379" spans="1:13" x14ac:dyDescent="0.35">
      <c r="A2379" s="189" t="s">
        <v>2468</v>
      </c>
      <c r="B2379" s="190" t="s">
        <v>2469</v>
      </c>
      <c r="C2379" s="191">
        <v>560324</v>
      </c>
      <c r="D2379" s="192">
        <v>5.4980000000000002</v>
      </c>
      <c r="E2379" s="193">
        <v>41.956946039999998</v>
      </c>
      <c r="F2379" s="194">
        <v>3.2146957520091846</v>
      </c>
      <c r="H2379" s="195">
        <f t="shared" si="223"/>
        <v>5</v>
      </c>
      <c r="I2379" s="196">
        <f t="shared" si="224"/>
        <v>2</v>
      </c>
      <c r="J2379" s="197">
        <f t="shared" si="225"/>
        <v>2.5</v>
      </c>
      <c r="K2379" s="186">
        <f t="shared" si="222"/>
        <v>9.5</v>
      </c>
      <c r="L2379" s="198">
        <f t="shared" si="226"/>
        <v>3.1666666666666665</v>
      </c>
      <c r="M2379" s="199">
        <f t="shared" si="227"/>
        <v>3.16</v>
      </c>
    </row>
    <row r="2380" spans="1:13" x14ac:dyDescent="0.35">
      <c r="A2380" s="189" t="s">
        <v>2468</v>
      </c>
      <c r="B2380" s="190" t="s">
        <v>2470</v>
      </c>
      <c r="C2380" s="191">
        <v>560332</v>
      </c>
      <c r="D2380" s="192">
        <v>6.0439999999999996</v>
      </c>
      <c r="E2380" s="193">
        <v>42.14</v>
      </c>
      <c r="F2380" s="194">
        <v>2.4</v>
      </c>
      <c r="H2380" s="195">
        <f t="shared" si="223"/>
        <v>5</v>
      </c>
      <c r="I2380" s="196">
        <f t="shared" si="224"/>
        <v>2.5</v>
      </c>
      <c r="J2380" s="197">
        <f t="shared" si="225"/>
        <v>4</v>
      </c>
      <c r="K2380" s="186">
        <f t="shared" si="222"/>
        <v>11.5</v>
      </c>
      <c r="L2380" s="198">
        <f t="shared" si="226"/>
        <v>3.8333333333333335</v>
      </c>
      <c r="M2380" s="199">
        <f t="shared" si="227"/>
        <v>3.83</v>
      </c>
    </row>
    <row r="2381" spans="1:13" x14ac:dyDescent="0.35">
      <c r="A2381" s="189" t="s">
        <v>2468</v>
      </c>
      <c r="B2381" s="190" t="s">
        <v>2471</v>
      </c>
      <c r="C2381" s="191">
        <v>560341</v>
      </c>
      <c r="D2381" s="192">
        <v>3.9060000000000001</v>
      </c>
      <c r="E2381" s="193">
        <v>40.696581199999997</v>
      </c>
      <c r="F2381" s="194">
        <v>1.7094017094017093</v>
      </c>
      <c r="H2381" s="195">
        <f t="shared" si="223"/>
        <v>4.5</v>
      </c>
      <c r="I2381" s="196">
        <f t="shared" si="224"/>
        <v>0.5</v>
      </c>
      <c r="J2381" s="197">
        <f t="shared" si="225"/>
        <v>5</v>
      </c>
      <c r="K2381" s="186">
        <f t="shared" ref="K2381:K2444" si="228">SUM(H2381:J2381)</f>
        <v>10</v>
      </c>
      <c r="L2381" s="198">
        <f t="shared" si="226"/>
        <v>3.3333333333333335</v>
      </c>
      <c r="M2381" s="199">
        <f t="shared" si="227"/>
        <v>3.33</v>
      </c>
    </row>
    <row r="2382" spans="1:13" x14ac:dyDescent="0.35">
      <c r="A2382" s="189" t="s">
        <v>2468</v>
      </c>
      <c r="B2382" s="190" t="s">
        <v>2472</v>
      </c>
      <c r="C2382" s="191">
        <v>538591</v>
      </c>
      <c r="D2382" s="192">
        <v>6.3730000000000002</v>
      </c>
      <c r="E2382" s="193">
        <v>41.047040969999998</v>
      </c>
      <c r="F2382" s="194">
        <v>1.6691957511380882</v>
      </c>
      <c r="H2382" s="195">
        <f t="shared" si="223"/>
        <v>5</v>
      </c>
      <c r="I2382" s="196">
        <f t="shared" si="224"/>
        <v>0.5</v>
      </c>
      <c r="J2382" s="197">
        <f t="shared" si="225"/>
        <v>5</v>
      </c>
      <c r="K2382" s="186">
        <f t="shared" si="228"/>
        <v>10.5</v>
      </c>
      <c r="L2382" s="198">
        <f t="shared" si="226"/>
        <v>3.5</v>
      </c>
      <c r="M2382" s="199">
        <f t="shared" si="227"/>
        <v>3.5</v>
      </c>
    </row>
    <row r="2383" spans="1:13" x14ac:dyDescent="0.35">
      <c r="A2383" s="189" t="s">
        <v>2468</v>
      </c>
      <c r="B2383" s="190" t="s">
        <v>2473</v>
      </c>
      <c r="C2383" s="191">
        <v>560359</v>
      </c>
      <c r="D2383" s="192">
        <v>5.39</v>
      </c>
      <c r="E2383" s="193">
        <v>43.021941910000002</v>
      </c>
      <c r="F2383" s="194">
        <v>2.0775916896332416</v>
      </c>
      <c r="H2383" s="195">
        <f t="shared" si="223"/>
        <v>5</v>
      </c>
      <c r="I2383" s="196">
        <f t="shared" si="224"/>
        <v>3.5</v>
      </c>
      <c r="J2383" s="197">
        <f t="shared" si="225"/>
        <v>4.5</v>
      </c>
      <c r="K2383" s="186">
        <f t="shared" si="228"/>
        <v>13</v>
      </c>
      <c r="L2383" s="198">
        <f t="shared" si="226"/>
        <v>4.333333333333333</v>
      </c>
      <c r="M2383" s="199">
        <f t="shared" si="227"/>
        <v>4.33</v>
      </c>
    </row>
    <row r="2384" spans="1:13" x14ac:dyDescent="0.35">
      <c r="A2384" s="189" t="s">
        <v>2468</v>
      </c>
      <c r="B2384" s="190" t="s">
        <v>2474</v>
      </c>
      <c r="C2384" s="191">
        <v>560367</v>
      </c>
      <c r="D2384" s="192">
        <v>5.1989999999999998</v>
      </c>
      <c r="E2384" s="193">
        <v>42.201912470000003</v>
      </c>
      <c r="F2384" s="194">
        <v>0.62522986392055901</v>
      </c>
      <c r="H2384" s="195">
        <f t="shared" si="223"/>
        <v>5</v>
      </c>
      <c r="I2384" s="196">
        <f t="shared" si="224"/>
        <v>2.5</v>
      </c>
      <c r="J2384" s="197">
        <f t="shared" si="225"/>
        <v>5</v>
      </c>
      <c r="K2384" s="186">
        <f t="shared" si="228"/>
        <v>12.5</v>
      </c>
      <c r="L2384" s="198">
        <f t="shared" si="226"/>
        <v>4.166666666666667</v>
      </c>
      <c r="M2384" s="199">
        <f t="shared" si="227"/>
        <v>4.16</v>
      </c>
    </row>
    <row r="2385" spans="1:13" x14ac:dyDescent="0.35">
      <c r="A2385" s="189" t="s">
        <v>2468</v>
      </c>
      <c r="B2385" s="190" t="s">
        <v>2475</v>
      </c>
      <c r="C2385" s="191">
        <v>560375</v>
      </c>
      <c r="D2385" s="192">
        <v>4.7869999999999999</v>
      </c>
      <c r="E2385" s="193">
        <v>43.21974522</v>
      </c>
      <c r="F2385" s="194">
        <v>7.0063694267515926</v>
      </c>
      <c r="H2385" s="195">
        <f t="shared" si="223"/>
        <v>5</v>
      </c>
      <c r="I2385" s="196">
        <f t="shared" si="224"/>
        <v>4</v>
      </c>
      <c r="J2385" s="197">
        <f t="shared" si="225"/>
        <v>0.5</v>
      </c>
      <c r="K2385" s="186">
        <f t="shared" si="228"/>
        <v>9.5</v>
      </c>
      <c r="L2385" s="198">
        <f t="shared" si="226"/>
        <v>3.1666666666666665</v>
      </c>
      <c r="M2385" s="199">
        <f t="shared" si="227"/>
        <v>3.16</v>
      </c>
    </row>
    <row r="2386" spans="1:13" x14ac:dyDescent="0.35">
      <c r="A2386" s="189" t="s">
        <v>2468</v>
      </c>
      <c r="B2386" s="190" t="s">
        <v>1959</v>
      </c>
      <c r="C2386" s="191">
        <v>560383</v>
      </c>
      <c r="D2386" s="192">
        <v>5.5060000000000002</v>
      </c>
      <c r="E2386" s="193">
        <v>44.086370459999998</v>
      </c>
      <c r="F2386" s="194">
        <v>0.37947663846944418</v>
      </c>
      <c r="H2386" s="195">
        <f t="shared" si="223"/>
        <v>5</v>
      </c>
      <c r="I2386" s="196">
        <f t="shared" si="224"/>
        <v>5</v>
      </c>
      <c r="J2386" s="197">
        <f t="shared" si="225"/>
        <v>5</v>
      </c>
      <c r="K2386" s="186">
        <f t="shared" si="228"/>
        <v>15</v>
      </c>
      <c r="L2386" s="198">
        <f t="shared" si="226"/>
        <v>5</v>
      </c>
      <c r="M2386" s="199">
        <f t="shared" si="227"/>
        <v>5</v>
      </c>
    </row>
    <row r="2387" spans="1:13" x14ac:dyDescent="0.35">
      <c r="A2387" s="189" t="s">
        <v>2468</v>
      </c>
      <c r="B2387" s="190" t="s">
        <v>2476</v>
      </c>
      <c r="C2387" s="191">
        <v>511587</v>
      </c>
      <c r="D2387" s="192">
        <v>3.69</v>
      </c>
      <c r="E2387" s="193">
        <v>41.1076555</v>
      </c>
      <c r="F2387" s="194">
        <v>5.741626794258373</v>
      </c>
      <c r="H2387" s="195">
        <f t="shared" si="223"/>
        <v>4</v>
      </c>
      <c r="I2387" s="196">
        <f t="shared" si="224"/>
        <v>0.5</v>
      </c>
      <c r="J2387" s="197">
        <f t="shared" si="225"/>
        <v>0.5</v>
      </c>
      <c r="K2387" s="186">
        <f t="shared" si="228"/>
        <v>5</v>
      </c>
      <c r="L2387" s="198">
        <f t="shared" si="226"/>
        <v>1.6666666666666667</v>
      </c>
      <c r="M2387" s="199">
        <f t="shared" si="227"/>
        <v>1.66</v>
      </c>
    </row>
    <row r="2388" spans="1:13" x14ac:dyDescent="0.35">
      <c r="A2388" s="189" t="s">
        <v>2468</v>
      </c>
      <c r="B2388" s="190" t="s">
        <v>2146</v>
      </c>
      <c r="C2388" s="191">
        <v>560421</v>
      </c>
      <c r="D2388" s="192">
        <v>2.9740000000000002</v>
      </c>
      <c r="E2388" s="193">
        <v>43.936450839999999</v>
      </c>
      <c r="F2388" s="194">
        <v>0.47961630695443647</v>
      </c>
      <c r="H2388" s="195">
        <f t="shared" si="223"/>
        <v>2.5</v>
      </c>
      <c r="I2388" s="196">
        <f t="shared" si="224"/>
        <v>5</v>
      </c>
      <c r="J2388" s="197">
        <f t="shared" si="225"/>
        <v>5</v>
      </c>
      <c r="K2388" s="186">
        <f t="shared" si="228"/>
        <v>12.5</v>
      </c>
      <c r="L2388" s="198">
        <f t="shared" si="226"/>
        <v>4.166666666666667</v>
      </c>
      <c r="M2388" s="199">
        <f t="shared" si="227"/>
        <v>4.16</v>
      </c>
    </row>
    <row r="2389" spans="1:13" x14ac:dyDescent="0.35">
      <c r="A2389" s="189" t="s">
        <v>2468</v>
      </c>
      <c r="B2389" s="190" t="s">
        <v>2477</v>
      </c>
      <c r="C2389" s="191">
        <v>560456</v>
      </c>
      <c r="D2389" s="192">
        <v>2.9750000000000001</v>
      </c>
      <c r="E2389" s="193">
        <v>40.911255410000003</v>
      </c>
      <c r="F2389" s="194">
        <v>3.6796536796536796</v>
      </c>
      <c r="H2389" s="195">
        <f t="shared" si="223"/>
        <v>2.5</v>
      </c>
      <c r="I2389" s="196">
        <f t="shared" si="224"/>
        <v>0.5</v>
      </c>
      <c r="J2389" s="197">
        <f t="shared" si="225"/>
        <v>2</v>
      </c>
      <c r="K2389" s="186">
        <f t="shared" si="228"/>
        <v>5</v>
      </c>
      <c r="L2389" s="198">
        <f t="shared" si="226"/>
        <v>1.6666666666666667</v>
      </c>
      <c r="M2389" s="199">
        <f t="shared" si="227"/>
        <v>1.66</v>
      </c>
    </row>
    <row r="2390" spans="1:13" x14ac:dyDescent="0.35">
      <c r="A2390" s="189" t="s">
        <v>2468</v>
      </c>
      <c r="B2390" s="190" t="s">
        <v>2478</v>
      </c>
      <c r="C2390" s="191">
        <v>560464</v>
      </c>
      <c r="D2390" s="192">
        <v>5.2220000000000004</v>
      </c>
      <c r="E2390" s="193">
        <v>41.481603149999998</v>
      </c>
      <c r="F2390" s="194">
        <v>0.52562417871222089</v>
      </c>
      <c r="H2390" s="195">
        <f t="shared" si="223"/>
        <v>5</v>
      </c>
      <c r="I2390" s="196">
        <f t="shared" si="224"/>
        <v>1.5</v>
      </c>
      <c r="J2390" s="197">
        <f t="shared" si="225"/>
        <v>5</v>
      </c>
      <c r="K2390" s="186">
        <f t="shared" si="228"/>
        <v>11.5</v>
      </c>
      <c r="L2390" s="198">
        <f t="shared" si="226"/>
        <v>3.8333333333333335</v>
      </c>
      <c r="M2390" s="199">
        <f t="shared" si="227"/>
        <v>3.83</v>
      </c>
    </row>
    <row r="2391" spans="1:13" x14ac:dyDescent="0.35">
      <c r="A2391" s="189" t="s">
        <v>2468</v>
      </c>
      <c r="B2391" s="190" t="s">
        <v>2479</v>
      </c>
      <c r="C2391" s="191">
        <v>538337</v>
      </c>
      <c r="D2391" s="192">
        <v>3.5089999999999999</v>
      </c>
      <c r="E2391" s="193">
        <v>42.464336660000001</v>
      </c>
      <c r="F2391" s="194">
        <v>2.5677603423680457</v>
      </c>
      <c r="H2391" s="195">
        <f t="shared" si="223"/>
        <v>3.5</v>
      </c>
      <c r="I2391" s="196">
        <f t="shared" si="224"/>
        <v>3</v>
      </c>
      <c r="J2391" s="197">
        <f t="shared" si="225"/>
        <v>3.5</v>
      </c>
      <c r="K2391" s="186">
        <f t="shared" si="228"/>
        <v>10</v>
      </c>
      <c r="L2391" s="198">
        <f t="shared" si="226"/>
        <v>3.3333333333333335</v>
      </c>
      <c r="M2391" s="199">
        <f t="shared" si="227"/>
        <v>3.33</v>
      </c>
    </row>
    <row r="2392" spans="1:13" x14ac:dyDescent="0.35">
      <c r="A2392" s="189" t="s">
        <v>2468</v>
      </c>
      <c r="B2392" s="190" t="s">
        <v>2480</v>
      </c>
      <c r="C2392" s="191">
        <v>560499</v>
      </c>
      <c r="D2392" s="192">
        <v>3.8969999999999998</v>
      </c>
      <c r="E2392" s="193">
        <v>44.497775799999999</v>
      </c>
      <c r="F2392" s="194">
        <v>1.6903914590747329</v>
      </c>
      <c r="H2392" s="195">
        <f t="shared" si="223"/>
        <v>4.5</v>
      </c>
      <c r="I2392" s="196">
        <f t="shared" si="224"/>
        <v>5</v>
      </c>
      <c r="J2392" s="197">
        <f t="shared" si="225"/>
        <v>5</v>
      </c>
      <c r="K2392" s="186">
        <f t="shared" si="228"/>
        <v>14.5</v>
      </c>
      <c r="L2392" s="198">
        <f t="shared" si="226"/>
        <v>4.833333333333333</v>
      </c>
      <c r="M2392" s="199">
        <f t="shared" si="227"/>
        <v>4.83</v>
      </c>
    </row>
    <row r="2393" spans="1:13" x14ac:dyDescent="0.35">
      <c r="A2393" s="189" t="s">
        <v>2468</v>
      </c>
      <c r="B2393" s="190" t="s">
        <v>2481</v>
      </c>
      <c r="C2393" s="191">
        <v>560502</v>
      </c>
      <c r="D2393" s="192">
        <v>4.7759999999999998</v>
      </c>
      <c r="E2393" s="193">
        <v>44.685046730000003</v>
      </c>
      <c r="F2393" s="194">
        <v>0.37383177570093462</v>
      </c>
      <c r="H2393" s="195">
        <f t="shared" si="223"/>
        <v>5</v>
      </c>
      <c r="I2393" s="196">
        <f t="shared" si="224"/>
        <v>5</v>
      </c>
      <c r="J2393" s="197">
        <f t="shared" si="225"/>
        <v>5</v>
      </c>
      <c r="K2393" s="186">
        <f t="shared" si="228"/>
        <v>15</v>
      </c>
      <c r="L2393" s="198">
        <f t="shared" si="226"/>
        <v>5</v>
      </c>
      <c r="M2393" s="199">
        <f t="shared" si="227"/>
        <v>5</v>
      </c>
    </row>
    <row r="2394" spans="1:13" x14ac:dyDescent="0.35">
      <c r="A2394" s="189" t="s">
        <v>2468</v>
      </c>
      <c r="B2394" s="190" t="s">
        <v>1338</v>
      </c>
      <c r="C2394" s="191">
        <v>560537</v>
      </c>
      <c r="D2394" s="192">
        <v>3.1560000000000001</v>
      </c>
      <c r="E2394" s="193">
        <v>41.714913709999998</v>
      </c>
      <c r="F2394" s="194">
        <v>2.5398892868772385</v>
      </c>
      <c r="H2394" s="195">
        <f t="shared" si="223"/>
        <v>3</v>
      </c>
      <c r="I2394" s="196">
        <f t="shared" si="224"/>
        <v>1.5</v>
      </c>
      <c r="J2394" s="197">
        <f t="shared" si="225"/>
        <v>3.5</v>
      </c>
      <c r="K2394" s="186">
        <f t="shared" si="228"/>
        <v>8</v>
      </c>
      <c r="L2394" s="198">
        <f t="shared" si="226"/>
        <v>2.6666666666666665</v>
      </c>
      <c r="M2394" s="199">
        <f t="shared" si="227"/>
        <v>2.66</v>
      </c>
    </row>
    <row r="2395" spans="1:13" x14ac:dyDescent="0.35">
      <c r="A2395" s="189" t="s">
        <v>2468</v>
      </c>
      <c r="B2395" s="190" t="s">
        <v>2482</v>
      </c>
      <c r="C2395" s="191">
        <v>560545</v>
      </c>
      <c r="D2395" s="192">
        <v>1.7490000000000001</v>
      </c>
      <c r="E2395" s="193">
        <v>41.080383480000002</v>
      </c>
      <c r="F2395" s="194">
        <v>5.1622418879056049</v>
      </c>
      <c r="H2395" s="195">
        <f t="shared" si="223"/>
        <v>0.5</v>
      </c>
      <c r="I2395" s="196">
        <f t="shared" si="224"/>
        <v>0.5</v>
      </c>
      <c r="J2395" s="197">
        <f t="shared" si="225"/>
        <v>0.5</v>
      </c>
      <c r="K2395" s="186">
        <f t="shared" si="228"/>
        <v>1.5</v>
      </c>
      <c r="L2395" s="198">
        <f t="shared" si="226"/>
        <v>0.5</v>
      </c>
      <c r="M2395" s="199">
        <f t="shared" si="227"/>
        <v>0.5</v>
      </c>
    </row>
    <row r="2396" spans="1:13" x14ac:dyDescent="0.35">
      <c r="A2396" s="189" t="s">
        <v>2468</v>
      </c>
      <c r="B2396" s="190" t="s">
        <v>410</v>
      </c>
      <c r="C2396" s="191">
        <v>560561</v>
      </c>
      <c r="D2396" s="192">
        <v>6.202</v>
      </c>
      <c r="E2396" s="193">
        <v>37.816582910000001</v>
      </c>
      <c r="F2396" s="194">
        <v>1.0050251256281408</v>
      </c>
      <c r="H2396" s="195">
        <f t="shared" si="223"/>
        <v>5</v>
      </c>
      <c r="I2396" s="196">
        <f t="shared" si="224"/>
        <v>0.5</v>
      </c>
      <c r="J2396" s="197">
        <f t="shared" si="225"/>
        <v>5</v>
      </c>
      <c r="K2396" s="186">
        <f t="shared" si="228"/>
        <v>10.5</v>
      </c>
      <c r="L2396" s="198">
        <f t="shared" si="226"/>
        <v>3.5</v>
      </c>
      <c r="M2396" s="199">
        <f t="shared" si="227"/>
        <v>3.5</v>
      </c>
    </row>
    <row r="2397" spans="1:13" x14ac:dyDescent="0.35">
      <c r="A2397" s="189" t="s">
        <v>2468</v>
      </c>
      <c r="B2397" s="190" t="s">
        <v>2483</v>
      </c>
      <c r="C2397" s="191">
        <v>560570</v>
      </c>
      <c r="D2397" s="192">
        <v>7.85</v>
      </c>
      <c r="E2397" s="193">
        <v>41.896167380000001</v>
      </c>
      <c r="F2397" s="194">
        <v>1.8771998435666797</v>
      </c>
      <c r="H2397" s="195">
        <f t="shared" si="223"/>
        <v>5</v>
      </c>
      <c r="I2397" s="196">
        <f t="shared" si="224"/>
        <v>2</v>
      </c>
      <c r="J2397" s="197">
        <f t="shared" si="225"/>
        <v>4.5</v>
      </c>
      <c r="K2397" s="186">
        <f t="shared" si="228"/>
        <v>11.5</v>
      </c>
      <c r="L2397" s="198">
        <f t="shared" si="226"/>
        <v>3.8333333333333335</v>
      </c>
      <c r="M2397" s="199">
        <f t="shared" si="227"/>
        <v>3.83</v>
      </c>
    </row>
    <row r="2398" spans="1:13" x14ac:dyDescent="0.35">
      <c r="A2398" s="189" t="s">
        <v>2468</v>
      </c>
      <c r="B2398" s="190" t="s">
        <v>1760</v>
      </c>
      <c r="C2398" s="191">
        <v>560618</v>
      </c>
      <c r="D2398" s="192">
        <v>5.7380000000000004</v>
      </c>
      <c r="E2398" s="193">
        <v>42.707492799999997</v>
      </c>
      <c r="F2398" s="194">
        <v>0</v>
      </c>
      <c r="H2398" s="195">
        <f t="shared" si="223"/>
        <v>5</v>
      </c>
      <c r="I2398" s="196">
        <f t="shared" si="224"/>
        <v>3.5</v>
      </c>
      <c r="J2398" s="197">
        <f t="shared" si="225"/>
        <v>5</v>
      </c>
      <c r="K2398" s="186">
        <f t="shared" si="228"/>
        <v>13.5</v>
      </c>
      <c r="L2398" s="198">
        <f t="shared" si="226"/>
        <v>4.5</v>
      </c>
      <c r="M2398" s="199">
        <f t="shared" si="227"/>
        <v>4.5</v>
      </c>
    </row>
    <row r="2399" spans="1:13" x14ac:dyDescent="0.35">
      <c r="A2399" s="189" t="s">
        <v>2468</v>
      </c>
      <c r="B2399" s="190" t="s">
        <v>2468</v>
      </c>
      <c r="C2399" s="191">
        <v>560286</v>
      </c>
      <c r="D2399" s="192">
        <v>6.2960000000000003</v>
      </c>
      <c r="E2399" s="193">
        <v>43.762649510000003</v>
      </c>
      <c r="F2399" s="194">
        <v>0.69510268562401256</v>
      </c>
      <c r="H2399" s="195">
        <f t="shared" si="223"/>
        <v>5</v>
      </c>
      <c r="I2399" s="196">
        <f t="shared" si="224"/>
        <v>5</v>
      </c>
      <c r="J2399" s="197">
        <f t="shared" si="225"/>
        <v>5</v>
      </c>
      <c r="K2399" s="186">
        <f t="shared" si="228"/>
        <v>15</v>
      </c>
      <c r="L2399" s="198">
        <f t="shared" si="226"/>
        <v>5</v>
      </c>
      <c r="M2399" s="199">
        <f t="shared" si="227"/>
        <v>5</v>
      </c>
    </row>
    <row r="2400" spans="1:13" x14ac:dyDescent="0.35">
      <c r="A2400" s="189" t="s">
        <v>2468</v>
      </c>
      <c r="B2400" s="190" t="s">
        <v>2372</v>
      </c>
      <c r="C2400" s="191">
        <v>560642</v>
      </c>
      <c r="D2400" s="192">
        <v>2.4049999999999998</v>
      </c>
      <c r="E2400" s="193">
        <v>44.833745360000002</v>
      </c>
      <c r="F2400" s="194">
        <v>1.73053152039555</v>
      </c>
      <c r="H2400" s="195">
        <f t="shared" si="223"/>
        <v>1</v>
      </c>
      <c r="I2400" s="196">
        <f t="shared" si="224"/>
        <v>5</v>
      </c>
      <c r="J2400" s="197">
        <f t="shared" si="225"/>
        <v>5</v>
      </c>
      <c r="K2400" s="186">
        <f t="shared" si="228"/>
        <v>11</v>
      </c>
      <c r="L2400" s="198">
        <f t="shared" si="226"/>
        <v>3.6666666666666665</v>
      </c>
      <c r="M2400" s="199">
        <f t="shared" si="227"/>
        <v>3.66</v>
      </c>
    </row>
    <row r="2401" spans="1:13" x14ac:dyDescent="0.35">
      <c r="A2401" s="189" t="s">
        <v>2468</v>
      </c>
      <c r="B2401" s="190" t="s">
        <v>2484</v>
      </c>
      <c r="C2401" s="191">
        <v>538434</v>
      </c>
      <c r="D2401" s="192">
        <v>4.5289999999999999</v>
      </c>
      <c r="E2401" s="193">
        <v>42.656118139999997</v>
      </c>
      <c r="F2401" s="194">
        <v>2.7727546714888485</v>
      </c>
      <c r="H2401" s="195">
        <f t="shared" si="223"/>
        <v>5</v>
      </c>
      <c r="I2401" s="196">
        <f t="shared" si="224"/>
        <v>3</v>
      </c>
      <c r="J2401" s="197">
        <f t="shared" si="225"/>
        <v>3.5</v>
      </c>
      <c r="K2401" s="186">
        <f t="shared" si="228"/>
        <v>11.5</v>
      </c>
      <c r="L2401" s="198">
        <f t="shared" si="226"/>
        <v>3.8333333333333335</v>
      </c>
      <c r="M2401" s="199">
        <f t="shared" si="227"/>
        <v>3.83</v>
      </c>
    </row>
    <row r="2402" spans="1:13" x14ac:dyDescent="0.35">
      <c r="A2402" s="189" t="s">
        <v>2468</v>
      </c>
      <c r="B2402" s="190" t="s">
        <v>2485</v>
      </c>
      <c r="C2402" s="191">
        <v>538396</v>
      </c>
      <c r="D2402" s="192">
        <v>2.39</v>
      </c>
      <c r="E2402" s="193">
        <v>41.52284264</v>
      </c>
      <c r="F2402" s="194">
        <v>11.167512690355331</v>
      </c>
      <c r="H2402" s="195">
        <f t="shared" si="223"/>
        <v>1</v>
      </c>
      <c r="I2402" s="196">
        <f t="shared" si="224"/>
        <v>1.5</v>
      </c>
      <c r="J2402" s="197">
        <f t="shared" si="225"/>
        <v>0.5</v>
      </c>
      <c r="K2402" s="186">
        <f t="shared" si="228"/>
        <v>3</v>
      </c>
      <c r="L2402" s="198">
        <f t="shared" si="226"/>
        <v>1</v>
      </c>
      <c r="M2402" s="199">
        <f t="shared" si="227"/>
        <v>1</v>
      </c>
    </row>
    <row r="2403" spans="1:13" x14ac:dyDescent="0.35">
      <c r="A2403" s="189" t="s">
        <v>2468</v>
      </c>
      <c r="B2403" s="190" t="s">
        <v>2486</v>
      </c>
      <c r="C2403" s="191">
        <v>538663</v>
      </c>
      <c r="D2403" s="192">
        <v>1.8520000000000001</v>
      </c>
      <c r="E2403" s="193">
        <v>42.073170730000001</v>
      </c>
      <c r="F2403" s="194">
        <v>1.2195121951219512</v>
      </c>
      <c r="H2403" s="195">
        <f t="shared" si="223"/>
        <v>0.5</v>
      </c>
      <c r="I2403" s="196">
        <f t="shared" si="224"/>
        <v>2</v>
      </c>
      <c r="J2403" s="197">
        <f t="shared" si="225"/>
        <v>5</v>
      </c>
      <c r="K2403" s="186">
        <f t="shared" si="228"/>
        <v>7.5</v>
      </c>
      <c r="L2403" s="198">
        <f t="shared" si="226"/>
        <v>2.5</v>
      </c>
      <c r="M2403" s="199">
        <f t="shared" si="227"/>
        <v>2.5</v>
      </c>
    </row>
    <row r="2404" spans="1:13" x14ac:dyDescent="0.35">
      <c r="A2404" s="189" t="s">
        <v>2468</v>
      </c>
      <c r="B2404" s="190" t="s">
        <v>1680</v>
      </c>
      <c r="C2404" s="191">
        <v>579360</v>
      </c>
      <c r="D2404" s="192">
        <v>2.2349999999999999</v>
      </c>
      <c r="E2404" s="193">
        <v>41.4844358</v>
      </c>
      <c r="F2404" s="194">
        <v>3.1128404669260701</v>
      </c>
      <c r="H2404" s="195">
        <f t="shared" si="223"/>
        <v>1</v>
      </c>
      <c r="I2404" s="196">
        <f t="shared" si="224"/>
        <v>1.5</v>
      </c>
      <c r="J2404" s="197">
        <f t="shared" si="225"/>
        <v>3</v>
      </c>
      <c r="K2404" s="186">
        <f t="shared" si="228"/>
        <v>5.5</v>
      </c>
      <c r="L2404" s="198">
        <f t="shared" si="226"/>
        <v>1.8333333333333333</v>
      </c>
      <c r="M2404" s="199">
        <f t="shared" si="227"/>
        <v>1.83</v>
      </c>
    </row>
    <row r="2405" spans="1:13" x14ac:dyDescent="0.35">
      <c r="A2405" s="189" t="s">
        <v>2468</v>
      </c>
      <c r="B2405" s="190" t="s">
        <v>2487</v>
      </c>
      <c r="C2405" s="191">
        <v>560685</v>
      </c>
      <c r="D2405" s="192">
        <v>7.5979999999999999</v>
      </c>
      <c r="E2405" s="193">
        <v>37.696428570000002</v>
      </c>
      <c r="F2405" s="194">
        <v>2.9220779220779223</v>
      </c>
      <c r="H2405" s="195">
        <f t="shared" si="223"/>
        <v>5</v>
      </c>
      <c r="I2405" s="196">
        <f t="shared" si="224"/>
        <v>0.5</v>
      </c>
      <c r="J2405" s="197">
        <f t="shared" si="225"/>
        <v>3</v>
      </c>
      <c r="K2405" s="186">
        <f t="shared" si="228"/>
        <v>8.5</v>
      </c>
      <c r="L2405" s="198">
        <f t="shared" si="226"/>
        <v>2.8333333333333335</v>
      </c>
      <c r="M2405" s="199">
        <f t="shared" si="227"/>
        <v>2.83</v>
      </c>
    </row>
    <row r="2406" spans="1:13" x14ac:dyDescent="0.35">
      <c r="A2406" s="189" t="s">
        <v>2468</v>
      </c>
      <c r="B2406" s="190" t="s">
        <v>2488</v>
      </c>
      <c r="C2406" s="191">
        <v>560707</v>
      </c>
      <c r="D2406" s="192">
        <v>11.667</v>
      </c>
      <c r="E2406" s="193">
        <v>33.229216149999999</v>
      </c>
      <c r="F2406" s="194">
        <v>0</v>
      </c>
      <c r="H2406" s="195">
        <f t="shared" si="223"/>
        <v>5</v>
      </c>
      <c r="I2406" s="196">
        <f t="shared" si="224"/>
        <v>0.5</v>
      </c>
      <c r="J2406" s="197">
        <f t="shared" si="225"/>
        <v>5</v>
      </c>
      <c r="K2406" s="186">
        <f t="shared" si="228"/>
        <v>10.5</v>
      </c>
      <c r="L2406" s="198">
        <f t="shared" si="226"/>
        <v>3.5</v>
      </c>
      <c r="M2406" s="199">
        <f t="shared" si="227"/>
        <v>3.5</v>
      </c>
    </row>
    <row r="2407" spans="1:13" x14ac:dyDescent="0.35">
      <c r="A2407" s="189" t="s">
        <v>2489</v>
      </c>
      <c r="B2407" s="190" t="s">
        <v>2489</v>
      </c>
      <c r="C2407" s="191">
        <v>567451</v>
      </c>
      <c r="D2407" s="192">
        <v>6.0839999999999996</v>
      </c>
      <c r="E2407" s="193">
        <v>42.074759950000001</v>
      </c>
      <c r="F2407" s="194">
        <v>0.53497942386831276</v>
      </c>
      <c r="H2407" s="195">
        <f t="shared" si="223"/>
        <v>5</v>
      </c>
      <c r="I2407" s="196">
        <f t="shared" si="224"/>
        <v>2</v>
      </c>
      <c r="J2407" s="197">
        <f t="shared" si="225"/>
        <v>5</v>
      </c>
      <c r="K2407" s="186">
        <f t="shared" si="228"/>
        <v>12</v>
      </c>
      <c r="L2407" s="198">
        <f t="shared" si="226"/>
        <v>4</v>
      </c>
      <c r="M2407" s="199">
        <f t="shared" si="227"/>
        <v>4</v>
      </c>
    </row>
    <row r="2408" spans="1:13" x14ac:dyDescent="0.35">
      <c r="A2408" s="189" t="s">
        <v>2489</v>
      </c>
      <c r="B2408" s="190" t="s">
        <v>603</v>
      </c>
      <c r="C2408" s="191">
        <v>567531</v>
      </c>
      <c r="D2408" s="192">
        <v>7.3419999999999996</v>
      </c>
      <c r="E2408" s="193">
        <v>40.404800649999999</v>
      </c>
      <c r="F2408" s="194">
        <v>0.32546786004882022</v>
      </c>
      <c r="H2408" s="195">
        <f t="shared" si="223"/>
        <v>5</v>
      </c>
      <c r="I2408" s="196">
        <f t="shared" si="224"/>
        <v>0.5</v>
      </c>
      <c r="J2408" s="197">
        <f t="shared" si="225"/>
        <v>5</v>
      </c>
      <c r="K2408" s="186">
        <f t="shared" si="228"/>
        <v>10.5</v>
      </c>
      <c r="L2408" s="198">
        <f t="shared" si="226"/>
        <v>3.5</v>
      </c>
      <c r="M2408" s="199">
        <f t="shared" si="227"/>
        <v>3.5</v>
      </c>
    </row>
    <row r="2409" spans="1:13" x14ac:dyDescent="0.35">
      <c r="A2409" s="189" t="s">
        <v>2489</v>
      </c>
      <c r="B2409" s="190" t="s">
        <v>2490</v>
      </c>
      <c r="C2409" s="191">
        <v>567566</v>
      </c>
      <c r="D2409" s="192">
        <v>3.7469999999999999</v>
      </c>
      <c r="E2409" s="193">
        <v>42.435251800000003</v>
      </c>
      <c r="F2409" s="194">
        <v>1.079136690647482</v>
      </c>
      <c r="H2409" s="195">
        <f t="shared" si="223"/>
        <v>4</v>
      </c>
      <c r="I2409" s="196">
        <f t="shared" si="224"/>
        <v>3</v>
      </c>
      <c r="J2409" s="197">
        <f t="shared" si="225"/>
        <v>5</v>
      </c>
      <c r="K2409" s="186">
        <f t="shared" si="228"/>
        <v>12</v>
      </c>
      <c r="L2409" s="198">
        <f t="shared" si="226"/>
        <v>4</v>
      </c>
      <c r="M2409" s="199">
        <f t="shared" si="227"/>
        <v>4</v>
      </c>
    </row>
    <row r="2410" spans="1:13" x14ac:dyDescent="0.35">
      <c r="A2410" s="189" t="s">
        <v>2489</v>
      </c>
      <c r="B2410" s="190" t="s">
        <v>2491</v>
      </c>
      <c r="C2410" s="191">
        <v>567655</v>
      </c>
      <c r="D2410" s="192">
        <v>4.7350000000000003</v>
      </c>
      <c r="E2410" s="193">
        <v>39.904850750000001</v>
      </c>
      <c r="F2410" s="194">
        <v>1.119402985074627</v>
      </c>
      <c r="H2410" s="195">
        <f t="shared" si="223"/>
        <v>5</v>
      </c>
      <c r="I2410" s="196">
        <f t="shared" si="224"/>
        <v>0.5</v>
      </c>
      <c r="J2410" s="197">
        <f t="shared" si="225"/>
        <v>5</v>
      </c>
      <c r="K2410" s="186">
        <f t="shared" si="228"/>
        <v>10.5</v>
      </c>
      <c r="L2410" s="198">
        <f t="shared" si="226"/>
        <v>3.5</v>
      </c>
      <c r="M2410" s="199">
        <f t="shared" si="227"/>
        <v>3.5</v>
      </c>
    </row>
    <row r="2411" spans="1:13" x14ac:dyDescent="0.35">
      <c r="A2411" s="189" t="s">
        <v>2489</v>
      </c>
      <c r="B2411" s="190" t="s">
        <v>2492</v>
      </c>
      <c r="C2411" s="191">
        <v>546909</v>
      </c>
      <c r="D2411" s="192">
        <v>9.7560000000000002</v>
      </c>
      <c r="E2411" s="193">
        <v>45.70300752</v>
      </c>
      <c r="F2411" s="194">
        <v>1.5037593984962407</v>
      </c>
      <c r="H2411" s="195">
        <f t="shared" si="223"/>
        <v>5</v>
      </c>
      <c r="I2411" s="196">
        <f t="shared" si="224"/>
        <v>5</v>
      </c>
      <c r="J2411" s="197">
        <f t="shared" si="225"/>
        <v>5</v>
      </c>
      <c r="K2411" s="186">
        <f t="shared" si="228"/>
        <v>15</v>
      </c>
      <c r="L2411" s="198">
        <f t="shared" si="226"/>
        <v>5</v>
      </c>
      <c r="M2411" s="199">
        <f t="shared" si="227"/>
        <v>5</v>
      </c>
    </row>
    <row r="2412" spans="1:13" x14ac:dyDescent="0.35">
      <c r="A2412" s="189" t="s">
        <v>2489</v>
      </c>
      <c r="B2412" s="190" t="s">
        <v>2493</v>
      </c>
      <c r="C2412" s="191">
        <v>567698</v>
      </c>
      <c r="D2412" s="192">
        <v>2.7519999999999998</v>
      </c>
      <c r="E2412" s="193">
        <v>43.432515340000002</v>
      </c>
      <c r="F2412" s="194">
        <v>2.4539877300613497</v>
      </c>
      <c r="H2412" s="195">
        <f t="shared" si="223"/>
        <v>2</v>
      </c>
      <c r="I2412" s="196">
        <f t="shared" si="224"/>
        <v>4.5</v>
      </c>
      <c r="J2412" s="197">
        <f t="shared" si="225"/>
        <v>4</v>
      </c>
      <c r="K2412" s="186">
        <f t="shared" si="228"/>
        <v>10.5</v>
      </c>
      <c r="L2412" s="198">
        <f t="shared" si="226"/>
        <v>3.5</v>
      </c>
      <c r="M2412" s="199">
        <f t="shared" si="227"/>
        <v>3.5</v>
      </c>
    </row>
    <row r="2413" spans="1:13" x14ac:dyDescent="0.35">
      <c r="A2413" s="189" t="s">
        <v>2489</v>
      </c>
      <c r="B2413" s="190" t="s">
        <v>2494</v>
      </c>
      <c r="C2413" s="191">
        <v>567761</v>
      </c>
      <c r="D2413" s="192">
        <v>1.907</v>
      </c>
      <c r="E2413" s="193">
        <v>43.549088359999999</v>
      </c>
      <c r="F2413" s="194">
        <v>0.56100981767180924</v>
      </c>
      <c r="H2413" s="195">
        <f t="shared" si="223"/>
        <v>0.5</v>
      </c>
      <c r="I2413" s="196">
        <f t="shared" si="224"/>
        <v>4.5</v>
      </c>
      <c r="J2413" s="197">
        <f t="shared" si="225"/>
        <v>5</v>
      </c>
      <c r="K2413" s="186">
        <f t="shared" si="228"/>
        <v>10</v>
      </c>
      <c r="L2413" s="198">
        <f t="shared" si="226"/>
        <v>3.3333333333333335</v>
      </c>
      <c r="M2413" s="199">
        <f t="shared" si="227"/>
        <v>3.33</v>
      </c>
    </row>
    <row r="2414" spans="1:13" x14ac:dyDescent="0.35">
      <c r="A2414" s="189" t="s">
        <v>2489</v>
      </c>
      <c r="B2414" s="190" t="s">
        <v>2495</v>
      </c>
      <c r="C2414" s="191">
        <v>567841</v>
      </c>
      <c r="D2414" s="192">
        <v>4.0190000000000001</v>
      </c>
      <c r="E2414" s="193">
        <v>42.614197529999998</v>
      </c>
      <c r="F2414" s="194">
        <v>1.2345679012345678</v>
      </c>
      <c r="H2414" s="195">
        <f t="shared" si="223"/>
        <v>4.5</v>
      </c>
      <c r="I2414" s="196">
        <f t="shared" si="224"/>
        <v>3</v>
      </c>
      <c r="J2414" s="197">
        <f t="shared" si="225"/>
        <v>5</v>
      </c>
      <c r="K2414" s="186">
        <f t="shared" si="228"/>
        <v>12.5</v>
      </c>
      <c r="L2414" s="198">
        <f t="shared" si="226"/>
        <v>4.166666666666667</v>
      </c>
      <c r="M2414" s="199">
        <f t="shared" si="227"/>
        <v>4.16</v>
      </c>
    </row>
    <row r="2415" spans="1:13" x14ac:dyDescent="0.35">
      <c r="A2415" s="189" t="s">
        <v>2496</v>
      </c>
      <c r="B2415" s="190" t="s">
        <v>2497</v>
      </c>
      <c r="C2415" s="191">
        <v>562343</v>
      </c>
      <c r="D2415" s="192">
        <v>5.3959999999999999</v>
      </c>
      <c r="E2415" s="193">
        <v>43.473933649999999</v>
      </c>
      <c r="F2415" s="194">
        <v>2.8436018957345972</v>
      </c>
      <c r="H2415" s="195">
        <f t="shared" si="223"/>
        <v>5</v>
      </c>
      <c r="I2415" s="196">
        <f t="shared" si="224"/>
        <v>4.5</v>
      </c>
      <c r="J2415" s="197">
        <f t="shared" si="225"/>
        <v>3</v>
      </c>
      <c r="K2415" s="186">
        <f t="shared" si="228"/>
        <v>12.5</v>
      </c>
      <c r="L2415" s="198">
        <f t="shared" si="226"/>
        <v>4.166666666666667</v>
      </c>
      <c r="M2415" s="199">
        <f t="shared" si="227"/>
        <v>4.16</v>
      </c>
    </row>
    <row r="2416" spans="1:13" x14ac:dyDescent="0.35">
      <c r="A2416" s="189" t="s">
        <v>2496</v>
      </c>
      <c r="B2416" s="190" t="s">
        <v>2498</v>
      </c>
      <c r="C2416" s="191">
        <v>562351</v>
      </c>
      <c r="D2416" s="192">
        <v>5</v>
      </c>
      <c r="E2416" s="193">
        <v>43.344152209999997</v>
      </c>
      <c r="F2416" s="194">
        <v>1.6228315612758815</v>
      </c>
      <c r="H2416" s="195">
        <f t="shared" si="223"/>
        <v>5</v>
      </c>
      <c r="I2416" s="196">
        <f t="shared" si="224"/>
        <v>4.5</v>
      </c>
      <c r="J2416" s="197">
        <f t="shared" si="225"/>
        <v>5</v>
      </c>
      <c r="K2416" s="186">
        <f t="shared" si="228"/>
        <v>14.5</v>
      </c>
      <c r="L2416" s="198">
        <f t="shared" si="226"/>
        <v>4.833333333333333</v>
      </c>
      <c r="M2416" s="199">
        <f t="shared" si="227"/>
        <v>4.83</v>
      </c>
    </row>
    <row r="2417" spans="1:13" x14ac:dyDescent="0.35">
      <c r="A2417" s="189" t="s">
        <v>2496</v>
      </c>
      <c r="B2417" s="190" t="s">
        <v>2499</v>
      </c>
      <c r="C2417" s="191">
        <v>544647</v>
      </c>
      <c r="D2417" s="192">
        <v>4.6079999999999997</v>
      </c>
      <c r="E2417" s="193">
        <v>39.086005829999998</v>
      </c>
      <c r="F2417" s="194">
        <v>0.58309037900874638</v>
      </c>
      <c r="H2417" s="195">
        <f t="shared" si="223"/>
        <v>5</v>
      </c>
      <c r="I2417" s="196">
        <f t="shared" si="224"/>
        <v>0.5</v>
      </c>
      <c r="J2417" s="197">
        <f t="shared" si="225"/>
        <v>5</v>
      </c>
      <c r="K2417" s="186">
        <f t="shared" si="228"/>
        <v>10.5</v>
      </c>
      <c r="L2417" s="198">
        <f t="shared" si="226"/>
        <v>3.5</v>
      </c>
      <c r="M2417" s="199">
        <f t="shared" si="227"/>
        <v>3.5</v>
      </c>
    </row>
    <row r="2418" spans="1:13" x14ac:dyDescent="0.35">
      <c r="A2418" s="189" t="s">
        <v>2496</v>
      </c>
      <c r="B2418" s="190" t="s">
        <v>2500</v>
      </c>
      <c r="C2418" s="191">
        <v>562394</v>
      </c>
      <c r="D2418" s="192">
        <v>7.5289999999999999</v>
      </c>
      <c r="E2418" s="193">
        <v>44.415781189999997</v>
      </c>
      <c r="F2418" s="194">
        <v>1.1019283746556472</v>
      </c>
      <c r="H2418" s="195">
        <f t="shared" si="223"/>
        <v>5</v>
      </c>
      <c r="I2418" s="196">
        <f t="shared" si="224"/>
        <v>5</v>
      </c>
      <c r="J2418" s="197">
        <f t="shared" si="225"/>
        <v>5</v>
      </c>
      <c r="K2418" s="186">
        <f t="shared" si="228"/>
        <v>15</v>
      </c>
      <c r="L2418" s="198">
        <f t="shared" si="226"/>
        <v>5</v>
      </c>
      <c r="M2418" s="199">
        <f t="shared" si="227"/>
        <v>5</v>
      </c>
    </row>
    <row r="2419" spans="1:13" x14ac:dyDescent="0.35">
      <c r="A2419" s="189" t="s">
        <v>2496</v>
      </c>
      <c r="B2419" s="190" t="s">
        <v>2496</v>
      </c>
      <c r="C2419" s="191">
        <v>562335</v>
      </c>
      <c r="D2419" s="192">
        <v>6.1070000000000002</v>
      </c>
      <c r="E2419" s="193">
        <v>43.880328640000002</v>
      </c>
      <c r="F2419" s="194">
        <v>0.50855787516827278</v>
      </c>
      <c r="H2419" s="195">
        <f t="shared" si="223"/>
        <v>5</v>
      </c>
      <c r="I2419" s="196">
        <f t="shared" si="224"/>
        <v>5</v>
      </c>
      <c r="J2419" s="197">
        <f t="shared" si="225"/>
        <v>5</v>
      </c>
      <c r="K2419" s="186">
        <f t="shared" si="228"/>
        <v>15</v>
      </c>
      <c r="L2419" s="198">
        <f t="shared" si="226"/>
        <v>5</v>
      </c>
      <c r="M2419" s="199">
        <f t="shared" si="227"/>
        <v>5</v>
      </c>
    </row>
    <row r="2420" spans="1:13" x14ac:dyDescent="0.35">
      <c r="A2420" s="189" t="s">
        <v>2496</v>
      </c>
      <c r="B2420" s="190" t="s">
        <v>2501</v>
      </c>
      <c r="C2420" s="191">
        <v>562408</v>
      </c>
      <c r="D2420" s="192">
        <v>4.2759999999999998</v>
      </c>
      <c r="E2420" s="193">
        <v>42.928139180000002</v>
      </c>
      <c r="F2420" s="194">
        <v>0.90771558245083206</v>
      </c>
      <c r="H2420" s="195">
        <f t="shared" si="223"/>
        <v>5</v>
      </c>
      <c r="I2420" s="196">
        <f t="shared" si="224"/>
        <v>3.5</v>
      </c>
      <c r="J2420" s="197">
        <f t="shared" si="225"/>
        <v>5</v>
      </c>
      <c r="K2420" s="186">
        <f t="shared" si="228"/>
        <v>13.5</v>
      </c>
      <c r="L2420" s="198">
        <f t="shared" si="226"/>
        <v>4.5</v>
      </c>
      <c r="M2420" s="199">
        <f t="shared" si="227"/>
        <v>4.5</v>
      </c>
    </row>
    <row r="2421" spans="1:13" x14ac:dyDescent="0.35">
      <c r="A2421" s="189" t="s">
        <v>2496</v>
      </c>
      <c r="B2421" s="190" t="s">
        <v>2502</v>
      </c>
      <c r="C2421" s="191">
        <v>545783</v>
      </c>
      <c r="D2421" s="192">
        <v>3.597</v>
      </c>
      <c r="E2421" s="193">
        <v>42.134529149999999</v>
      </c>
      <c r="F2421" s="194">
        <v>1.7937219730941705</v>
      </c>
      <c r="H2421" s="195">
        <f t="shared" si="223"/>
        <v>3.5</v>
      </c>
      <c r="I2421" s="196">
        <f t="shared" si="224"/>
        <v>2.5</v>
      </c>
      <c r="J2421" s="197">
        <f t="shared" si="225"/>
        <v>5</v>
      </c>
      <c r="K2421" s="186">
        <f t="shared" si="228"/>
        <v>11</v>
      </c>
      <c r="L2421" s="198">
        <f t="shared" si="226"/>
        <v>3.6666666666666665</v>
      </c>
      <c r="M2421" s="199">
        <f t="shared" si="227"/>
        <v>3.66</v>
      </c>
    </row>
    <row r="2422" spans="1:13" x14ac:dyDescent="0.35">
      <c r="A2422" s="189" t="s">
        <v>2496</v>
      </c>
      <c r="B2422" s="190" t="s">
        <v>2503</v>
      </c>
      <c r="C2422" s="191">
        <v>545856</v>
      </c>
      <c r="D2422" s="192">
        <v>4.4740000000000002</v>
      </c>
      <c r="E2422" s="193">
        <v>42.784297520000003</v>
      </c>
      <c r="F2422" s="194">
        <v>3.6363636363636367</v>
      </c>
      <c r="H2422" s="195">
        <f t="shared" si="223"/>
        <v>5</v>
      </c>
      <c r="I2422" s="196">
        <f t="shared" si="224"/>
        <v>3.5</v>
      </c>
      <c r="J2422" s="197">
        <f t="shared" si="225"/>
        <v>2</v>
      </c>
      <c r="K2422" s="186">
        <f t="shared" si="228"/>
        <v>10.5</v>
      </c>
      <c r="L2422" s="198">
        <f t="shared" si="226"/>
        <v>3.5</v>
      </c>
      <c r="M2422" s="199">
        <f t="shared" si="227"/>
        <v>3.5</v>
      </c>
    </row>
    <row r="2423" spans="1:13" x14ac:dyDescent="0.35">
      <c r="A2423" s="189" t="s">
        <v>2496</v>
      </c>
      <c r="B2423" s="190" t="s">
        <v>2504</v>
      </c>
      <c r="C2423" s="191">
        <v>545899</v>
      </c>
      <c r="D2423" s="192">
        <v>4.508</v>
      </c>
      <c r="E2423" s="193">
        <v>42.369897960000003</v>
      </c>
      <c r="F2423" s="194">
        <v>3.0612244897959182</v>
      </c>
      <c r="H2423" s="195">
        <f t="shared" si="223"/>
        <v>5</v>
      </c>
      <c r="I2423" s="196">
        <f t="shared" si="224"/>
        <v>2.5</v>
      </c>
      <c r="J2423" s="197">
        <f t="shared" si="225"/>
        <v>3</v>
      </c>
      <c r="K2423" s="186">
        <f t="shared" si="228"/>
        <v>10.5</v>
      </c>
      <c r="L2423" s="198">
        <f t="shared" si="226"/>
        <v>3.5</v>
      </c>
      <c r="M2423" s="199">
        <f t="shared" si="227"/>
        <v>3.5</v>
      </c>
    </row>
    <row r="2424" spans="1:13" x14ac:dyDescent="0.35">
      <c r="A2424" s="189" t="s">
        <v>2496</v>
      </c>
      <c r="B2424" s="190" t="s">
        <v>2505</v>
      </c>
      <c r="C2424" s="191">
        <v>562483</v>
      </c>
      <c r="D2424" s="192">
        <v>6.3120000000000003</v>
      </c>
      <c r="E2424" s="193">
        <v>43.321052629999997</v>
      </c>
      <c r="F2424" s="194">
        <v>2.5263157894736841</v>
      </c>
      <c r="H2424" s="195">
        <f t="shared" si="223"/>
        <v>5</v>
      </c>
      <c r="I2424" s="196">
        <f t="shared" si="224"/>
        <v>4.5</v>
      </c>
      <c r="J2424" s="197">
        <f t="shared" si="225"/>
        <v>3.5</v>
      </c>
      <c r="K2424" s="186">
        <f t="shared" si="228"/>
        <v>13</v>
      </c>
      <c r="L2424" s="198">
        <f t="shared" si="226"/>
        <v>4.333333333333333</v>
      </c>
      <c r="M2424" s="199">
        <f t="shared" si="227"/>
        <v>4.33</v>
      </c>
    </row>
    <row r="2425" spans="1:13" x14ac:dyDescent="0.35">
      <c r="A2425" s="189" t="s">
        <v>2496</v>
      </c>
      <c r="B2425" s="190" t="s">
        <v>2506</v>
      </c>
      <c r="C2425" s="191">
        <v>545929</v>
      </c>
      <c r="D2425" s="192">
        <v>4.7430000000000003</v>
      </c>
      <c r="E2425" s="193">
        <v>43.343049329999999</v>
      </c>
      <c r="F2425" s="194">
        <v>4.4843049327354256</v>
      </c>
      <c r="H2425" s="195">
        <f t="shared" si="223"/>
        <v>5</v>
      </c>
      <c r="I2425" s="196">
        <f t="shared" si="224"/>
        <v>4.5</v>
      </c>
      <c r="J2425" s="197">
        <f t="shared" si="225"/>
        <v>1</v>
      </c>
      <c r="K2425" s="186">
        <f t="shared" si="228"/>
        <v>10.5</v>
      </c>
      <c r="L2425" s="198">
        <f t="shared" si="226"/>
        <v>3.5</v>
      </c>
      <c r="M2425" s="199">
        <f t="shared" si="227"/>
        <v>3.5</v>
      </c>
    </row>
    <row r="2426" spans="1:13" x14ac:dyDescent="0.35">
      <c r="A2426" s="189" t="s">
        <v>2496</v>
      </c>
      <c r="B2426" s="190" t="s">
        <v>2507</v>
      </c>
      <c r="C2426" s="191">
        <v>562513</v>
      </c>
      <c r="D2426" s="192">
        <v>3.867</v>
      </c>
      <c r="E2426" s="193">
        <v>44.8515625</v>
      </c>
      <c r="F2426" s="194">
        <v>0.78125</v>
      </c>
      <c r="H2426" s="195">
        <f t="shared" si="223"/>
        <v>4.5</v>
      </c>
      <c r="I2426" s="196">
        <f t="shared" si="224"/>
        <v>5</v>
      </c>
      <c r="J2426" s="197">
        <f t="shared" si="225"/>
        <v>5</v>
      </c>
      <c r="K2426" s="186">
        <f t="shared" si="228"/>
        <v>14.5</v>
      </c>
      <c r="L2426" s="198">
        <f t="shared" si="226"/>
        <v>4.833333333333333</v>
      </c>
      <c r="M2426" s="199">
        <f t="shared" si="227"/>
        <v>4.83</v>
      </c>
    </row>
    <row r="2427" spans="1:13" x14ac:dyDescent="0.35">
      <c r="A2427" s="189" t="s">
        <v>2496</v>
      </c>
      <c r="B2427" s="190" t="s">
        <v>2508</v>
      </c>
      <c r="C2427" s="191">
        <v>562521</v>
      </c>
      <c r="D2427" s="192">
        <v>4.9729999999999999</v>
      </c>
      <c r="E2427" s="193">
        <v>42.095354520000001</v>
      </c>
      <c r="F2427" s="194">
        <v>2.4449877750611249</v>
      </c>
      <c r="H2427" s="195">
        <f t="shared" si="223"/>
        <v>5</v>
      </c>
      <c r="I2427" s="196">
        <f t="shared" si="224"/>
        <v>2.5</v>
      </c>
      <c r="J2427" s="197">
        <f t="shared" si="225"/>
        <v>4</v>
      </c>
      <c r="K2427" s="186">
        <f t="shared" si="228"/>
        <v>11.5</v>
      </c>
      <c r="L2427" s="198">
        <f t="shared" si="226"/>
        <v>3.8333333333333335</v>
      </c>
      <c r="M2427" s="199">
        <f t="shared" si="227"/>
        <v>3.83</v>
      </c>
    </row>
    <row r="2428" spans="1:13" x14ac:dyDescent="0.35">
      <c r="A2428" s="189" t="s">
        <v>2496</v>
      </c>
      <c r="B2428" s="190" t="s">
        <v>1137</v>
      </c>
      <c r="C2428" s="191">
        <v>544680</v>
      </c>
      <c r="D2428" s="192">
        <v>7.5679999999999996</v>
      </c>
      <c r="E2428" s="193">
        <v>51.121700879999999</v>
      </c>
      <c r="F2428" s="194">
        <v>0.5865102639296188</v>
      </c>
      <c r="H2428" s="195">
        <f t="shared" si="223"/>
        <v>5</v>
      </c>
      <c r="I2428" s="196">
        <f t="shared" si="224"/>
        <v>5</v>
      </c>
      <c r="J2428" s="197">
        <f t="shared" si="225"/>
        <v>5</v>
      </c>
      <c r="K2428" s="186">
        <f t="shared" si="228"/>
        <v>15</v>
      </c>
      <c r="L2428" s="198">
        <f t="shared" si="226"/>
        <v>5</v>
      </c>
      <c r="M2428" s="199">
        <f t="shared" si="227"/>
        <v>5</v>
      </c>
    </row>
    <row r="2429" spans="1:13" x14ac:dyDescent="0.35">
      <c r="A2429" s="189" t="s">
        <v>2496</v>
      </c>
      <c r="B2429" s="190" t="s">
        <v>2509</v>
      </c>
      <c r="C2429" s="191">
        <v>530395</v>
      </c>
      <c r="D2429" s="192">
        <v>9.6549999999999994</v>
      </c>
      <c r="E2429" s="193">
        <v>41.833333330000002</v>
      </c>
      <c r="F2429" s="194">
        <v>0.92592592592592593</v>
      </c>
      <c r="H2429" s="195">
        <f t="shared" si="223"/>
        <v>5</v>
      </c>
      <c r="I2429" s="196">
        <f t="shared" si="224"/>
        <v>2</v>
      </c>
      <c r="J2429" s="197">
        <f t="shared" si="225"/>
        <v>5</v>
      </c>
      <c r="K2429" s="186">
        <f t="shared" si="228"/>
        <v>12</v>
      </c>
      <c r="L2429" s="198">
        <f t="shared" si="226"/>
        <v>4</v>
      </c>
      <c r="M2429" s="199">
        <f t="shared" si="227"/>
        <v>4</v>
      </c>
    </row>
    <row r="2430" spans="1:13" x14ac:dyDescent="0.35">
      <c r="A2430" s="189" t="s">
        <v>2496</v>
      </c>
      <c r="B2430" s="190" t="s">
        <v>2510</v>
      </c>
      <c r="C2430" s="191">
        <v>562556</v>
      </c>
      <c r="D2430" s="192">
        <v>7.6609999999999996</v>
      </c>
      <c r="E2430" s="193">
        <v>48.49244332</v>
      </c>
      <c r="F2430" s="194">
        <v>3.0226700251889169</v>
      </c>
      <c r="H2430" s="195">
        <f t="shared" si="223"/>
        <v>5</v>
      </c>
      <c r="I2430" s="196">
        <f t="shared" si="224"/>
        <v>5</v>
      </c>
      <c r="J2430" s="197">
        <f t="shared" si="225"/>
        <v>3</v>
      </c>
      <c r="K2430" s="186">
        <f t="shared" si="228"/>
        <v>13</v>
      </c>
      <c r="L2430" s="198">
        <f t="shared" si="226"/>
        <v>4.333333333333333</v>
      </c>
      <c r="M2430" s="199">
        <f t="shared" si="227"/>
        <v>4.33</v>
      </c>
    </row>
    <row r="2431" spans="1:13" x14ac:dyDescent="0.35">
      <c r="A2431" s="189" t="s">
        <v>2496</v>
      </c>
      <c r="B2431" s="190" t="s">
        <v>2511</v>
      </c>
      <c r="C2431" s="191">
        <v>562564</v>
      </c>
      <c r="D2431" s="192">
        <v>3.371</v>
      </c>
      <c r="E2431" s="193">
        <v>43.638582040000003</v>
      </c>
      <c r="F2431" s="194">
        <v>1.0845551315525206</v>
      </c>
      <c r="H2431" s="195">
        <f t="shared" si="223"/>
        <v>3.5</v>
      </c>
      <c r="I2431" s="196">
        <f t="shared" si="224"/>
        <v>5</v>
      </c>
      <c r="J2431" s="197">
        <f t="shared" si="225"/>
        <v>5</v>
      </c>
      <c r="K2431" s="186">
        <f t="shared" si="228"/>
        <v>13.5</v>
      </c>
      <c r="L2431" s="198">
        <f t="shared" si="226"/>
        <v>4.5</v>
      </c>
      <c r="M2431" s="199">
        <f t="shared" si="227"/>
        <v>4.5</v>
      </c>
    </row>
    <row r="2432" spans="1:13" x14ac:dyDescent="0.35">
      <c r="A2432" s="189" t="s">
        <v>2496</v>
      </c>
      <c r="B2432" s="190" t="s">
        <v>2512</v>
      </c>
      <c r="C2432" s="191">
        <v>546453</v>
      </c>
      <c r="D2432" s="192">
        <v>6.2110000000000003</v>
      </c>
      <c r="E2432" s="193">
        <v>41.814741040000001</v>
      </c>
      <c r="F2432" s="194">
        <v>5.5776892430278879</v>
      </c>
      <c r="H2432" s="195">
        <f t="shared" si="223"/>
        <v>5</v>
      </c>
      <c r="I2432" s="196">
        <f t="shared" si="224"/>
        <v>2</v>
      </c>
      <c r="J2432" s="197">
        <f t="shared" si="225"/>
        <v>0.5</v>
      </c>
      <c r="K2432" s="186">
        <f t="shared" si="228"/>
        <v>7.5</v>
      </c>
      <c r="L2432" s="198">
        <f t="shared" si="226"/>
        <v>2.5</v>
      </c>
      <c r="M2432" s="199">
        <f t="shared" si="227"/>
        <v>2.5</v>
      </c>
    </row>
    <row r="2433" spans="1:13" x14ac:dyDescent="0.35">
      <c r="A2433" s="189" t="s">
        <v>2496</v>
      </c>
      <c r="B2433" s="190" t="s">
        <v>2513</v>
      </c>
      <c r="C2433" s="191">
        <v>546330</v>
      </c>
      <c r="D2433" s="192">
        <v>8.8759999999999994</v>
      </c>
      <c r="E2433" s="193">
        <v>42.421052629999998</v>
      </c>
      <c r="F2433" s="194">
        <v>3.7593984962406015</v>
      </c>
      <c r="H2433" s="195">
        <f t="shared" si="223"/>
        <v>5</v>
      </c>
      <c r="I2433" s="196">
        <f t="shared" si="224"/>
        <v>3</v>
      </c>
      <c r="J2433" s="197">
        <f t="shared" si="225"/>
        <v>2</v>
      </c>
      <c r="K2433" s="186">
        <f t="shared" si="228"/>
        <v>10</v>
      </c>
      <c r="L2433" s="198">
        <f t="shared" si="226"/>
        <v>3.3333333333333335</v>
      </c>
      <c r="M2433" s="199">
        <f t="shared" si="227"/>
        <v>3.33</v>
      </c>
    </row>
    <row r="2434" spans="1:13" x14ac:dyDescent="0.35">
      <c r="A2434" s="189" t="s">
        <v>2496</v>
      </c>
      <c r="B2434" s="190" t="s">
        <v>2514</v>
      </c>
      <c r="C2434" s="191">
        <v>562645</v>
      </c>
      <c r="D2434" s="192">
        <v>2.5179999999999998</v>
      </c>
      <c r="E2434" s="193">
        <v>46.163244349999999</v>
      </c>
      <c r="F2434" s="194">
        <v>2.4640657084188908</v>
      </c>
      <c r="H2434" s="195">
        <f t="shared" si="223"/>
        <v>1.5</v>
      </c>
      <c r="I2434" s="196">
        <f t="shared" si="224"/>
        <v>5</v>
      </c>
      <c r="J2434" s="197">
        <f t="shared" si="225"/>
        <v>4</v>
      </c>
      <c r="K2434" s="186">
        <f t="shared" si="228"/>
        <v>10.5</v>
      </c>
      <c r="L2434" s="198">
        <f t="shared" si="226"/>
        <v>3.5</v>
      </c>
      <c r="M2434" s="199">
        <f t="shared" si="227"/>
        <v>3.5</v>
      </c>
    </row>
    <row r="2435" spans="1:13" x14ac:dyDescent="0.35">
      <c r="A2435" s="189" t="s">
        <v>2496</v>
      </c>
      <c r="B2435" s="190" t="s">
        <v>2515</v>
      </c>
      <c r="C2435" s="191">
        <v>544701</v>
      </c>
      <c r="D2435" s="192">
        <v>0.76900000000000002</v>
      </c>
      <c r="E2435" s="193">
        <v>45.683856499999997</v>
      </c>
      <c r="F2435" s="194">
        <v>2.6905829596412554</v>
      </c>
      <c r="H2435" s="195">
        <f t="shared" si="223"/>
        <v>0.5</v>
      </c>
      <c r="I2435" s="196">
        <f t="shared" si="224"/>
        <v>5</v>
      </c>
      <c r="J2435" s="197">
        <f t="shared" si="225"/>
        <v>3.5</v>
      </c>
      <c r="K2435" s="186">
        <f t="shared" si="228"/>
        <v>9</v>
      </c>
      <c r="L2435" s="198">
        <f t="shared" si="226"/>
        <v>3</v>
      </c>
      <c r="M2435" s="199">
        <f t="shared" si="227"/>
        <v>3</v>
      </c>
    </row>
    <row r="2436" spans="1:13" x14ac:dyDescent="0.35">
      <c r="A2436" s="189" t="s">
        <v>2496</v>
      </c>
      <c r="B2436" s="190" t="s">
        <v>2516</v>
      </c>
      <c r="C2436" s="191">
        <v>546496</v>
      </c>
      <c r="D2436" s="192">
        <v>3.9470000000000001</v>
      </c>
      <c r="E2436" s="193">
        <v>41.145026180000002</v>
      </c>
      <c r="F2436" s="194">
        <v>3.7696335078534031</v>
      </c>
      <c r="H2436" s="195">
        <f t="shared" ref="H2436:H2499" si="229">VALUE(_xlfn.IFS(D2436&gt;4.05,"5",D2436&gt;=3.83,"4,5",D2436&gt;=3.6,"4",D2436&gt;=3.37,"3,5",D2436&gt;=3.14,"3",D2436&gt;=2.91,"2,5",D2436&gt;=2.68,"2",D2436&gt;=2.45,"1,5",D2436&gt;=2.22,"1",D2436&lt;2.22,"0,5"))</f>
        <v>4.5</v>
      </c>
      <c r="I2436" s="196">
        <f t="shared" ref="I2436:I2499" si="230">VALUE(_xlfn.IFS(E2436&gt;43.62,"5",E2436&gt;=43.32,"4,5",E2436&gt;=43.1,"4",E2436&gt;=42.7,"3,5",E2436&gt;=42.39,"3",E2436&gt;=42.08,"2,5",E2436&gt;=41.77,"2",E2436&gt;=41.46,"1,5",E2436&gt;=41.15,"1",E2436&lt;41.15,"0,5"))</f>
        <v>0.5</v>
      </c>
      <c r="J2436" s="197">
        <f t="shared" ref="J2436:J2499" si="231">VALUE(_xlfn.IFS(F2436&gt;4.53,"0,5",F2436&gt;=4.2,"1",F2436&gt;=3.86,"1,5",F2436&gt;=3.52,"2",F2436&gt;=3.18,"2,5",F2436&gt;=2.84,"3",F2436&gt;=2.5,"3,5",F2436&gt;=2.16,"4",F2436&gt;=1.82,"4,5",F2436&lt;1.82,"5"))</f>
        <v>2</v>
      </c>
      <c r="K2436" s="186">
        <f t="shared" si="228"/>
        <v>7</v>
      </c>
      <c r="L2436" s="198">
        <f t="shared" ref="L2436:L2499" si="232">(H2436+I2436+J2436)/3</f>
        <v>2.3333333333333335</v>
      </c>
      <c r="M2436" s="199">
        <f t="shared" ref="M2436:M2499" si="233">ROUNDDOWN(L2436,2)</f>
        <v>2.33</v>
      </c>
    </row>
    <row r="2437" spans="1:13" x14ac:dyDescent="0.35">
      <c r="A2437" s="189" t="s">
        <v>2496</v>
      </c>
      <c r="B2437" s="190" t="s">
        <v>2517</v>
      </c>
      <c r="C2437" s="191">
        <v>562700</v>
      </c>
      <c r="D2437" s="192">
        <v>1.718</v>
      </c>
      <c r="E2437" s="193">
        <v>43.973563220000003</v>
      </c>
      <c r="F2437" s="194">
        <v>1.3793103448275861</v>
      </c>
      <c r="H2437" s="195">
        <f t="shared" si="229"/>
        <v>0.5</v>
      </c>
      <c r="I2437" s="196">
        <f t="shared" si="230"/>
        <v>5</v>
      </c>
      <c r="J2437" s="197">
        <f t="shared" si="231"/>
        <v>5</v>
      </c>
      <c r="K2437" s="186">
        <f t="shared" si="228"/>
        <v>10.5</v>
      </c>
      <c r="L2437" s="198">
        <f t="shared" si="232"/>
        <v>3.5</v>
      </c>
      <c r="M2437" s="199">
        <f t="shared" si="233"/>
        <v>3.5</v>
      </c>
    </row>
    <row r="2438" spans="1:13" x14ac:dyDescent="0.35">
      <c r="A2438" s="189" t="s">
        <v>2496</v>
      </c>
      <c r="B2438" s="190" t="s">
        <v>2518</v>
      </c>
      <c r="C2438" s="191">
        <v>562718</v>
      </c>
      <c r="D2438" s="192">
        <v>2.7149999999999999</v>
      </c>
      <c r="E2438" s="193">
        <v>39.84520277</v>
      </c>
      <c r="F2438" s="194">
        <v>6.5281899109792283</v>
      </c>
      <c r="H2438" s="195">
        <f t="shared" si="229"/>
        <v>2</v>
      </c>
      <c r="I2438" s="196">
        <f t="shared" si="230"/>
        <v>0.5</v>
      </c>
      <c r="J2438" s="197">
        <f t="shared" si="231"/>
        <v>0.5</v>
      </c>
      <c r="K2438" s="186">
        <f t="shared" si="228"/>
        <v>3</v>
      </c>
      <c r="L2438" s="198">
        <f t="shared" si="232"/>
        <v>1</v>
      </c>
      <c r="M2438" s="199">
        <f t="shared" si="233"/>
        <v>1</v>
      </c>
    </row>
    <row r="2439" spans="1:13" x14ac:dyDescent="0.35">
      <c r="A2439" s="189" t="s">
        <v>2496</v>
      </c>
      <c r="B2439" s="190" t="s">
        <v>2519</v>
      </c>
      <c r="C2439" s="191">
        <v>545678</v>
      </c>
      <c r="D2439" s="192">
        <v>5.2190000000000003</v>
      </c>
      <c r="E2439" s="193">
        <v>40.099190280000002</v>
      </c>
      <c r="F2439" s="194">
        <v>3.2388663967611335</v>
      </c>
      <c r="H2439" s="195">
        <f t="shared" si="229"/>
        <v>5</v>
      </c>
      <c r="I2439" s="196">
        <f t="shared" si="230"/>
        <v>0.5</v>
      </c>
      <c r="J2439" s="197">
        <f t="shared" si="231"/>
        <v>2.5</v>
      </c>
      <c r="K2439" s="186">
        <f t="shared" si="228"/>
        <v>8</v>
      </c>
      <c r="L2439" s="198">
        <f t="shared" si="232"/>
        <v>2.6666666666666665</v>
      </c>
      <c r="M2439" s="199">
        <f t="shared" si="233"/>
        <v>2.66</v>
      </c>
    </row>
    <row r="2440" spans="1:13" x14ac:dyDescent="0.35">
      <c r="A2440" s="189" t="s">
        <v>2496</v>
      </c>
      <c r="B2440" s="190" t="s">
        <v>2520</v>
      </c>
      <c r="C2440" s="191">
        <v>545791</v>
      </c>
      <c r="D2440" s="192">
        <v>5.1849999999999996</v>
      </c>
      <c r="E2440" s="193">
        <v>43.464646459999997</v>
      </c>
      <c r="F2440" s="194">
        <v>1.0101010101010102</v>
      </c>
      <c r="H2440" s="195">
        <f t="shared" si="229"/>
        <v>5</v>
      </c>
      <c r="I2440" s="196">
        <f t="shared" si="230"/>
        <v>4.5</v>
      </c>
      <c r="J2440" s="197">
        <f t="shared" si="231"/>
        <v>5</v>
      </c>
      <c r="K2440" s="186">
        <f t="shared" si="228"/>
        <v>14.5</v>
      </c>
      <c r="L2440" s="198">
        <f t="shared" si="232"/>
        <v>4.833333333333333</v>
      </c>
      <c r="M2440" s="199">
        <f t="shared" si="233"/>
        <v>4.83</v>
      </c>
    </row>
    <row r="2441" spans="1:13" x14ac:dyDescent="0.35">
      <c r="A2441" s="189" t="s">
        <v>2496</v>
      </c>
      <c r="B2441" s="190" t="s">
        <v>2521</v>
      </c>
      <c r="C2441" s="191">
        <v>566900</v>
      </c>
      <c r="D2441" s="192">
        <v>5.1079999999999997</v>
      </c>
      <c r="E2441" s="193">
        <v>43.737435009999999</v>
      </c>
      <c r="F2441" s="194">
        <v>4.159445407279029</v>
      </c>
      <c r="H2441" s="195">
        <f t="shared" si="229"/>
        <v>5</v>
      </c>
      <c r="I2441" s="196">
        <f t="shared" si="230"/>
        <v>5</v>
      </c>
      <c r="J2441" s="197">
        <f t="shared" si="231"/>
        <v>1.5</v>
      </c>
      <c r="K2441" s="186">
        <f t="shared" si="228"/>
        <v>11.5</v>
      </c>
      <c r="L2441" s="198">
        <f t="shared" si="232"/>
        <v>3.8333333333333335</v>
      </c>
      <c r="M2441" s="199">
        <f t="shared" si="233"/>
        <v>3.83</v>
      </c>
    </row>
    <row r="2442" spans="1:13" x14ac:dyDescent="0.35">
      <c r="A2442" s="189" t="s">
        <v>2496</v>
      </c>
      <c r="B2442" s="190" t="s">
        <v>2522</v>
      </c>
      <c r="C2442" s="191">
        <v>546348</v>
      </c>
      <c r="D2442" s="192">
        <v>3.3559999999999999</v>
      </c>
      <c r="E2442" s="193">
        <v>43.970370369999998</v>
      </c>
      <c r="F2442" s="194">
        <v>0.74074074074074081</v>
      </c>
      <c r="H2442" s="195">
        <f t="shared" si="229"/>
        <v>3</v>
      </c>
      <c r="I2442" s="196">
        <f t="shared" si="230"/>
        <v>5</v>
      </c>
      <c r="J2442" s="197">
        <f t="shared" si="231"/>
        <v>5</v>
      </c>
      <c r="K2442" s="186">
        <f t="shared" si="228"/>
        <v>13</v>
      </c>
      <c r="L2442" s="198">
        <f t="shared" si="232"/>
        <v>4.333333333333333</v>
      </c>
      <c r="M2442" s="199">
        <f t="shared" si="233"/>
        <v>4.33</v>
      </c>
    </row>
    <row r="2443" spans="1:13" x14ac:dyDescent="0.35">
      <c r="A2443" s="189" t="s">
        <v>2496</v>
      </c>
      <c r="B2443" s="190" t="s">
        <v>2523</v>
      </c>
      <c r="C2443" s="191">
        <v>545538</v>
      </c>
      <c r="D2443" s="192">
        <v>2.0830000000000002</v>
      </c>
      <c r="E2443" s="193">
        <v>39.660173159999999</v>
      </c>
      <c r="F2443" s="194">
        <v>0</v>
      </c>
      <c r="H2443" s="195">
        <f t="shared" si="229"/>
        <v>0.5</v>
      </c>
      <c r="I2443" s="196">
        <f t="shared" si="230"/>
        <v>0.5</v>
      </c>
      <c r="J2443" s="197">
        <f t="shared" si="231"/>
        <v>5</v>
      </c>
      <c r="K2443" s="186">
        <f t="shared" si="228"/>
        <v>6</v>
      </c>
      <c r="L2443" s="198">
        <f t="shared" si="232"/>
        <v>2</v>
      </c>
      <c r="M2443" s="199">
        <f t="shared" si="233"/>
        <v>2</v>
      </c>
    </row>
    <row r="2444" spans="1:13" x14ac:dyDescent="0.35">
      <c r="A2444" s="189" t="s">
        <v>2496</v>
      </c>
      <c r="B2444" s="190" t="s">
        <v>2524</v>
      </c>
      <c r="C2444" s="191">
        <v>555193</v>
      </c>
      <c r="D2444" s="192">
        <v>3.468</v>
      </c>
      <c r="E2444" s="193">
        <v>41.878731340000002</v>
      </c>
      <c r="F2444" s="194">
        <v>0.74626865671641796</v>
      </c>
      <c r="H2444" s="195">
        <f t="shared" si="229"/>
        <v>3.5</v>
      </c>
      <c r="I2444" s="196">
        <f t="shared" si="230"/>
        <v>2</v>
      </c>
      <c r="J2444" s="197">
        <f t="shared" si="231"/>
        <v>5</v>
      </c>
      <c r="K2444" s="186">
        <f t="shared" si="228"/>
        <v>10.5</v>
      </c>
      <c r="L2444" s="198">
        <f t="shared" si="232"/>
        <v>3.5</v>
      </c>
      <c r="M2444" s="199">
        <f t="shared" si="233"/>
        <v>3.5</v>
      </c>
    </row>
    <row r="2445" spans="1:13" x14ac:dyDescent="0.35">
      <c r="A2445" s="189" t="s">
        <v>2496</v>
      </c>
      <c r="B2445" s="190" t="s">
        <v>2525</v>
      </c>
      <c r="C2445" s="191">
        <v>562874</v>
      </c>
      <c r="D2445" s="192">
        <v>3.863</v>
      </c>
      <c r="E2445" s="193">
        <v>42.242574259999998</v>
      </c>
      <c r="F2445" s="194">
        <v>1.9801980198019802</v>
      </c>
      <c r="H2445" s="195">
        <f t="shared" si="229"/>
        <v>4.5</v>
      </c>
      <c r="I2445" s="196">
        <f t="shared" si="230"/>
        <v>2.5</v>
      </c>
      <c r="J2445" s="197">
        <f t="shared" si="231"/>
        <v>4.5</v>
      </c>
      <c r="K2445" s="186">
        <f t="shared" ref="K2445:K2508" si="234">SUM(H2445:J2445)</f>
        <v>11.5</v>
      </c>
      <c r="L2445" s="198">
        <f t="shared" si="232"/>
        <v>3.8333333333333335</v>
      </c>
      <c r="M2445" s="199">
        <f t="shared" si="233"/>
        <v>3.83</v>
      </c>
    </row>
    <row r="2446" spans="1:13" x14ac:dyDescent="0.35">
      <c r="A2446" s="189" t="s">
        <v>2496</v>
      </c>
      <c r="B2446" s="190" t="s">
        <v>2526</v>
      </c>
      <c r="C2446" s="191">
        <v>562891</v>
      </c>
      <c r="D2446" s="192">
        <v>4.05</v>
      </c>
      <c r="E2446" s="193">
        <v>43.566147860000001</v>
      </c>
      <c r="F2446" s="194">
        <v>2.3346303501945527</v>
      </c>
      <c r="H2446" s="195">
        <f t="shared" si="229"/>
        <v>4.5</v>
      </c>
      <c r="I2446" s="196">
        <f t="shared" si="230"/>
        <v>4.5</v>
      </c>
      <c r="J2446" s="197">
        <f t="shared" si="231"/>
        <v>4</v>
      </c>
      <c r="K2446" s="186">
        <f t="shared" si="234"/>
        <v>13</v>
      </c>
      <c r="L2446" s="198">
        <f t="shared" si="232"/>
        <v>4.333333333333333</v>
      </c>
      <c r="M2446" s="199">
        <f t="shared" si="233"/>
        <v>4.33</v>
      </c>
    </row>
    <row r="2447" spans="1:13" x14ac:dyDescent="0.35">
      <c r="A2447" s="189" t="s">
        <v>2496</v>
      </c>
      <c r="B2447" s="190" t="s">
        <v>2527</v>
      </c>
      <c r="C2447" s="191">
        <v>562921</v>
      </c>
      <c r="D2447" s="192">
        <v>5.1459999999999999</v>
      </c>
      <c r="E2447" s="193">
        <v>42.473367699999997</v>
      </c>
      <c r="F2447" s="194">
        <v>2.061855670103093</v>
      </c>
      <c r="H2447" s="195">
        <f t="shared" si="229"/>
        <v>5</v>
      </c>
      <c r="I2447" s="196">
        <f t="shared" si="230"/>
        <v>3</v>
      </c>
      <c r="J2447" s="197">
        <f t="shared" si="231"/>
        <v>4.5</v>
      </c>
      <c r="K2447" s="186">
        <f t="shared" si="234"/>
        <v>12.5</v>
      </c>
      <c r="L2447" s="198">
        <f t="shared" si="232"/>
        <v>4.166666666666667</v>
      </c>
      <c r="M2447" s="199">
        <f t="shared" si="233"/>
        <v>4.16</v>
      </c>
    </row>
    <row r="2448" spans="1:13" x14ac:dyDescent="0.35">
      <c r="A2448" s="189" t="s">
        <v>2496</v>
      </c>
      <c r="B2448" s="190" t="s">
        <v>2528</v>
      </c>
      <c r="C2448" s="191">
        <v>562939</v>
      </c>
      <c r="D2448" s="192">
        <v>2.0750000000000002</v>
      </c>
      <c r="E2448" s="193">
        <v>40.280423280000001</v>
      </c>
      <c r="F2448" s="194">
        <v>13.227513227513226</v>
      </c>
      <c r="H2448" s="195">
        <f t="shared" si="229"/>
        <v>0.5</v>
      </c>
      <c r="I2448" s="196">
        <f t="shared" si="230"/>
        <v>0.5</v>
      </c>
      <c r="J2448" s="197">
        <f t="shared" si="231"/>
        <v>0.5</v>
      </c>
      <c r="K2448" s="186">
        <f t="shared" si="234"/>
        <v>1.5</v>
      </c>
      <c r="L2448" s="198">
        <f t="shared" si="232"/>
        <v>0.5</v>
      </c>
      <c r="M2448" s="199">
        <f t="shared" si="233"/>
        <v>0.5</v>
      </c>
    </row>
    <row r="2449" spans="1:13" x14ac:dyDescent="0.35">
      <c r="A2449" s="189" t="s">
        <v>2529</v>
      </c>
      <c r="B2449" s="190" t="s">
        <v>2530</v>
      </c>
      <c r="C2449" s="191">
        <v>562980</v>
      </c>
      <c r="D2449" s="192">
        <v>6.41</v>
      </c>
      <c r="E2449" s="193">
        <v>41.826771649999998</v>
      </c>
      <c r="F2449" s="194">
        <v>3.1496062992125986</v>
      </c>
      <c r="H2449" s="195">
        <f t="shared" si="229"/>
        <v>5</v>
      </c>
      <c r="I2449" s="196">
        <f t="shared" si="230"/>
        <v>2</v>
      </c>
      <c r="J2449" s="197">
        <f t="shared" si="231"/>
        <v>3</v>
      </c>
      <c r="K2449" s="186">
        <f t="shared" si="234"/>
        <v>10</v>
      </c>
      <c r="L2449" s="198">
        <f t="shared" si="232"/>
        <v>3.3333333333333335</v>
      </c>
      <c r="M2449" s="199">
        <f t="shared" si="233"/>
        <v>3.33</v>
      </c>
    </row>
    <row r="2450" spans="1:13" x14ac:dyDescent="0.35">
      <c r="A2450" s="189" t="s">
        <v>2529</v>
      </c>
      <c r="B2450" s="190" t="s">
        <v>2531</v>
      </c>
      <c r="C2450" s="191">
        <v>562998</v>
      </c>
      <c r="D2450" s="192">
        <v>2.7429999999999999</v>
      </c>
      <c r="E2450" s="193">
        <v>43.433333330000004</v>
      </c>
      <c r="F2450" s="194">
        <v>7.8048780487804876</v>
      </c>
      <c r="H2450" s="195">
        <f t="shared" si="229"/>
        <v>2</v>
      </c>
      <c r="I2450" s="196">
        <f t="shared" si="230"/>
        <v>4.5</v>
      </c>
      <c r="J2450" s="197">
        <f t="shared" si="231"/>
        <v>0.5</v>
      </c>
      <c r="K2450" s="186">
        <f t="shared" si="234"/>
        <v>7</v>
      </c>
      <c r="L2450" s="198">
        <f t="shared" si="232"/>
        <v>2.3333333333333335</v>
      </c>
      <c r="M2450" s="199">
        <f t="shared" si="233"/>
        <v>2.33</v>
      </c>
    </row>
    <row r="2451" spans="1:13" x14ac:dyDescent="0.35">
      <c r="A2451" s="189" t="s">
        <v>2529</v>
      </c>
      <c r="B2451" s="190" t="s">
        <v>2532</v>
      </c>
      <c r="C2451" s="191">
        <v>563005</v>
      </c>
      <c r="D2451" s="192">
        <v>3.556</v>
      </c>
      <c r="E2451" s="193">
        <v>40.410144930000001</v>
      </c>
      <c r="F2451" s="194">
        <v>5.7971014492753623</v>
      </c>
      <c r="H2451" s="195">
        <f t="shared" si="229"/>
        <v>3.5</v>
      </c>
      <c r="I2451" s="196">
        <f t="shared" si="230"/>
        <v>0.5</v>
      </c>
      <c r="J2451" s="197">
        <f t="shared" si="231"/>
        <v>0.5</v>
      </c>
      <c r="K2451" s="186">
        <f t="shared" si="234"/>
        <v>4.5</v>
      </c>
      <c r="L2451" s="198">
        <f t="shared" si="232"/>
        <v>1.5</v>
      </c>
      <c r="M2451" s="199">
        <f t="shared" si="233"/>
        <v>1.5</v>
      </c>
    </row>
    <row r="2452" spans="1:13" x14ac:dyDescent="0.35">
      <c r="A2452" s="189" t="s">
        <v>2529</v>
      </c>
      <c r="B2452" s="190" t="s">
        <v>871</v>
      </c>
      <c r="C2452" s="191">
        <v>563013</v>
      </c>
      <c r="D2452" s="192">
        <v>5.0049999999999999</v>
      </c>
      <c r="E2452" s="193">
        <v>41.008686590000003</v>
      </c>
      <c r="F2452" s="194">
        <v>2.3627519110493398</v>
      </c>
      <c r="H2452" s="195">
        <f t="shared" si="229"/>
        <v>5</v>
      </c>
      <c r="I2452" s="196">
        <f t="shared" si="230"/>
        <v>0.5</v>
      </c>
      <c r="J2452" s="197">
        <f t="shared" si="231"/>
        <v>4</v>
      </c>
      <c r="K2452" s="186">
        <f t="shared" si="234"/>
        <v>9.5</v>
      </c>
      <c r="L2452" s="198">
        <f t="shared" si="232"/>
        <v>3.1666666666666665</v>
      </c>
      <c r="M2452" s="199">
        <f t="shared" si="233"/>
        <v>3.16</v>
      </c>
    </row>
    <row r="2453" spans="1:13" x14ac:dyDescent="0.35">
      <c r="A2453" s="189" t="s">
        <v>2529</v>
      </c>
      <c r="B2453" s="190" t="s">
        <v>2287</v>
      </c>
      <c r="C2453" s="191">
        <v>563021</v>
      </c>
      <c r="D2453" s="192">
        <v>3.2480000000000002</v>
      </c>
      <c r="E2453" s="193">
        <v>41.943609019999997</v>
      </c>
      <c r="F2453" s="194">
        <v>11.12781954887218</v>
      </c>
      <c r="H2453" s="195">
        <f t="shared" si="229"/>
        <v>3</v>
      </c>
      <c r="I2453" s="196">
        <f t="shared" si="230"/>
        <v>2</v>
      </c>
      <c r="J2453" s="197">
        <f t="shared" si="231"/>
        <v>0.5</v>
      </c>
      <c r="K2453" s="186">
        <f t="shared" si="234"/>
        <v>5.5</v>
      </c>
      <c r="L2453" s="198">
        <f t="shared" si="232"/>
        <v>1.8333333333333333</v>
      </c>
      <c r="M2453" s="199">
        <f t="shared" si="233"/>
        <v>1.83</v>
      </c>
    </row>
    <row r="2454" spans="1:13" x14ac:dyDescent="0.35">
      <c r="A2454" s="189" t="s">
        <v>2529</v>
      </c>
      <c r="B2454" s="190" t="s">
        <v>2533</v>
      </c>
      <c r="C2454" s="191">
        <v>563056</v>
      </c>
      <c r="D2454" s="192">
        <v>2.3889999999999998</v>
      </c>
      <c r="E2454" s="193">
        <v>42.602040819999999</v>
      </c>
      <c r="F2454" s="194">
        <v>1.9207683073229294</v>
      </c>
      <c r="H2454" s="195">
        <f t="shared" si="229"/>
        <v>1</v>
      </c>
      <c r="I2454" s="196">
        <f t="shared" si="230"/>
        <v>3</v>
      </c>
      <c r="J2454" s="197">
        <f t="shared" si="231"/>
        <v>4.5</v>
      </c>
      <c r="K2454" s="186">
        <f t="shared" si="234"/>
        <v>8.5</v>
      </c>
      <c r="L2454" s="198">
        <f t="shared" si="232"/>
        <v>2.8333333333333335</v>
      </c>
      <c r="M2454" s="199">
        <f t="shared" si="233"/>
        <v>2.83</v>
      </c>
    </row>
    <row r="2455" spans="1:13" x14ac:dyDescent="0.35">
      <c r="A2455" s="189" t="s">
        <v>2529</v>
      </c>
      <c r="B2455" s="190" t="s">
        <v>2534</v>
      </c>
      <c r="C2455" s="191">
        <v>563064</v>
      </c>
      <c r="D2455" s="192">
        <v>6.5839999999999996</v>
      </c>
      <c r="E2455" s="193">
        <v>39.770893370000003</v>
      </c>
      <c r="F2455" s="194">
        <v>2.8818443804034581</v>
      </c>
      <c r="H2455" s="195">
        <f t="shared" si="229"/>
        <v>5</v>
      </c>
      <c r="I2455" s="196">
        <f t="shared" si="230"/>
        <v>0.5</v>
      </c>
      <c r="J2455" s="197">
        <f t="shared" si="231"/>
        <v>3</v>
      </c>
      <c r="K2455" s="186">
        <f t="shared" si="234"/>
        <v>8.5</v>
      </c>
      <c r="L2455" s="198">
        <f t="shared" si="232"/>
        <v>2.8333333333333335</v>
      </c>
      <c r="M2455" s="199">
        <f t="shared" si="233"/>
        <v>2.83</v>
      </c>
    </row>
    <row r="2456" spans="1:13" x14ac:dyDescent="0.35">
      <c r="A2456" s="189" t="s">
        <v>2529</v>
      </c>
      <c r="B2456" s="190" t="s">
        <v>2535</v>
      </c>
      <c r="C2456" s="191">
        <v>563072</v>
      </c>
      <c r="D2456" s="192">
        <v>4.5209999999999999</v>
      </c>
      <c r="E2456" s="193">
        <v>37.483208959999999</v>
      </c>
      <c r="F2456" s="194">
        <v>2.9850746268656718</v>
      </c>
      <c r="H2456" s="195">
        <f t="shared" si="229"/>
        <v>5</v>
      </c>
      <c r="I2456" s="196">
        <f t="shared" si="230"/>
        <v>0.5</v>
      </c>
      <c r="J2456" s="197">
        <f t="shared" si="231"/>
        <v>3</v>
      </c>
      <c r="K2456" s="186">
        <f t="shared" si="234"/>
        <v>8.5</v>
      </c>
      <c r="L2456" s="198">
        <f t="shared" si="232"/>
        <v>2.8333333333333335</v>
      </c>
      <c r="M2456" s="199">
        <f t="shared" si="233"/>
        <v>2.83</v>
      </c>
    </row>
    <row r="2457" spans="1:13" x14ac:dyDescent="0.35">
      <c r="A2457" s="189" t="s">
        <v>2529</v>
      </c>
      <c r="B2457" s="190" t="s">
        <v>2529</v>
      </c>
      <c r="C2457" s="191">
        <v>562971</v>
      </c>
      <c r="D2457" s="192">
        <v>7.6379999999999999</v>
      </c>
      <c r="E2457" s="193">
        <v>43.150149929999998</v>
      </c>
      <c r="F2457" s="194">
        <v>0.42957701550305172</v>
      </c>
      <c r="H2457" s="195">
        <f t="shared" si="229"/>
        <v>5</v>
      </c>
      <c r="I2457" s="196">
        <f t="shared" si="230"/>
        <v>4</v>
      </c>
      <c r="J2457" s="197">
        <f t="shared" si="231"/>
        <v>5</v>
      </c>
      <c r="K2457" s="186">
        <f t="shared" si="234"/>
        <v>14</v>
      </c>
      <c r="L2457" s="198">
        <f t="shared" si="232"/>
        <v>4.666666666666667</v>
      </c>
      <c r="M2457" s="199">
        <f t="shared" si="233"/>
        <v>4.66</v>
      </c>
    </row>
    <row r="2458" spans="1:13" x14ac:dyDescent="0.35">
      <c r="A2458" s="189" t="s">
        <v>2529</v>
      </c>
      <c r="B2458" s="190" t="s">
        <v>2536</v>
      </c>
      <c r="C2458" s="191">
        <v>563099</v>
      </c>
      <c r="D2458" s="192">
        <v>8.1639999999999997</v>
      </c>
      <c r="E2458" s="193">
        <v>41.384075969999998</v>
      </c>
      <c r="F2458" s="194">
        <v>1.0971381255498627</v>
      </c>
      <c r="H2458" s="195">
        <f t="shared" si="229"/>
        <v>5</v>
      </c>
      <c r="I2458" s="196">
        <f t="shared" si="230"/>
        <v>1</v>
      </c>
      <c r="J2458" s="197">
        <f t="shared" si="231"/>
        <v>5</v>
      </c>
      <c r="K2458" s="186">
        <f t="shared" si="234"/>
        <v>11</v>
      </c>
      <c r="L2458" s="198">
        <f t="shared" si="232"/>
        <v>3.6666666666666665</v>
      </c>
      <c r="M2458" s="199">
        <f t="shared" si="233"/>
        <v>3.66</v>
      </c>
    </row>
    <row r="2459" spans="1:13" x14ac:dyDescent="0.35">
      <c r="A2459" s="189" t="s">
        <v>2529</v>
      </c>
      <c r="B2459" s="190" t="s">
        <v>2537</v>
      </c>
      <c r="C2459" s="191">
        <v>563111</v>
      </c>
      <c r="D2459" s="192">
        <v>6.024</v>
      </c>
      <c r="E2459" s="193">
        <v>44.051724139999997</v>
      </c>
      <c r="F2459" s="194">
        <v>3.0651340996168583</v>
      </c>
      <c r="H2459" s="195">
        <f t="shared" si="229"/>
        <v>5</v>
      </c>
      <c r="I2459" s="196">
        <f t="shared" si="230"/>
        <v>5</v>
      </c>
      <c r="J2459" s="197">
        <f t="shared" si="231"/>
        <v>3</v>
      </c>
      <c r="K2459" s="186">
        <f t="shared" si="234"/>
        <v>13</v>
      </c>
      <c r="L2459" s="198">
        <f t="shared" si="232"/>
        <v>4.333333333333333</v>
      </c>
      <c r="M2459" s="199">
        <f t="shared" si="233"/>
        <v>4.33</v>
      </c>
    </row>
    <row r="2460" spans="1:13" x14ac:dyDescent="0.35">
      <c r="A2460" s="189" t="s">
        <v>2529</v>
      </c>
      <c r="B2460" s="190" t="s">
        <v>2538</v>
      </c>
      <c r="C2460" s="191">
        <v>563161</v>
      </c>
      <c r="D2460" s="192">
        <v>2.9129999999999998</v>
      </c>
      <c r="E2460" s="193">
        <v>41.094847780000002</v>
      </c>
      <c r="F2460" s="194">
        <v>3.278688524590164</v>
      </c>
      <c r="H2460" s="195">
        <f t="shared" si="229"/>
        <v>2.5</v>
      </c>
      <c r="I2460" s="196">
        <f t="shared" si="230"/>
        <v>0.5</v>
      </c>
      <c r="J2460" s="197">
        <f t="shared" si="231"/>
        <v>2.5</v>
      </c>
      <c r="K2460" s="186">
        <f t="shared" si="234"/>
        <v>5.5</v>
      </c>
      <c r="L2460" s="198">
        <f t="shared" si="232"/>
        <v>1.8333333333333333</v>
      </c>
      <c r="M2460" s="199">
        <f t="shared" si="233"/>
        <v>1.83</v>
      </c>
    </row>
    <row r="2461" spans="1:13" x14ac:dyDescent="0.35">
      <c r="A2461" s="189" t="s">
        <v>2529</v>
      </c>
      <c r="B2461" s="190" t="s">
        <v>351</v>
      </c>
      <c r="C2461" s="191">
        <v>563200</v>
      </c>
      <c r="D2461" s="192">
        <v>4.2590000000000003</v>
      </c>
      <c r="E2461" s="193">
        <v>41.674442190000001</v>
      </c>
      <c r="F2461" s="194">
        <v>8.5192697768762677</v>
      </c>
      <c r="H2461" s="195">
        <f t="shared" si="229"/>
        <v>5</v>
      </c>
      <c r="I2461" s="196">
        <f t="shared" si="230"/>
        <v>1.5</v>
      </c>
      <c r="J2461" s="197">
        <f t="shared" si="231"/>
        <v>0.5</v>
      </c>
      <c r="K2461" s="186">
        <f t="shared" si="234"/>
        <v>7</v>
      </c>
      <c r="L2461" s="198">
        <f t="shared" si="232"/>
        <v>2.3333333333333335</v>
      </c>
      <c r="M2461" s="199">
        <f t="shared" si="233"/>
        <v>2.33</v>
      </c>
    </row>
    <row r="2462" spans="1:13" x14ac:dyDescent="0.35">
      <c r="A2462" s="189" t="s">
        <v>2529</v>
      </c>
      <c r="B2462" s="190" t="s">
        <v>2539</v>
      </c>
      <c r="C2462" s="191">
        <v>563242</v>
      </c>
      <c r="D2462" s="192">
        <v>4.0439999999999996</v>
      </c>
      <c r="E2462" s="193">
        <v>46.851415090000003</v>
      </c>
      <c r="F2462" s="194">
        <v>1.4150943396226414</v>
      </c>
      <c r="H2462" s="195">
        <f t="shared" si="229"/>
        <v>4.5</v>
      </c>
      <c r="I2462" s="196">
        <f t="shared" si="230"/>
        <v>5</v>
      </c>
      <c r="J2462" s="197">
        <f t="shared" si="231"/>
        <v>5</v>
      </c>
      <c r="K2462" s="186">
        <f t="shared" si="234"/>
        <v>14.5</v>
      </c>
      <c r="L2462" s="198">
        <f t="shared" si="232"/>
        <v>4.833333333333333</v>
      </c>
      <c r="M2462" s="199">
        <f t="shared" si="233"/>
        <v>4.83</v>
      </c>
    </row>
    <row r="2463" spans="1:13" x14ac:dyDescent="0.35">
      <c r="A2463" s="189" t="s">
        <v>2529</v>
      </c>
      <c r="B2463" s="190" t="s">
        <v>2540</v>
      </c>
      <c r="C2463" s="191">
        <v>546160</v>
      </c>
      <c r="D2463" s="192">
        <v>4.42</v>
      </c>
      <c r="E2463" s="193">
        <v>41.360215050000001</v>
      </c>
      <c r="F2463" s="194">
        <v>20.071684587813621</v>
      </c>
      <c r="H2463" s="195">
        <f t="shared" si="229"/>
        <v>5</v>
      </c>
      <c r="I2463" s="196">
        <f t="shared" si="230"/>
        <v>1</v>
      </c>
      <c r="J2463" s="197">
        <f t="shared" si="231"/>
        <v>0.5</v>
      </c>
      <c r="K2463" s="186">
        <f t="shared" si="234"/>
        <v>6.5</v>
      </c>
      <c r="L2463" s="198">
        <f t="shared" si="232"/>
        <v>2.1666666666666665</v>
      </c>
      <c r="M2463" s="199">
        <f t="shared" si="233"/>
        <v>2.16</v>
      </c>
    </row>
    <row r="2464" spans="1:13" x14ac:dyDescent="0.35">
      <c r="A2464" s="189" t="s">
        <v>2529</v>
      </c>
      <c r="B2464" s="190" t="s">
        <v>2541</v>
      </c>
      <c r="C2464" s="191">
        <v>563277</v>
      </c>
      <c r="D2464" s="192">
        <v>3.383</v>
      </c>
      <c r="E2464" s="193">
        <v>41.655462180000001</v>
      </c>
      <c r="F2464" s="194">
        <v>7.2829131652661063</v>
      </c>
      <c r="H2464" s="195">
        <f t="shared" si="229"/>
        <v>3.5</v>
      </c>
      <c r="I2464" s="196">
        <f t="shared" si="230"/>
        <v>1.5</v>
      </c>
      <c r="J2464" s="197">
        <f t="shared" si="231"/>
        <v>0.5</v>
      </c>
      <c r="K2464" s="186">
        <f t="shared" si="234"/>
        <v>5.5</v>
      </c>
      <c r="L2464" s="198">
        <f t="shared" si="232"/>
        <v>1.8333333333333333</v>
      </c>
      <c r="M2464" s="199">
        <f t="shared" si="233"/>
        <v>1.83</v>
      </c>
    </row>
    <row r="2465" spans="1:13" x14ac:dyDescent="0.35">
      <c r="A2465" s="189" t="s">
        <v>2529</v>
      </c>
      <c r="B2465" s="190" t="s">
        <v>2542</v>
      </c>
      <c r="C2465" s="191">
        <v>546062</v>
      </c>
      <c r="D2465" s="192">
        <v>7.2990000000000004</v>
      </c>
      <c r="E2465" s="193">
        <v>39.777777780000001</v>
      </c>
      <c r="F2465" s="194">
        <v>15.151515151515152</v>
      </c>
      <c r="H2465" s="195">
        <f t="shared" si="229"/>
        <v>5</v>
      </c>
      <c r="I2465" s="196">
        <f t="shared" si="230"/>
        <v>0.5</v>
      </c>
      <c r="J2465" s="197">
        <f t="shared" si="231"/>
        <v>0.5</v>
      </c>
      <c r="K2465" s="186">
        <f t="shared" si="234"/>
        <v>6</v>
      </c>
      <c r="L2465" s="198">
        <f t="shared" si="232"/>
        <v>2</v>
      </c>
      <c r="M2465" s="199">
        <f t="shared" si="233"/>
        <v>2</v>
      </c>
    </row>
    <row r="2466" spans="1:13" x14ac:dyDescent="0.35">
      <c r="A2466" s="189" t="s">
        <v>2529</v>
      </c>
      <c r="B2466" s="190" t="s">
        <v>2543</v>
      </c>
      <c r="C2466" s="191">
        <v>563340</v>
      </c>
      <c r="D2466" s="192">
        <v>3.9329999999999998</v>
      </c>
      <c r="E2466" s="193">
        <v>41.344672660000001</v>
      </c>
      <c r="F2466" s="194">
        <v>2.6957637997432609</v>
      </c>
      <c r="H2466" s="195">
        <f t="shared" si="229"/>
        <v>4.5</v>
      </c>
      <c r="I2466" s="196">
        <f t="shared" si="230"/>
        <v>1</v>
      </c>
      <c r="J2466" s="197">
        <f t="shared" si="231"/>
        <v>3.5</v>
      </c>
      <c r="K2466" s="186">
        <f t="shared" si="234"/>
        <v>9</v>
      </c>
      <c r="L2466" s="198">
        <f t="shared" si="232"/>
        <v>3</v>
      </c>
      <c r="M2466" s="199">
        <f t="shared" si="233"/>
        <v>3</v>
      </c>
    </row>
    <row r="2467" spans="1:13" x14ac:dyDescent="0.35">
      <c r="A2467" s="189" t="s">
        <v>2529</v>
      </c>
      <c r="B2467" s="190" t="s">
        <v>2544</v>
      </c>
      <c r="C2467" s="191">
        <v>563358</v>
      </c>
      <c r="D2467" s="192">
        <v>4.0060000000000002</v>
      </c>
      <c r="E2467" s="193">
        <v>38.25307557</v>
      </c>
      <c r="F2467" s="194">
        <v>11.24780316344464</v>
      </c>
      <c r="H2467" s="195">
        <f t="shared" si="229"/>
        <v>4.5</v>
      </c>
      <c r="I2467" s="196">
        <f t="shared" si="230"/>
        <v>0.5</v>
      </c>
      <c r="J2467" s="197">
        <f t="shared" si="231"/>
        <v>0.5</v>
      </c>
      <c r="K2467" s="186">
        <f t="shared" si="234"/>
        <v>5.5</v>
      </c>
      <c r="L2467" s="198">
        <f t="shared" si="232"/>
        <v>1.8333333333333333</v>
      </c>
      <c r="M2467" s="199">
        <f t="shared" si="233"/>
        <v>1.83</v>
      </c>
    </row>
    <row r="2468" spans="1:13" x14ac:dyDescent="0.35">
      <c r="A2468" s="189" t="s">
        <v>2529</v>
      </c>
      <c r="B2468" s="190" t="s">
        <v>2545</v>
      </c>
      <c r="C2468" s="191">
        <v>563382</v>
      </c>
      <c r="D2468" s="192">
        <v>4.1520000000000001</v>
      </c>
      <c r="E2468" s="193">
        <v>41.68759455</v>
      </c>
      <c r="F2468" s="194">
        <v>2.8744326777609683</v>
      </c>
      <c r="H2468" s="195">
        <f t="shared" si="229"/>
        <v>5</v>
      </c>
      <c r="I2468" s="196">
        <f t="shared" si="230"/>
        <v>1.5</v>
      </c>
      <c r="J2468" s="197">
        <f t="shared" si="231"/>
        <v>3</v>
      </c>
      <c r="K2468" s="186">
        <f t="shared" si="234"/>
        <v>9.5</v>
      </c>
      <c r="L2468" s="198">
        <f t="shared" si="232"/>
        <v>3.1666666666666665</v>
      </c>
      <c r="M2468" s="199">
        <f t="shared" si="233"/>
        <v>3.16</v>
      </c>
    </row>
    <row r="2469" spans="1:13" x14ac:dyDescent="0.35">
      <c r="A2469" s="189" t="s">
        <v>2529</v>
      </c>
      <c r="B2469" s="190" t="s">
        <v>2546</v>
      </c>
      <c r="C2469" s="191">
        <v>563463</v>
      </c>
      <c r="D2469" s="192">
        <v>3.863</v>
      </c>
      <c r="E2469" s="193">
        <v>41.158959539999998</v>
      </c>
      <c r="F2469" s="194">
        <v>9.8265895953757223</v>
      </c>
      <c r="H2469" s="195">
        <f t="shared" si="229"/>
        <v>4.5</v>
      </c>
      <c r="I2469" s="196">
        <f t="shared" si="230"/>
        <v>1</v>
      </c>
      <c r="J2469" s="197">
        <f t="shared" si="231"/>
        <v>0.5</v>
      </c>
      <c r="K2469" s="186">
        <f t="shared" si="234"/>
        <v>6</v>
      </c>
      <c r="L2469" s="198">
        <f t="shared" si="232"/>
        <v>2</v>
      </c>
      <c r="M2469" s="199">
        <f t="shared" si="233"/>
        <v>2</v>
      </c>
    </row>
    <row r="2470" spans="1:13" x14ac:dyDescent="0.35">
      <c r="A2470" s="189" t="s">
        <v>2529</v>
      </c>
      <c r="B2470" s="190" t="s">
        <v>2105</v>
      </c>
      <c r="C2470" s="191">
        <v>563471</v>
      </c>
      <c r="D2470" s="192">
        <v>4.3479999999999999</v>
      </c>
      <c r="E2470" s="193">
        <v>39.891025640000002</v>
      </c>
      <c r="F2470" s="194">
        <v>1.2820512820512822</v>
      </c>
      <c r="H2470" s="195">
        <f t="shared" si="229"/>
        <v>5</v>
      </c>
      <c r="I2470" s="196">
        <f t="shared" si="230"/>
        <v>0.5</v>
      </c>
      <c r="J2470" s="197">
        <f t="shared" si="231"/>
        <v>5</v>
      </c>
      <c r="K2470" s="186">
        <f t="shared" si="234"/>
        <v>10.5</v>
      </c>
      <c r="L2470" s="198">
        <f t="shared" si="232"/>
        <v>3.5</v>
      </c>
      <c r="M2470" s="199">
        <f t="shared" si="233"/>
        <v>3.5</v>
      </c>
    </row>
    <row r="2471" spans="1:13" x14ac:dyDescent="0.35">
      <c r="A2471" s="189" t="s">
        <v>2529</v>
      </c>
      <c r="B2471" s="190" t="s">
        <v>762</v>
      </c>
      <c r="C2471" s="191">
        <v>563480</v>
      </c>
      <c r="D2471" s="192">
        <v>5.6909999999999998</v>
      </c>
      <c r="E2471" s="193">
        <v>42.885474860000002</v>
      </c>
      <c r="F2471" s="194">
        <v>2.2346368715083802</v>
      </c>
      <c r="H2471" s="195">
        <f t="shared" si="229"/>
        <v>5</v>
      </c>
      <c r="I2471" s="196">
        <f t="shared" si="230"/>
        <v>3.5</v>
      </c>
      <c r="J2471" s="197">
        <f t="shared" si="231"/>
        <v>4</v>
      </c>
      <c r="K2471" s="186">
        <f t="shared" si="234"/>
        <v>12.5</v>
      </c>
      <c r="L2471" s="198">
        <f t="shared" si="232"/>
        <v>4.166666666666667</v>
      </c>
      <c r="M2471" s="199">
        <f t="shared" si="233"/>
        <v>4.16</v>
      </c>
    </row>
    <row r="2472" spans="1:13" x14ac:dyDescent="0.35">
      <c r="A2472" s="189" t="s">
        <v>2529</v>
      </c>
      <c r="B2472" s="190" t="s">
        <v>2547</v>
      </c>
      <c r="C2472" s="191">
        <v>563498</v>
      </c>
      <c r="D2472" s="192">
        <v>0.99</v>
      </c>
      <c r="E2472" s="193">
        <v>45.53846154</v>
      </c>
      <c r="F2472" s="194">
        <v>2.0979020979020979</v>
      </c>
      <c r="H2472" s="195">
        <f t="shared" si="229"/>
        <v>0.5</v>
      </c>
      <c r="I2472" s="196">
        <f t="shared" si="230"/>
        <v>5</v>
      </c>
      <c r="J2472" s="197">
        <f t="shared" si="231"/>
        <v>4.5</v>
      </c>
      <c r="K2472" s="186">
        <f t="shared" si="234"/>
        <v>10</v>
      </c>
      <c r="L2472" s="198">
        <f t="shared" si="232"/>
        <v>3.3333333333333335</v>
      </c>
      <c r="M2472" s="199">
        <f t="shared" si="233"/>
        <v>3.33</v>
      </c>
    </row>
    <row r="2473" spans="1:13" x14ac:dyDescent="0.35">
      <c r="A2473" s="189" t="s">
        <v>2529</v>
      </c>
      <c r="B2473" s="190" t="s">
        <v>2434</v>
      </c>
      <c r="C2473" s="191">
        <v>563501</v>
      </c>
      <c r="D2473" s="192">
        <v>2.8809999999999998</v>
      </c>
      <c r="E2473" s="193">
        <v>44.499148210000001</v>
      </c>
      <c r="F2473" s="194">
        <v>6.8143100511073254</v>
      </c>
      <c r="H2473" s="195">
        <f t="shared" si="229"/>
        <v>2</v>
      </c>
      <c r="I2473" s="196">
        <f t="shared" si="230"/>
        <v>5</v>
      </c>
      <c r="J2473" s="197">
        <f t="shared" si="231"/>
        <v>0.5</v>
      </c>
      <c r="K2473" s="186">
        <f t="shared" si="234"/>
        <v>7.5</v>
      </c>
      <c r="L2473" s="198">
        <f t="shared" si="232"/>
        <v>2.5</v>
      </c>
      <c r="M2473" s="199">
        <f t="shared" si="233"/>
        <v>2.5</v>
      </c>
    </row>
    <row r="2474" spans="1:13" x14ac:dyDescent="0.35">
      <c r="A2474" s="189" t="s">
        <v>2548</v>
      </c>
      <c r="B2474" s="190" t="s">
        <v>2549</v>
      </c>
      <c r="C2474" s="191">
        <v>563048</v>
      </c>
      <c r="D2474" s="192">
        <v>3.1749999999999998</v>
      </c>
      <c r="E2474" s="193">
        <v>41.907216490000003</v>
      </c>
      <c r="F2474" s="194">
        <v>2.061855670103093</v>
      </c>
      <c r="H2474" s="195">
        <f t="shared" si="229"/>
        <v>3</v>
      </c>
      <c r="I2474" s="196">
        <f t="shared" si="230"/>
        <v>2</v>
      </c>
      <c r="J2474" s="197">
        <f t="shared" si="231"/>
        <v>4.5</v>
      </c>
      <c r="K2474" s="186">
        <f t="shared" si="234"/>
        <v>9.5</v>
      </c>
      <c r="L2474" s="198">
        <f t="shared" si="232"/>
        <v>3.1666666666666665</v>
      </c>
      <c r="M2474" s="199">
        <f t="shared" si="233"/>
        <v>3.16</v>
      </c>
    </row>
    <row r="2475" spans="1:13" x14ac:dyDescent="0.35">
      <c r="A2475" s="189" t="s">
        <v>2548</v>
      </c>
      <c r="B2475" s="190" t="s">
        <v>2550</v>
      </c>
      <c r="C2475" s="191">
        <v>563081</v>
      </c>
      <c r="D2475" s="192">
        <v>7.0919999999999996</v>
      </c>
      <c r="E2475" s="193">
        <v>44.075949369999996</v>
      </c>
      <c r="F2475" s="194">
        <v>0.31645569620253167</v>
      </c>
      <c r="H2475" s="195">
        <f t="shared" si="229"/>
        <v>5</v>
      </c>
      <c r="I2475" s="196">
        <f t="shared" si="230"/>
        <v>5</v>
      </c>
      <c r="J2475" s="197">
        <f t="shared" si="231"/>
        <v>5</v>
      </c>
      <c r="K2475" s="186">
        <f t="shared" si="234"/>
        <v>15</v>
      </c>
      <c r="L2475" s="198">
        <f t="shared" si="232"/>
        <v>5</v>
      </c>
      <c r="M2475" s="199">
        <f t="shared" si="233"/>
        <v>5</v>
      </c>
    </row>
    <row r="2476" spans="1:13" x14ac:dyDescent="0.35">
      <c r="A2476" s="189" t="s">
        <v>2548</v>
      </c>
      <c r="B2476" s="190" t="s">
        <v>2548</v>
      </c>
      <c r="C2476" s="191">
        <v>563102</v>
      </c>
      <c r="D2476" s="192">
        <v>6.1550000000000002</v>
      </c>
      <c r="E2476" s="193">
        <v>42.461684560000002</v>
      </c>
      <c r="F2476" s="194">
        <v>1.3102119460500965</v>
      </c>
      <c r="H2476" s="195">
        <f t="shared" si="229"/>
        <v>5</v>
      </c>
      <c r="I2476" s="196">
        <f t="shared" si="230"/>
        <v>3</v>
      </c>
      <c r="J2476" s="197">
        <f t="shared" si="231"/>
        <v>5</v>
      </c>
      <c r="K2476" s="186">
        <f t="shared" si="234"/>
        <v>13</v>
      </c>
      <c r="L2476" s="198">
        <f t="shared" si="232"/>
        <v>4.333333333333333</v>
      </c>
      <c r="M2476" s="199">
        <f t="shared" si="233"/>
        <v>4.33</v>
      </c>
    </row>
    <row r="2477" spans="1:13" x14ac:dyDescent="0.35">
      <c r="A2477" s="189" t="s">
        <v>2548</v>
      </c>
      <c r="B2477" s="190" t="s">
        <v>2551</v>
      </c>
      <c r="C2477" s="191">
        <v>563129</v>
      </c>
      <c r="D2477" s="192">
        <v>4.2629999999999999</v>
      </c>
      <c r="E2477" s="193">
        <v>43.18028219</v>
      </c>
      <c r="F2477" s="194">
        <v>1.3827160493827162</v>
      </c>
      <c r="H2477" s="195">
        <f t="shared" si="229"/>
        <v>5</v>
      </c>
      <c r="I2477" s="196">
        <f t="shared" si="230"/>
        <v>4</v>
      </c>
      <c r="J2477" s="197">
        <f t="shared" si="231"/>
        <v>5</v>
      </c>
      <c r="K2477" s="186">
        <f t="shared" si="234"/>
        <v>14</v>
      </c>
      <c r="L2477" s="198">
        <f t="shared" si="232"/>
        <v>4.666666666666667</v>
      </c>
      <c r="M2477" s="199">
        <f t="shared" si="233"/>
        <v>4.66</v>
      </c>
    </row>
    <row r="2478" spans="1:13" x14ac:dyDescent="0.35">
      <c r="A2478" s="189" t="s">
        <v>2548</v>
      </c>
      <c r="B2478" s="190" t="s">
        <v>2552</v>
      </c>
      <c r="C2478" s="191">
        <v>563137</v>
      </c>
      <c r="D2478" s="192">
        <v>5.43</v>
      </c>
      <c r="E2478" s="193">
        <v>45.994855970000003</v>
      </c>
      <c r="F2478" s="194">
        <v>2.6748971193415638</v>
      </c>
      <c r="H2478" s="195">
        <f t="shared" si="229"/>
        <v>5</v>
      </c>
      <c r="I2478" s="196">
        <f t="shared" si="230"/>
        <v>5</v>
      </c>
      <c r="J2478" s="197">
        <f t="shared" si="231"/>
        <v>3.5</v>
      </c>
      <c r="K2478" s="186">
        <f t="shared" si="234"/>
        <v>13.5</v>
      </c>
      <c r="L2478" s="198">
        <f t="shared" si="232"/>
        <v>4.5</v>
      </c>
      <c r="M2478" s="199">
        <f t="shared" si="233"/>
        <v>4.5</v>
      </c>
    </row>
    <row r="2479" spans="1:13" x14ac:dyDescent="0.35">
      <c r="A2479" s="189" t="s">
        <v>2548</v>
      </c>
      <c r="B2479" s="190" t="s">
        <v>2553</v>
      </c>
      <c r="C2479" s="191">
        <v>563315</v>
      </c>
      <c r="D2479" s="192">
        <v>0</v>
      </c>
      <c r="E2479" s="193">
        <v>49.975000000000001</v>
      </c>
      <c r="F2479" s="194">
        <v>0</v>
      </c>
      <c r="H2479" s="195">
        <f t="shared" si="229"/>
        <v>0.5</v>
      </c>
      <c r="I2479" s="196">
        <f t="shared" si="230"/>
        <v>5</v>
      </c>
      <c r="J2479" s="197">
        <f t="shared" si="231"/>
        <v>5</v>
      </c>
      <c r="K2479" s="186">
        <f t="shared" si="234"/>
        <v>10.5</v>
      </c>
      <c r="L2479" s="198">
        <f t="shared" si="232"/>
        <v>3.5</v>
      </c>
      <c r="M2479" s="199">
        <f t="shared" si="233"/>
        <v>3.5</v>
      </c>
    </row>
    <row r="2480" spans="1:13" x14ac:dyDescent="0.35">
      <c r="A2480" s="189" t="s">
        <v>2548</v>
      </c>
      <c r="B2480" s="190" t="s">
        <v>2554</v>
      </c>
      <c r="C2480" s="191">
        <v>563188</v>
      </c>
      <c r="D2480" s="192">
        <v>5.1429999999999998</v>
      </c>
      <c r="E2480" s="193">
        <v>46.231404959999999</v>
      </c>
      <c r="F2480" s="194">
        <v>4.1322314049586781</v>
      </c>
      <c r="H2480" s="195">
        <f t="shared" si="229"/>
        <v>5</v>
      </c>
      <c r="I2480" s="196">
        <f t="shared" si="230"/>
        <v>5</v>
      </c>
      <c r="J2480" s="197">
        <f t="shared" si="231"/>
        <v>1.5</v>
      </c>
      <c r="K2480" s="186">
        <f t="shared" si="234"/>
        <v>11.5</v>
      </c>
      <c r="L2480" s="198">
        <f t="shared" si="232"/>
        <v>3.8333333333333335</v>
      </c>
      <c r="M2480" s="199">
        <f t="shared" si="233"/>
        <v>3.83</v>
      </c>
    </row>
    <row r="2481" spans="1:13" x14ac:dyDescent="0.35">
      <c r="A2481" s="189" t="s">
        <v>2548</v>
      </c>
      <c r="B2481" s="190" t="s">
        <v>2555</v>
      </c>
      <c r="C2481" s="191">
        <v>546518</v>
      </c>
      <c r="D2481" s="192">
        <v>0.752</v>
      </c>
      <c r="E2481" s="193">
        <v>45.176767679999998</v>
      </c>
      <c r="F2481" s="194">
        <v>262.62626262626264</v>
      </c>
      <c r="H2481" s="195">
        <f t="shared" si="229"/>
        <v>0.5</v>
      </c>
      <c r="I2481" s="196">
        <f t="shared" si="230"/>
        <v>5</v>
      </c>
      <c r="J2481" s="197">
        <f t="shared" si="231"/>
        <v>0.5</v>
      </c>
      <c r="K2481" s="186">
        <f t="shared" si="234"/>
        <v>6</v>
      </c>
      <c r="L2481" s="198">
        <f t="shared" si="232"/>
        <v>2</v>
      </c>
      <c r="M2481" s="199">
        <f t="shared" si="233"/>
        <v>2</v>
      </c>
    </row>
    <row r="2482" spans="1:13" x14ac:dyDescent="0.35">
      <c r="A2482" s="189" t="s">
        <v>2548</v>
      </c>
      <c r="B2482" s="190" t="s">
        <v>2556</v>
      </c>
      <c r="C2482" s="191">
        <v>563218</v>
      </c>
      <c r="D2482" s="192">
        <v>6.4429999999999996</v>
      </c>
      <c r="E2482" s="193">
        <v>44.527874560000001</v>
      </c>
      <c r="F2482" s="194">
        <v>0.34843205574912894</v>
      </c>
      <c r="H2482" s="195">
        <f t="shared" si="229"/>
        <v>5</v>
      </c>
      <c r="I2482" s="196">
        <f t="shared" si="230"/>
        <v>5</v>
      </c>
      <c r="J2482" s="197">
        <f t="shared" si="231"/>
        <v>5</v>
      </c>
      <c r="K2482" s="186">
        <f t="shared" si="234"/>
        <v>15</v>
      </c>
      <c r="L2482" s="198">
        <f t="shared" si="232"/>
        <v>5</v>
      </c>
      <c r="M2482" s="199">
        <f t="shared" si="233"/>
        <v>5</v>
      </c>
    </row>
    <row r="2483" spans="1:13" x14ac:dyDescent="0.35">
      <c r="A2483" s="189" t="s">
        <v>2548</v>
      </c>
      <c r="B2483" s="190" t="s">
        <v>2557</v>
      </c>
      <c r="C2483" s="191">
        <v>563226</v>
      </c>
      <c r="D2483" s="192">
        <v>4.4939999999999998</v>
      </c>
      <c r="E2483" s="193">
        <v>43.603448280000002</v>
      </c>
      <c r="F2483" s="194">
        <v>1.3793103448275863</v>
      </c>
      <c r="H2483" s="195">
        <f t="shared" si="229"/>
        <v>5</v>
      </c>
      <c r="I2483" s="196">
        <f t="shared" si="230"/>
        <v>4.5</v>
      </c>
      <c r="J2483" s="197">
        <f t="shared" si="231"/>
        <v>5</v>
      </c>
      <c r="K2483" s="186">
        <f t="shared" si="234"/>
        <v>14.5</v>
      </c>
      <c r="L2483" s="198">
        <f t="shared" si="232"/>
        <v>4.833333333333333</v>
      </c>
      <c r="M2483" s="199">
        <f t="shared" si="233"/>
        <v>4.83</v>
      </c>
    </row>
    <row r="2484" spans="1:13" x14ac:dyDescent="0.35">
      <c r="A2484" s="189" t="s">
        <v>2548</v>
      </c>
      <c r="B2484" s="190" t="s">
        <v>2558</v>
      </c>
      <c r="C2484" s="191">
        <v>563269</v>
      </c>
      <c r="D2484" s="192">
        <v>2.5</v>
      </c>
      <c r="E2484" s="193">
        <v>43.173563219999998</v>
      </c>
      <c r="F2484" s="194">
        <v>6.4367816091954015</v>
      </c>
      <c r="H2484" s="195">
        <f t="shared" si="229"/>
        <v>1.5</v>
      </c>
      <c r="I2484" s="196">
        <f t="shared" si="230"/>
        <v>4</v>
      </c>
      <c r="J2484" s="197">
        <f t="shared" si="231"/>
        <v>0.5</v>
      </c>
      <c r="K2484" s="186">
        <f t="shared" si="234"/>
        <v>6</v>
      </c>
      <c r="L2484" s="198">
        <f t="shared" si="232"/>
        <v>2</v>
      </c>
      <c r="M2484" s="199">
        <f t="shared" si="233"/>
        <v>2</v>
      </c>
    </row>
    <row r="2485" spans="1:13" x14ac:dyDescent="0.35">
      <c r="A2485" s="189" t="s">
        <v>2548</v>
      </c>
      <c r="B2485" s="190" t="s">
        <v>2559</v>
      </c>
      <c r="C2485" s="191">
        <v>563285</v>
      </c>
      <c r="D2485" s="192">
        <v>2.2429999999999999</v>
      </c>
      <c r="E2485" s="193">
        <v>43.573275860000003</v>
      </c>
      <c r="F2485" s="194">
        <v>2.7586206896551726</v>
      </c>
      <c r="H2485" s="195">
        <f t="shared" si="229"/>
        <v>1</v>
      </c>
      <c r="I2485" s="196">
        <f t="shared" si="230"/>
        <v>4.5</v>
      </c>
      <c r="J2485" s="197">
        <f t="shared" si="231"/>
        <v>3.5</v>
      </c>
      <c r="K2485" s="186">
        <f t="shared" si="234"/>
        <v>9</v>
      </c>
      <c r="L2485" s="198">
        <f t="shared" si="232"/>
        <v>3</v>
      </c>
      <c r="M2485" s="199">
        <f t="shared" si="233"/>
        <v>3</v>
      </c>
    </row>
    <row r="2486" spans="1:13" x14ac:dyDescent="0.35">
      <c r="A2486" s="189" t="s">
        <v>2548</v>
      </c>
      <c r="B2486" s="190" t="s">
        <v>2560</v>
      </c>
      <c r="C2486" s="191">
        <v>563293</v>
      </c>
      <c r="D2486" s="192">
        <v>6</v>
      </c>
      <c r="E2486" s="193">
        <v>39.892405060000002</v>
      </c>
      <c r="F2486" s="194">
        <v>0.84388185654008441</v>
      </c>
      <c r="H2486" s="195">
        <f t="shared" si="229"/>
        <v>5</v>
      </c>
      <c r="I2486" s="196">
        <f t="shared" si="230"/>
        <v>0.5</v>
      </c>
      <c r="J2486" s="197">
        <f t="shared" si="231"/>
        <v>5</v>
      </c>
      <c r="K2486" s="186">
        <f t="shared" si="234"/>
        <v>10.5</v>
      </c>
      <c r="L2486" s="198">
        <f t="shared" si="232"/>
        <v>3.5</v>
      </c>
      <c r="M2486" s="199">
        <f t="shared" si="233"/>
        <v>3.5</v>
      </c>
    </row>
    <row r="2487" spans="1:13" x14ac:dyDescent="0.35">
      <c r="A2487" s="189" t="s">
        <v>2548</v>
      </c>
      <c r="B2487" s="190" t="s">
        <v>2561</v>
      </c>
      <c r="C2487" s="191">
        <v>546071</v>
      </c>
      <c r="D2487" s="192">
        <v>2.6629999999999998</v>
      </c>
      <c r="E2487" s="193">
        <v>40.56134969</v>
      </c>
      <c r="F2487" s="194">
        <v>1.6359918200408998</v>
      </c>
      <c r="H2487" s="195">
        <f t="shared" si="229"/>
        <v>1.5</v>
      </c>
      <c r="I2487" s="196">
        <f t="shared" si="230"/>
        <v>0.5</v>
      </c>
      <c r="J2487" s="197">
        <f t="shared" si="231"/>
        <v>5</v>
      </c>
      <c r="K2487" s="186">
        <f t="shared" si="234"/>
        <v>7</v>
      </c>
      <c r="L2487" s="198">
        <f t="shared" si="232"/>
        <v>2.3333333333333335</v>
      </c>
      <c r="M2487" s="199">
        <f t="shared" si="233"/>
        <v>2.33</v>
      </c>
    </row>
    <row r="2488" spans="1:13" x14ac:dyDescent="0.35">
      <c r="A2488" s="189" t="s">
        <v>2548</v>
      </c>
      <c r="B2488" s="190" t="s">
        <v>418</v>
      </c>
      <c r="C2488" s="191">
        <v>563323</v>
      </c>
      <c r="D2488" s="192">
        <v>7.6130000000000004</v>
      </c>
      <c r="E2488" s="193">
        <v>41.865417379999997</v>
      </c>
      <c r="F2488" s="194">
        <v>0.68143100511073262</v>
      </c>
      <c r="H2488" s="195">
        <f t="shared" si="229"/>
        <v>5</v>
      </c>
      <c r="I2488" s="196">
        <f t="shared" si="230"/>
        <v>2</v>
      </c>
      <c r="J2488" s="197">
        <f t="shared" si="231"/>
        <v>5</v>
      </c>
      <c r="K2488" s="186">
        <f t="shared" si="234"/>
        <v>12</v>
      </c>
      <c r="L2488" s="198">
        <f t="shared" si="232"/>
        <v>4</v>
      </c>
      <c r="M2488" s="199">
        <f t="shared" si="233"/>
        <v>4</v>
      </c>
    </row>
    <row r="2489" spans="1:13" x14ac:dyDescent="0.35">
      <c r="A2489" s="189" t="s">
        <v>2548</v>
      </c>
      <c r="B2489" s="190" t="s">
        <v>2562</v>
      </c>
      <c r="C2489" s="191">
        <v>563331</v>
      </c>
      <c r="D2489" s="192">
        <v>19.771999999999998</v>
      </c>
      <c r="E2489" s="193">
        <v>34.979910709999999</v>
      </c>
      <c r="F2489" s="194">
        <v>3.1249999999999996</v>
      </c>
      <c r="H2489" s="195">
        <f t="shared" si="229"/>
        <v>5</v>
      </c>
      <c r="I2489" s="196">
        <f t="shared" si="230"/>
        <v>0.5</v>
      </c>
      <c r="J2489" s="197">
        <f t="shared" si="231"/>
        <v>3</v>
      </c>
      <c r="K2489" s="186">
        <f t="shared" si="234"/>
        <v>8.5</v>
      </c>
      <c r="L2489" s="198">
        <f t="shared" si="232"/>
        <v>2.8333333333333335</v>
      </c>
      <c r="M2489" s="199">
        <f t="shared" si="233"/>
        <v>2.83</v>
      </c>
    </row>
    <row r="2490" spans="1:13" x14ac:dyDescent="0.35">
      <c r="A2490" s="189" t="s">
        <v>2548</v>
      </c>
      <c r="B2490" s="190" t="s">
        <v>2563</v>
      </c>
      <c r="C2490" s="191">
        <v>563404</v>
      </c>
      <c r="D2490" s="192">
        <v>4.7510000000000003</v>
      </c>
      <c r="E2490" s="193">
        <v>43.871397690000002</v>
      </c>
      <c r="F2490" s="194">
        <v>1.5129682997118157</v>
      </c>
      <c r="H2490" s="195">
        <f t="shared" si="229"/>
        <v>5</v>
      </c>
      <c r="I2490" s="196">
        <f t="shared" si="230"/>
        <v>5</v>
      </c>
      <c r="J2490" s="197">
        <f t="shared" si="231"/>
        <v>5</v>
      </c>
      <c r="K2490" s="186">
        <f t="shared" si="234"/>
        <v>15</v>
      </c>
      <c r="L2490" s="198">
        <f t="shared" si="232"/>
        <v>5</v>
      </c>
      <c r="M2490" s="199">
        <f t="shared" si="233"/>
        <v>5</v>
      </c>
    </row>
    <row r="2491" spans="1:13" x14ac:dyDescent="0.35">
      <c r="A2491" s="189" t="s">
        <v>2548</v>
      </c>
      <c r="B2491" s="190" t="s">
        <v>428</v>
      </c>
      <c r="C2491" s="191">
        <v>563412</v>
      </c>
      <c r="D2491" s="192">
        <v>10.553000000000001</v>
      </c>
      <c r="E2491" s="193">
        <v>41.503115260000001</v>
      </c>
      <c r="F2491" s="194">
        <v>3.7383177570093453</v>
      </c>
      <c r="H2491" s="195">
        <f t="shared" si="229"/>
        <v>5</v>
      </c>
      <c r="I2491" s="196">
        <f t="shared" si="230"/>
        <v>1.5</v>
      </c>
      <c r="J2491" s="197">
        <f t="shared" si="231"/>
        <v>2</v>
      </c>
      <c r="K2491" s="186">
        <f t="shared" si="234"/>
        <v>8.5</v>
      </c>
      <c r="L2491" s="198">
        <f t="shared" si="232"/>
        <v>2.8333333333333335</v>
      </c>
      <c r="M2491" s="199">
        <f t="shared" si="233"/>
        <v>2.83</v>
      </c>
    </row>
    <row r="2492" spans="1:13" x14ac:dyDescent="0.35">
      <c r="A2492" s="189" t="s">
        <v>2548</v>
      </c>
      <c r="B2492" s="190" t="s">
        <v>2564</v>
      </c>
      <c r="C2492" s="191">
        <v>563439</v>
      </c>
      <c r="D2492" s="192">
        <v>3.827</v>
      </c>
      <c r="E2492" s="193">
        <v>42.062700960000001</v>
      </c>
      <c r="F2492" s="194">
        <v>2.2508038585209</v>
      </c>
      <c r="H2492" s="195">
        <f t="shared" si="229"/>
        <v>4</v>
      </c>
      <c r="I2492" s="196">
        <f t="shared" si="230"/>
        <v>2</v>
      </c>
      <c r="J2492" s="197">
        <f t="shared" si="231"/>
        <v>4</v>
      </c>
      <c r="K2492" s="186">
        <f t="shared" si="234"/>
        <v>10</v>
      </c>
      <c r="L2492" s="198">
        <f t="shared" si="232"/>
        <v>3.3333333333333335</v>
      </c>
      <c r="M2492" s="199">
        <f t="shared" si="233"/>
        <v>3.33</v>
      </c>
    </row>
    <row r="2493" spans="1:13" x14ac:dyDescent="0.35">
      <c r="A2493" s="189" t="s">
        <v>2565</v>
      </c>
      <c r="B2493" s="190" t="s">
        <v>2566</v>
      </c>
      <c r="C2493" s="191">
        <v>564591</v>
      </c>
      <c r="D2493" s="192">
        <v>3.77</v>
      </c>
      <c r="E2493" s="193">
        <v>42.645372649999999</v>
      </c>
      <c r="F2493" s="194">
        <v>1.4742014742014742</v>
      </c>
      <c r="H2493" s="195">
        <f t="shared" si="229"/>
        <v>4</v>
      </c>
      <c r="I2493" s="196">
        <f t="shared" si="230"/>
        <v>3</v>
      </c>
      <c r="J2493" s="197">
        <f t="shared" si="231"/>
        <v>5</v>
      </c>
      <c r="K2493" s="186">
        <f t="shared" si="234"/>
        <v>12</v>
      </c>
      <c r="L2493" s="198">
        <f t="shared" si="232"/>
        <v>4</v>
      </c>
      <c r="M2493" s="199">
        <f t="shared" si="233"/>
        <v>4</v>
      </c>
    </row>
    <row r="2494" spans="1:13" x14ac:dyDescent="0.35">
      <c r="A2494" s="189" t="s">
        <v>2565</v>
      </c>
      <c r="B2494" s="190" t="s">
        <v>2567</v>
      </c>
      <c r="C2494" s="191">
        <v>564613</v>
      </c>
      <c r="D2494" s="192">
        <v>3.927</v>
      </c>
      <c r="E2494" s="193">
        <v>40.826693229999997</v>
      </c>
      <c r="F2494" s="194">
        <v>3.5856573705179282</v>
      </c>
      <c r="H2494" s="195">
        <f t="shared" si="229"/>
        <v>4.5</v>
      </c>
      <c r="I2494" s="196">
        <f t="shared" si="230"/>
        <v>0.5</v>
      </c>
      <c r="J2494" s="197">
        <f t="shared" si="231"/>
        <v>2</v>
      </c>
      <c r="K2494" s="186">
        <f t="shared" si="234"/>
        <v>7</v>
      </c>
      <c r="L2494" s="198">
        <f t="shared" si="232"/>
        <v>2.3333333333333335</v>
      </c>
      <c r="M2494" s="199">
        <f t="shared" si="233"/>
        <v>2.33</v>
      </c>
    </row>
    <row r="2495" spans="1:13" x14ac:dyDescent="0.35">
      <c r="A2495" s="189" t="s">
        <v>2565</v>
      </c>
      <c r="B2495" s="190" t="s">
        <v>2568</v>
      </c>
      <c r="C2495" s="191">
        <v>564621</v>
      </c>
      <c r="D2495" s="192">
        <v>3.883</v>
      </c>
      <c r="E2495" s="193">
        <v>41.53981623</v>
      </c>
      <c r="F2495" s="194">
        <v>3.9816232771822357</v>
      </c>
      <c r="H2495" s="195">
        <f t="shared" si="229"/>
        <v>4.5</v>
      </c>
      <c r="I2495" s="196">
        <f t="shared" si="230"/>
        <v>1.5</v>
      </c>
      <c r="J2495" s="197">
        <f t="shared" si="231"/>
        <v>1.5</v>
      </c>
      <c r="K2495" s="186">
        <f t="shared" si="234"/>
        <v>7.5</v>
      </c>
      <c r="L2495" s="198">
        <f t="shared" si="232"/>
        <v>2.5</v>
      </c>
      <c r="M2495" s="199">
        <f t="shared" si="233"/>
        <v>2.5</v>
      </c>
    </row>
    <row r="2496" spans="1:13" x14ac:dyDescent="0.35">
      <c r="A2496" s="189" t="s">
        <v>2565</v>
      </c>
      <c r="B2496" s="190" t="s">
        <v>2569</v>
      </c>
      <c r="C2496" s="191">
        <v>546780</v>
      </c>
      <c r="D2496" s="192">
        <v>4.8540000000000001</v>
      </c>
      <c r="E2496" s="193">
        <v>40.932786890000003</v>
      </c>
      <c r="F2496" s="194">
        <v>1.3114754098360655</v>
      </c>
      <c r="H2496" s="195">
        <f t="shared" si="229"/>
        <v>5</v>
      </c>
      <c r="I2496" s="196">
        <f t="shared" si="230"/>
        <v>0.5</v>
      </c>
      <c r="J2496" s="197">
        <f t="shared" si="231"/>
        <v>5</v>
      </c>
      <c r="K2496" s="186">
        <f t="shared" si="234"/>
        <v>10.5</v>
      </c>
      <c r="L2496" s="198">
        <f t="shared" si="232"/>
        <v>3.5</v>
      </c>
      <c r="M2496" s="199">
        <f t="shared" si="233"/>
        <v>3.5</v>
      </c>
    </row>
    <row r="2497" spans="1:13" x14ac:dyDescent="0.35">
      <c r="A2497" s="189" t="s">
        <v>2565</v>
      </c>
      <c r="B2497" s="190" t="s">
        <v>2570</v>
      </c>
      <c r="C2497" s="191">
        <v>553646</v>
      </c>
      <c r="D2497" s="192">
        <v>2.1859999999999999</v>
      </c>
      <c r="E2497" s="193">
        <v>41.09285714</v>
      </c>
      <c r="F2497" s="194">
        <v>2.1428571428571428</v>
      </c>
      <c r="H2497" s="195">
        <f t="shared" si="229"/>
        <v>0.5</v>
      </c>
      <c r="I2497" s="196">
        <f t="shared" si="230"/>
        <v>0.5</v>
      </c>
      <c r="J2497" s="197">
        <f t="shared" si="231"/>
        <v>4.5</v>
      </c>
      <c r="K2497" s="186">
        <f t="shared" si="234"/>
        <v>5.5</v>
      </c>
      <c r="L2497" s="198">
        <f t="shared" si="232"/>
        <v>1.8333333333333333</v>
      </c>
      <c r="M2497" s="199">
        <f t="shared" si="233"/>
        <v>1.83</v>
      </c>
    </row>
    <row r="2498" spans="1:13" x14ac:dyDescent="0.35">
      <c r="A2498" s="189" t="s">
        <v>2565</v>
      </c>
      <c r="B2498" s="190" t="s">
        <v>2571</v>
      </c>
      <c r="C2498" s="191">
        <v>564770</v>
      </c>
      <c r="D2498" s="192">
        <v>3.5289999999999999</v>
      </c>
      <c r="E2498" s="193">
        <v>43.564406779999999</v>
      </c>
      <c r="F2498" s="194">
        <v>2.0338983050847457</v>
      </c>
      <c r="H2498" s="195">
        <f t="shared" si="229"/>
        <v>3.5</v>
      </c>
      <c r="I2498" s="196">
        <f t="shared" si="230"/>
        <v>4.5</v>
      </c>
      <c r="J2498" s="197">
        <f t="shared" si="231"/>
        <v>4.5</v>
      </c>
      <c r="K2498" s="186">
        <f t="shared" si="234"/>
        <v>12.5</v>
      </c>
      <c r="L2498" s="198">
        <f t="shared" si="232"/>
        <v>4.166666666666667</v>
      </c>
      <c r="M2498" s="199">
        <f t="shared" si="233"/>
        <v>4.16</v>
      </c>
    </row>
    <row r="2499" spans="1:13" x14ac:dyDescent="0.35">
      <c r="A2499" s="189" t="s">
        <v>2565</v>
      </c>
      <c r="B2499" s="190" t="s">
        <v>2572</v>
      </c>
      <c r="C2499" s="191">
        <v>564842</v>
      </c>
      <c r="D2499" s="192">
        <v>1.0049999999999999</v>
      </c>
      <c r="E2499" s="193">
        <v>45.226962460000003</v>
      </c>
      <c r="F2499" s="194">
        <v>4.0955631399317403</v>
      </c>
      <c r="H2499" s="195">
        <f t="shared" si="229"/>
        <v>0.5</v>
      </c>
      <c r="I2499" s="196">
        <f t="shared" si="230"/>
        <v>5</v>
      </c>
      <c r="J2499" s="197">
        <f t="shared" si="231"/>
        <v>1.5</v>
      </c>
      <c r="K2499" s="186">
        <f t="shared" si="234"/>
        <v>7</v>
      </c>
      <c r="L2499" s="198">
        <f t="shared" si="232"/>
        <v>2.3333333333333335</v>
      </c>
      <c r="M2499" s="199">
        <f t="shared" si="233"/>
        <v>2.33</v>
      </c>
    </row>
    <row r="2500" spans="1:13" x14ac:dyDescent="0.35">
      <c r="A2500" s="189" t="s">
        <v>2565</v>
      </c>
      <c r="B2500" s="190" t="s">
        <v>2573</v>
      </c>
      <c r="C2500" s="191">
        <v>546763</v>
      </c>
      <c r="D2500" s="192">
        <v>1.8180000000000001</v>
      </c>
      <c r="E2500" s="193">
        <v>47.43617021</v>
      </c>
      <c r="F2500" s="194">
        <v>2.1276595744680851</v>
      </c>
      <c r="H2500" s="195">
        <f t="shared" ref="H2500:H2563" si="235">VALUE(_xlfn.IFS(D2500&gt;4.05,"5",D2500&gt;=3.83,"4,5",D2500&gt;=3.6,"4",D2500&gt;=3.37,"3,5",D2500&gt;=3.14,"3",D2500&gt;=2.91,"2,5",D2500&gt;=2.68,"2",D2500&gt;=2.45,"1,5",D2500&gt;=2.22,"1",D2500&lt;2.22,"0,5"))</f>
        <v>0.5</v>
      </c>
      <c r="I2500" s="196">
        <f t="shared" ref="I2500:I2563" si="236">VALUE(_xlfn.IFS(E2500&gt;43.62,"5",E2500&gt;=43.32,"4,5",E2500&gt;=43.1,"4",E2500&gt;=42.7,"3,5",E2500&gt;=42.39,"3",E2500&gt;=42.08,"2,5",E2500&gt;=41.77,"2",E2500&gt;=41.46,"1,5",E2500&gt;=41.15,"1",E2500&lt;41.15,"0,5"))</f>
        <v>5</v>
      </c>
      <c r="J2500" s="197">
        <f t="shared" ref="J2500:J2563" si="237">VALUE(_xlfn.IFS(F2500&gt;4.53,"0,5",F2500&gt;=4.2,"1",F2500&gt;=3.86,"1,5",F2500&gt;=3.52,"2",F2500&gt;=3.18,"2,5",F2500&gt;=2.84,"3",F2500&gt;=2.5,"3,5",F2500&gt;=2.16,"4",F2500&gt;=1.82,"4,5",F2500&lt;1.82,"5"))</f>
        <v>4.5</v>
      </c>
      <c r="K2500" s="186">
        <f t="shared" si="234"/>
        <v>10</v>
      </c>
      <c r="L2500" s="198">
        <f t="shared" ref="L2500:L2563" si="238">(H2500+I2500+J2500)/3</f>
        <v>3.3333333333333335</v>
      </c>
      <c r="M2500" s="199">
        <f t="shared" ref="M2500:M2563" si="239">ROUNDDOWN(L2500,2)</f>
        <v>3.33</v>
      </c>
    </row>
    <row r="2501" spans="1:13" x14ac:dyDescent="0.35">
      <c r="A2501" s="189" t="s">
        <v>2565</v>
      </c>
      <c r="B2501" s="190" t="s">
        <v>2574</v>
      </c>
      <c r="C2501" s="191">
        <v>564877</v>
      </c>
      <c r="D2501" s="192">
        <v>2.8849999999999998</v>
      </c>
      <c r="E2501" s="193">
        <v>39.656302519999997</v>
      </c>
      <c r="F2501" s="194">
        <v>1.0084033613445378</v>
      </c>
      <c r="H2501" s="195">
        <f t="shared" si="235"/>
        <v>2</v>
      </c>
      <c r="I2501" s="196">
        <f t="shared" si="236"/>
        <v>0.5</v>
      </c>
      <c r="J2501" s="197">
        <f t="shared" si="237"/>
        <v>5</v>
      </c>
      <c r="K2501" s="186">
        <f t="shared" si="234"/>
        <v>7.5</v>
      </c>
      <c r="L2501" s="198">
        <f t="shared" si="238"/>
        <v>2.5</v>
      </c>
      <c r="M2501" s="199">
        <f t="shared" si="239"/>
        <v>2.5</v>
      </c>
    </row>
    <row r="2502" spans="1:13" x14ac:dyDescent="0.35">
      <c r="A2502" s="189" t="s">
        <v>2565</v>
      </c>
      <c r="B2502" s="190" t="s">
        <v>2575</v>
      </c>
      <c r="C2502" s="191">
        <v>564966</v>
      </c>
      <c r="D2502" s="192">
        <v>4.6509999999999998</v>
      </c>
      <c r="E2502" s="193">
        <v>44.582926829999998</v>
      </c>
      <c r="F2502" s="194">
        <v>0</v>
      </c>
      <c r="H2502" s="195">
        <f t="shared" si="235"/>
        <v>5</v>
      </c>
      <c r="I2502" s="196">
        <f t="shared" si="236"/>
        <v>5</v>
      </c>
      <c r="J2502" s="197">
        <f t="shared" si="237"/>
        <v>5</v>
      </c>
      <c r="K2502" s="186">
        <f t="shared" si="234"/>
        <v>15</v>
      </c>
      <c r="L2502" s="198">
        <f t="shared" si="238"/>
        <v>5</v>
      </c>
      <c r="M2502" s="199">
        <f t="shared" si="239"/>
        <v>5</v>
      </c>
    </row>
    <row r="2503" spans="1:13" x14ac:dyDescent="0.35">
      <c r="A2503" s="189" t="s">
        <v>2565</v>
      </c>
      <c r="B2503" s="190" t="s">
        <v>2576</v>
      </c>
      <c r="C2503" s="191">
        <v>546810</v>
      </c>
      <c r="D2503" s="192">
        <v>5.556</v>
      </c>
      <c r="E2503" s="193">
        <v>39.085635359999998</v>
      </c>
      <c r="F2503" s="194">
        <v>1.1049723756906078</v>
      </c>
      <c r="H2503" s="195">
        <f t="shared" si="235"/>
        <v>5</v>
      </c>
      <c r="I2503" s="196">
        <f t="shared" si="236"/>
        <v>0.5</v>
      </c>
      <c r="J2503" s="197">
        <f t="shared" si="237"/>
        <v>5</v>
      </c>
      <c r="K2503" s="186">
        <f t="shared" si="234"/>
        <v>10.5</v>
      </c>
      <c r="L2503" s="198">
        <f t="shared" si="238"/>
        <v>3.5</v>
      </c>
      <c r="M2503" s="199">
        <f t="shared" si="239"/>
        <v>3.5</v>
      </c>
    </row>
    <row r="2504" spans="1:13" x14ac:dyDescent="0.35">
      <c r="A2504" s="189" t="s">
        <v>2565</v>
      </c>
      <c r="B2504" s="190" t="s">
        <v>2577</v>
      </c>
      <c r="C2504" s="191">
        <v>546771</v>
      </c>
      <c r="D2504" s="192">
        <v>1.5269999999999999</v>
      </c>
      <c r="E2504" s="193">
        <v>38.978048780000002</v>
      </c>
      <c r="F2504" s="194">
        <v>11.707317073170731</v>
      </c>
      <c r="H2504" s="195">
        <f t="shared" si="235"/>
        <v>0.5</v>
      </c>
      <c r="I2504" s="196">
        <f t="shared" si="236"/>
        <v>0.5</v>
      </c>
      <c r="J2504" s="197">
        <f t="shared" si="237"/>
        <v>0.5</v>
      </c>
      <c r="K2504" s="186">
        <f t="shared" si="234"/>
        <v>1.5</v>
      </c>
      <c r="L2504" s="198">
        <f t="shared" si="238"/>
        <v>0.5</v>
      </c>
      <c r="M2504" s="199">
        <f t="shared" si="239"/>
        <v>0.5</v>
      </c>
    </row>
    <row r="2505" spans="1:13" x14ac:dyDescent="0.35">
      <c r="A2505" s="189" t="s">
        <v>2565</v>
      </c>
      <c r="B2505" s="190" t="s">
        <v>2578</v>
      </c>
      <c r="C2505" s="191">
        <v>565083</v>
      </c>
      <c r="D2505" s="192">
        <v>3.0179999999999998</v>
      </c>
      <c r="E2505" s="193">
        <v>43.686155909999997</v>
      </c>
      <c r="F2505" s="194">
        <v>1.7473118279569892</v>
      </c>
      <c r="H2505" s="195">
        <f t="shared" si="235"/>
        <v>2.5</v>
      </c>
      <c r="I2505" s="196">
        <f t="shared" si="236"/>
        <v>5</v>
      </c>
      <c r="J2505" s="197">
        <f t="shared" si="237"/>
        <v>5</v>
      </c>
      <c r="K2505" s="186">
        <f t="shared" si="234"/>
        <v>12.5</v>
      </c>
      <c r="L2505" s="198">
        <f t="shared" si="238"/>
        <v>4.166666666666667</v>
      </c>
      <c r="M2505" s="199">
        <f t="shared" si="239"/>
        <v>4.16</v>
      </c>
    </row>
    <row r="2506" spans="1:13" x14ac:dyDescent="0.35">
      <c r="A2506" s="189" t="s">
        <v>2565</v>
      </c>
      <c r="B2506" s="190" t="s">
        <v>2579</v>
      </c>
      <c r="C2506" s="191">
        <v>565105</v>
      </c>
      <c r="D2506" s="192">
        <v>5.1550000000000002</v>
      </c>
      <c r="E2506" s="193">
        <v>50.58666667</v>
      </c>
      <c r="F2506" s="194">
        <v>0</v>
      </c>
      <c r="H2506" s="195">
        <f t="shared" si="235"/>
        <v>5</v>
      </c>
      <c r="I2506" s="196">
        <f t="shared" si="236"/>
        <v>5</v>
      </c>
      <c r="J2506" s="197">
        <f t="shared" si="237"/>
        <v>5</v>
      </c>
      <c r="K2506" s="186">
        <f t="shared" si="234"/>
        <v>15</v>
      </c>
      <c r="L2506" s="198">
        <f t="shared" si="238"/>
        <v>5</v>
      </c>
      <c r="M2506" s="199">
        <f t="shared" si="239"/>
        <v>5</v>
      </c>
    </row>
    <row r="2507" spans="1:13" x14ac:dyDescent="0.35">
      <c r="A2507" s="189" t="s">
        <v>2565</v>
      </c>
      <c r="B2507" s="190" t="s">
        <v>2580</v>
      </c>
      <c r="C2507" s="191">
        <v>565121</v>
      </c>
      <c r="D2507" s="192">
        <v>4.1749999999999998</v>
      </c>
      <c r="E2507" s="193">
        <v>42.925793910000003</v>
      </c>
      <c r="F2507" s="194">
        <v>2.8515878159429686</v>
      </c>
      <c r="H2507" s="195">
        <f t="shared" si="235"/>
        <v>5</v>
      </c>
      <c r="I2507" s="196">
        <f t="shared" si="236"/>
        <v>3.5</v>
      </c>
      <c r="J2507" s="197">
        <f t="shared" si="237"/>
        <v>3</v>
      </c>
      <c r="K2507" s="186">
        <f t="shared" si="234"/>
        <v>11.5</v>
      </c>
      <c r="L2507" s="198">
        <f t="shared" si="238"/>
        <v>3.8333333333333335</v>
      </c>
      <c r="M2507" s="199">
        <f t="shared" si="239"/>
        <v>3.83</v>
      </c>
    </row>
    <row r="2508" spans="1:13" x14ac:dyDescent="0.35">
      <c r="A2508" s="189" t="s">
        <v>2565</v>
      </c>
      <c r="B2508" s="190" t="s">
        <v>2581</v>
      </c>
      <c r="C2508" s="191">
        <v>565156</v>
      </c>
      <c r="D2508" s="192">
        <v>3.056</v>
      </c>
      <c r="E2508" s="193">
        <v>43.22251309</v>
      </c>
      <c r="F2508" s="194">
        <v>1.3961605584642234</v>
      </c>
      <c r="H2508" s="195">
        <f t="shared" si="235"/>
        <v>2.5</v>
      </c>
      <c r="I2508" s="196">
        <f t="shared" si="236"/>
        <v>4</v>
      </c>
      <c r="J2508" s="197">
        <f t="shared" si="237"/>
        <v>5</v>
      </c>
      <c r="K2508" s="186">
        <f t="shared" si="234"/>
        <v>11.5</v>
      </c>
      <c r="L2508" s="198">
        <f t="shared" si="238"/>
        <v>3.8333333333333335</v>
      </c>
      <c r="M2508" s="199">
        <f t="shared" si="239"/>
        <v>3.83</v>
      </c>
    </row>
    <row r="2509" spans="1:13" x14ac:dyDescent="0.35">
      <c r="A2509" s="189" t="s">
        <v>2565</v>
      </c>
      <c r="B2509" s="190" t="s">
        <v>2565</v>
      </c>
      <c r="C2509" s="191">
        <v>564567</v>
      </c>
      <c r="D2509" s="192">
        <v>3.43</v>
      </c>
      <c r="E2509" s="193">
        <v>43.54046469</v>
      </c>
      <c r="F2509" s="194">
        <v>0.64395422703737548</v>
      </c>
      <c r="H2509" s="195">
        <f t="shared" si="235"/>
        <v>3.5</v>
      </c>
      <c r="I2509" s="196">
        <f t="shared" si="236"/>
        <v>4.5</v>
      </c>
      <c r="J2509" s="197">
        <f t="shared" si="237"/>
        <v>5</v>
      </c>
      <c r="K2509" s="186">
        <f t="shared" ref="K2509:K2572" si="240">SUM(H2509:J2509)</f>
        <v>13</v>
      </c>
      <c r="L2509" s="198">
        <f t="shared" si="238"/>
        <v>4.333333333333333</v>
      </c>
      <c r="M2509" s="199">
        <f t="shared" si="239"/>
        <v>4.33</v>
      </c>
    </row>
    <row r="2510" spans="1:13" x14ac:dyDescent="0.35">
      <c r="A2510" s="189" t="s">
        <v>2565</v>
      </c>
      <c r="B2510" s="190" t="s">
        <v>2582</v>
      </c>
      <c r="C2510" s="191">
        <v>565211</v>
      </c>
      <c r="D2510" s="192">
        <v>4.444</v>
      </c>
      <c r="E2510" s="193">
        <v>43.825619830000001</v>
      </c>
      <c r="F2510" s="194">
        <v>2.3140495867768593</v>
      </c>
      <c r="H2510" s="195">
        <f t="shared" si="235"/>
        <v>5</v>
      </c>
      <c r="I2510" s="196">
        <f t="shared" si="236"/>
        <v>5</v>
      </c>
      <c r="J2510" s="197">
        <f t="shared" si="237"/>
        <v>4</v>
      </c>
      <c r="K2510" s="186">
        <f t="shared" si="240"/>
        <v>14</v>
      </c>
      <c r="L2510" s="198">
        <f t="shared" si="238"/>
        <v>4.666666666666667</v>
      </c>
      <c r="M2510" s="199">
        <f t="shared" si="239"/>
        <v>4.66</v>
      </c>
    </row>
    <row r="2511" spans="1:13" x14ac:dyDescent="0.35">
      <c r="A2511" s="189" t="s">
        <v>2565</v>
      </c>
      <c r="B2511" s="190" t="s">
        <v>2583</v>
      </c>
      <c r="C2511" s="191">
        <v>542491</v>
      </c>
      <c r="D2511" s="192">
        <v>9.7560000000000002</v>
      </c>
      <c r="E2511" s="193">
        <v>38.762886600000002</v>
      </c>
      <c r="F2511" s="194">
        <v>5.1546391752577323</v>
      </c>
      <c r="H2511" s="195">
        <f t="shared" si="235"/>
        <v>5</v>
      </c>
      <c r="I2511" s="196">
        <f t="shared" si="236"/>
        <v>0.5</v>
      </c>
      <c r="J2511" s="197">
        <f t="shared" si="237"/>
        <v>0.5</v>
      </c>
      <c r="K2511" s="186">
        <f t="shared" si="240"/>
        <v>6</v>
      </c>
      <c r="L2511" s="198">
        <f t="shared" si="238"/>
        <v>2</v>
      </c>
      <c r="M2511" s="199">
        <f t="shared" si="239"/>
        <v>2</v>
      </c>
    </row>
    <row r="2512" spans="1:13" x14ac:dyDescent="0.35">
      <c r="A2512" s="189" t="s">
        <v>2565</v>
      </c>
      <c r="B2512" s="190" t="s">
        <v>2584</v>
      </c>
      <c r="C2512" s="191">
        <v>542521</v>
      </c>
      <c r="D2512" s="192">
        <v>1.042</v>
      </c>
      <c r="E2512" s="193">
        <v>41.713836479999998</v>
      </c>
      <c r="F2512" s="194">
        <v>3.7735849056603774</v>
      </c>
      <c r="H2512" s="195">
        <f t="shared" si="235"/>
        <v>0.5</v>
      </c>
      <c r="I2512" s="196">
        <f t="shared" si="236"/>
        <v>1.5</v>
      </c>
      <c r="J2512" s="197">
        <f t="shared" si="237"/>
        <v>2</v>
      </c>
      <c r="K2512" s="186">
        <f t="shared" si="240"/>
        <v>4</v>
      </c>
      <c r="L2512" s="198">
        <f t="shared" si="238"/>
        <v>1.3333333333333333</v>
      </c>
      <c r="M2512" s="199">
        <f t="shared" si="239"/>
        <v>1.33</v>
      </c>
    </row>
    <row r="2513" spans="1:13" x14ac:dyDescent="0.35">
      <c r="A2513" s="189" t="s">
        <v>2565</v>
      </c>
      <c r="B2513" s="190" t="s">
        <v>2585</v>
      </c>
      <c r="C2513" s="191">
        <v>530506</v>
      </c>
      <c r="D2513" s="192">
        <v>4.1379999999999999</v>
      </c>
      <c r="E2513" s="193">
        <v>43.037037040000001</v>
      </c>
      <c r="F2513" s="194">
        <v>1.8518518518518519</v>
      </c>
      <c r="H2513" s="195">
        <f t="shared" si="235"/>
        <v>5</v>
      </c>
      <c r="I2513" s="196">
        <f t="shared" si="236"/>
        <v>3.5</v>
      </c>
      <c r="J2513" s="197">
        <f t="shared" si="237"/>
        <v>4.5</v>
      </c>
      <c r="K2513" s="186">
        <f t="shared" si="240"/>
        <v>13</v>
      </c>
      <c r="L2513" s="198">
        <f t="shared" si="238"/>
        <v>4.333333333333333</v>
      </c>
      <c r="M2513" s="199">
        <f t="shared" si="239"/>
        <v>4.33</v>
      </c>
    </row>
    <row r="2514" spans="1:13" x14ac:dyDescent="0.35">
      <c r="A2514" s="189" t="s">
        <v>2565</v>
      </c>
      <c r="B2514" s="190" t="s">
        <v>2586</v>
      </c>
      <c r="C2514" s="191">
        <v>565296</v>
      </c>
      <c r="D2514" s="192">
        <v>2.5640000000000001</v>
      </c>
      <c r="E2514" s="193">
        <v>40.023605150000002</v>
      </c>
      <c r="F2514" s="194">
        <v>7.7253218884120169</v>
      </c>
      <c r="H2514" s="195">
        <f t="shared" si="235"/>
        <v>1.5</v>
      </c>
      <c r="I2514" s="196">
        <f t="shared" si="236"/>
        <v>0.5</v>
      </c>
      <c r="J2514" s="197">
        <f t="shared" si="237"/>
        <v>0.5</v>
      </c>
      <c r="K2514" s="186">
        <f t="shared" si="240"/>
        <v>2.5</v>
      </c>
      <c r="L2514" s="198">
        <f t="shared" si="238"/>
        <v>0.83333333333333337</v>
      </c>
      <c r="M2514" s="199">
        <f t="shared" si="239"/>
        <v>0.83</v>
      </c>
    </row>
    <row r="2515" spans="1:13" x14ac:dyDescent="0.35">
      <c r="A2515" s="189" t="s">
        <v>2565</v>
      </c>
      <c r="B2515" s="190" t="s">
        <v>2587</v>
      </c>
      <c r="C2515" s="191">
        <v>542440</v>
      </c>
      <c r="D2515" s="192">
        <v>1.4710000000000001</v>
      </c>
      <c r="E2515" s="193">
        <v>42.346938780000002</v>
      </c>
      <c r="F2515" s="194">
        <v>0</v>
      </c>
      <c r="H2515" s="195">
        <f t="shared" si="235"/>
        <v>0.5</v>
      </c>
      <c r="I2515" s="196">
        <f t="shared" si="236"/>
        <v>2.5</v>
      </c>
      <c r="J2515" s="197">
        <f t="shared" si="237"/>
        <v>5</v>
      </c>
      <c r="K2515" s="186">
        <f t="shared" si="240"/>
        <v>8</v>
      </c>
      <c r="L2515" s="198">
        <f t="shared" si="238"/>
        <v>2.6666666666666665</v>
      </c>
      <c r="M2515" s="199">
        <f t="shared" si="239"/>
        <v>2.66</v>
      </c>
    </row>
    <row r="2516" spans="1:13" x14ac:dyDescent="0.35">
      <c r="A2516" s="189" t="s">
        <v>2565</v>
      </c>
      <c r="B2516" s="190" t="s">
        <v>2588</v>
      </c>
      <c r="C2516" s="191">
        <v>542539</v>
      </c>
      <c r="D2516" s="192">
        <v>3.6760000000000002</v>
      </c>
      <c r="E2516" s="193">
        <v>45.825688069999998</v>
      </c>
      <c r="F2516" s="194">
        <v>4.5871559633027523</v>
      </c>
      <c r="H2516" s="195">
        <f t="shared" si="235"/>
        <v>4</v>
      </c>
      <c r="I2516" s="196">
        <f t="shared" si="236"/>
        <v>5</v>
      </c>
      <c r="J2516" s="197">
        <f t="shared" si="237"/>
        <v>0.5</v>
      </c>
      <c r="K2516" s="186">
        <f t="shared" si="240"/>
        <v>9.5</v>
      </c>
      <c r="L2516" s="198">
        <f t="shared" si="238"/>
        <v>3.1666666666666665</v>
      </c>
      <c r="M2516" s="199">
        <f t="shared" si="239"/>
        <v>3.16</v>
      </c>
    </row>
    <row r="2517" spans="1:13" x14ac:dyDescent="0.35">
      <c r="A2517" s="189" t="s">
        <v>2565</v>
      </c>
      <c r="B2517" s="190" t="s">
        <v>2589</v>
      </c>
      <c r="C2517" s="191">
        <v>565393</v>
      </c>
      <c r="D2517" s="192">
        <v>3.46</v>
      </c>
      <c r="E2517" s="193">
        <v>43.282327590000001</v>
      </c>
      <c r="F2517" s="194">
        <v>8.1896551724137918</v>
      </c>
      <c r="H2517" s="195">
        <f t="shared" si="235"/>
        <v>3.5</v>
      </c>
      <c r="I2517" s="196">
        <f t="shared" si="236"/>
        <v>4</v>
      </c>
      <c r="J2517" s="197">
        <f t="shared" si="237"/>
        <v>0.5</v>
      </c>
      <c r="K2517" s="186">
        <f t="shared" si="240"/>
        <v>8</v>
      </c>
      <c r="L2517" s="198">
        <f t="shared" si="238"/>
        <v>2.6666666666666665</v>
      </c>
      <c r="M2517" s="199">
        <f t="shared" si="239"/>
        <v>2.66</v>
      </c>
    </row>
    <row r="2518" spans="1:13" x14ac:dyDescent="0.35">
      <c r="A2518" s="189" t="s">
        <v>2565</v>
      </c>
      <c r="B2518" s="190" t="s">
        <v>719</v>
      </c>
      <c r="C2518" s="191">
        <v>565431</v>
      </c>
      <c r="D2518" s="192">
        <v>3.4359999999999999</v>
      </c>
      <c r="E2518" s="193">
        <v>43.39082638</v>
      </c>
      <c r="F2518" s="194">
        <v>2.8809704321455647</v>
      </c>
      <c r="H2518" s="195">
        <f t="shared" si="235"/>
        <v>3.5</v>
      </c>
      <c r="I2518" s="196">
        <f t="shared" si="236"/>
        <v>4.5</v>
      </c>
      <c r="J2518" s="197">
        <f t="shared" si="237"/>
        <v>3</v>
      </c>
      <c r="K2518" s="186">
        <f t="shared" si="240"/>
        <v>11</v>
      </c>
      <c r="L2518" s="198">
        <f t="shared" si="238"/>
        <v>3.6666666666666665</v>
      </c>
      <c r="M2518" s="199">
        <f t="shared" si="239"/>
        <v>3.66</v>
      </c>
    </row>
    <row r="2519" spans="1:13" x14ac:dyDescent="0.35">
      <c r="A2519" s="189" t="s">
        <v>2565</v>
      </c>
      <c r="B2519" s="190" t="s">
        <v>1175</v>
      </c>
      <c r="C2519" s="191">
        <v>565482</v>
      </c>
      <c r="D2519" s="192">
        <v>4.4000000000000004</v>
      </c>
      <c r="E2519" s="193">
        <v>41.213216959999997</v>
      </c>
      <c r="F2519" s="194">
        <v>10.473815461346634</v>
      </c>
      <c r="H2519" s="195">
        <f t="shared" si="235"/>
        <v>5</v>
      </c>
      <c r="I2519" s="196">
        <f t="shared" si="236"/>
        <v>1</v>
      </c>
      <c r="J2519" s="197">
        <f t="shared" si="237"/>
        <v>0.5</v>
      </c>
      <c r="K2519" s="186">
        <f t="shared" si="240"/>
        <v>6.5</v>
      </c>
      <c r="L2519" s="198">
        <f t="shared" si="238"/>
        <v>2.1666666666666665</v>
      </c>
      <c r="M2519" s="199">
        <f t="shared" si="239"/>
        <v>2.16</v>
      </c>
    </row>
    <row r="2520" spans="1:13" x14ac:dyDescent="0.35">
      <c r="A2520" s="189" t="s">
        <v>2565</v>
      </c>
      <c r="B2520" s="190" t="s">
        <v>2590</v>
      </c>
      <c r="C2520" s="191">
        <v>565547</v>
      </c>
      <c r="D2520" s="192">
        <v>7.1429999999999998</v>
      </c>
      <c r="E2520" s="193">
        <v>43.910071940000002</v>
      </c>
      <c r="F2520" s="194">
        <v>2.8776978417266186</v>
      </c>
      <c r="H2520" s="195">
        <f t="shared" si="235"/>
        <v>5</v>
      </c>
      <c r="I2520" s="196">
        <f t="shared" si="236"/>
        <v>5</v>
      </c>
      <c r="J2520" s="197">
        <f t="shared" si="237"/>
        <v>3</v>
      </c>
      <c r="K2520" s="186">
        <f t="shared" si="240"/>
        <v>13</v>
      </c>
      <c r="L2520" s="198">
        <f t="shared" si="238"/>
        <v>4.333333333333333</v>
      </c>
      <c r="M2520" s="199">
        <f t="shared" si="239"/>
        <v>4.33</v>
      </c>
    </row>
    <row r="2521" spans="1:13" x14ac:dyDescent="0.35">
      <c r="A2521" s="189" t="s">
        <v>2565</v>
      </c>
      <c r="B2521" s="190" t="s">
        <v>2591</v>
      </c>
      <c r="C2521" s="191">
        <v>565610</v>
      </c>
      <c r="D2521" s="192">
        <v>3.7919999999999998</v>
      </c>
      <c r="E2521" s="193">
        <v>43.892996109999999</v>
      </c>
      <c r="F2521" s="194">
        <v>1.2970168612191959</v>
      </c>
      <c r="H2521" s="195">
        <f t="shared" si="235"/>
        <v>4</v>
      </c>
      <c r="I2521" s="196">
        <f t="shared" si="236"/>
        <v>5</v>
      </c>
      <c r="J2521" s="197">
        <f t="shared" si="237"/>
        <v>5</v>
      </c>
      <c r="K2521" s="186">
        <f t="shared" si="240"/>
        <v>14</v>
      </c>
      <c r="L2521" s="198">
        <f t="shared" si="238"/>
        <v>4.666666666666667</v>
      </c>
      <c r="M2521" s="199">
        <f t="shared" si="239"/>
        <v>4.66</v>
      </c>
    </row>
    <row r="2522" spans="1:13" x14ac:dyDescent="0.35">
      <c r="A2522" s="189" t="s">
        <v>2565</v>
      </c>
      <c r="B2522" s="190" t="s">
        <v>798</v>
      </c>
      <c r="C2522" s="191">
        <v>546828</v>
      </c>
      <c r="D2522" s="192">
        <v>0</v>
      </c>
      <c r="E2522" s="193">
        <v>44.651515150000002</v>
      </c>
      <c r="F2522" s="194">
        <v>0</v>
      </c>
      <c r="H2522" s="195">
        <f t="shared" si="235"/>
        <v>0.5</v>
      </c>
      <c r="I2522" s="196">
        <f t="shared" si="236"/>
        <v>5</v>
      </c>
      <c r="J2522" s="197">
        <f t="shared" si="237"/>
        <v>5</v>
      </c>
      <c r="K2522" s="186">
        <f t="shared" si="240"/>
        <v>10.5</v>
      </c>
      <c r="L2522" s="198">
        <f t="shared" si="238"/>
        <v>3.5</v>
      </c>
      <c r="M2522" s="199">
        <f t="shared" si="239"/>
        <v>3.5</v>
      </c>
    </row>
    <row r="2523" spans="1:13" x14ac:dyDescent="0.35">
      <c r="A2523" s="189" t="s">
        <v>2565</v>
      </c>
      <c r="B2523" s="190" t="s">
        <v>2592</v>
      </c>
      <c r="C2523" s="191">
        <v>565709</v>
      </c>
      <c r="D2523" s="192">
        <v>5.1280000000000001</v>
      </c>
      <c r="E2523" s="193">
        <v>42.96021605</v>
      </c>
      <c r="F2523" s="194">
        <v>0.65048205366476941</v>
      </c>
      <c r="H2523" s="195">
        <f t="shared" si="235"/>
        <v>5</v>
      </c>
      <c r="I2523" s="196">
        <f t="shared" si="236"/>
        <v>3.5</v>
      </c>
      <c r="J2523" s="197">
        <f t="shared" si="237"/>
        <v>5</v>
      </c>
      <c r="K2523" s="186">
        <f t="shared" si="240"/>
        <v>13.5</v>
      </c>
      <c r="L2523" s="198">
        <f t="shared" si="238"/>
        <v>4.5</v>
      </c>
      <c r="M2523" s="199">
        <f t="shared" si="239"/>
        <v>4.5</v>
      </c>
    </row>
    <row r="2524" spans="1:13" x14ac:dyDescent="0.35">
      <c r="A2524" s="189" t="s">
        <v>2565</v>
      </c>
      <c r="B2524" s="190" t="s">
        <v>2593</v>
      </c>
      <c r="C2524" s="191">
        <v>565717</v>
      </c>
      <c r="D2524" s="192">
        <v>3.8170000000000002</v>
      </c>
      <c r="E2524" s="193">
        <v>43.905518690000001</v>
      </c>
      <c r="F2524" s="194">
        <v>1.3272790778903247</v>
      </c>
      <c r="H2524" s="195">
        <f t="shared" si="235"/>
        <v>4</v>
      </c>
      <c r="I2524" s="196">
        <f t="shared" si="236"/>
        <v>5</v>
      </c>
      <c r="J2524" s="197">
        <f t="shared" si="237"/>
        <v>5</v>
      </c>
      <c r="K2524" s="186">
        <f t="shared" si="240"/>
        <v>14</v>
      </c>
      <c r="L2524" s="198">
        <f t="shared" si="238"/>
        <v>4.666666666666667</v>
      </c>
      <c r="M2524" s="199">
        <f t="shared" si="239"/>
        <v>4.66</v>
      </c>
    </row>
    <row r="2525" spans="1:13" x14ac:dyDescent="0.35">
      <c r="A2525" s="189" t="s">
        <v>2565</v>
      </c>
      <c r="B2525" s="190" t="s">
        <v>2594</v>
      </c>
      <c r="C2525" s="191">
        <v>565741</v>
      </c>
      <c r="D2525" s="192">
        <v>3.794</v>
      </c>
      <c r="E2525" s="193">
        <v>46.042288560000003</v>
      </c>
      <c r="F2525" s="194">
        <v>1.6583747927031509</v>
      </c>
      <c r="H2525" s="195">
        <f t="shared" si="235"/>
        <v>4</v>
      </c>
      <c r="I2525" s="196">
        <f t="shared" si="236"/>
        <v>5</v>
      </c>
      <c r="J2525" s="197">
        <f t="shared" si="237"/>
        <v>5</v>
      </c>
      <c r="K2525" s="186">
        <f t="shared" si="240"/>
        <v>14</v>
      </c>
      <c r="L2525" s="198">
        <f t="shared" si="238"/>
        <v>4.666666666666667</v>
      </c>
      <c r="M2525" s="199">
        <f t="shared" si="239"/>
        <v>4.66</v>
      </c>
    </row>
    <row r="2526" spans="1:13" x14ac:dyDescent="0.35">
      <c r="A2526" s="189" t="s">
        <v>2565</v>
      </c>
      <c r="B2526" s="190" t="s">
        <v>2595</v>
      </c>
      <c r="C2526" s="191">
        <v>542407</v>
      </c>
      <c r="D2526" s="192">
        <v>2.222</v>
      </c>
      <c r="E2526" s="193">
        <v>40.143628509999999</v>
      </c>
      <c r="F2526" s="194">
        <v>9.5032397408207352</v>
      </c>
      <c r="H2526" s="195">
        <f t="shared" si="235"/>
        <v>1</v>
      </c>
      <c r="I2526" s="196">
        <f t="shared" si="236"/>
        <v>0.5</v>
      </c>
      <c r="J2526" s="197">
        <f t="shared" si="237"/>
        <v>0.5</v>
      </c>
      <c r="K2526" s="186">
        <f t="shared" si="240"/>
        <v>2</v>
      </c>
      <c r="L2526" s="198">
        <f t="shared" si="238"/>
        <v>0.66666666666666663</v>
      </c>
      <c r="M2526" s="199">
        <f t="shared" si="239"/>
        <v>0.66</v>
      </c>
    </row>
    <row r="2527" spans="1:13" x14ac:dyDescent="0.35">
      <c r="A2527" s="189" t="s">
        <v>2565</v>
      </c>
      <c r="B2527" s="190" t="s">
        <v>2596</v>
      </c>
      <c r="C2527" s="191">
        <v>565792</v>
      </c>
      <c r="D2527" s="192">
        <v>2.419</v>
      </c>
      <c r="E2527" s="193">
        <v>42.83552632</v>
      </c>
      <c r="F2527" s="194">
        <v>2.9605263157894739</v>
      </c>
      <c r="H2527" s="195">
        <f t="shared" si="235"/>
        <v>1</v>
      </c>
      <c r="I2527" s="196">
        <f t="shared" si="236"/>
        <v>3.5</v>
      </c>
      <c r="J2527" s="197">
        <f t="shared" si="237"/>
        <v>3</v>
      </c>
      <c r="K2527" s="186">
        <f t="shared" si="240"/>
        <v>7.5</v>
      </c>
      <c r="L2527" s="198">
        <f t="shared" si="238"/>
        <v>2.5</v>
      </c>
      <c r="M2527" s="199">
        <f t="shared" si="239"/>
        <v>2.5</v>
      </c>
    </row>
    <row r="2528" spans="1:13" x14ac:dyDescent="0.35">
      <c r="A2528" s="189" t="s">
        <v>2565</v>
      </c>
      <c r="B2528" s="190" t="s">
        <v>2597</v>
      </c>
      <c r="C2528" s="191">
        <v>565814</v>
      </c>
      <c r="D2528" s="192">
        <v>5.7450000000000001</v>
      </c>
      <c r="E2528" s="193">
        <v>43.799510150000003</v>
      </c>
      <c r="F2528" s="194">
        <v>1.5395381385584326</v>
      </c>
      <c r="H2528" s="195">
        <f t="shared" si="235"/>
        <v>5</v>
      </c>
      <c r="I2528" s="196">
        <f t="shared" si="236"/>
        <v>5</v>
      </c>
      <c r="J2528" s="197">
        <f t="shared" si="237"/>
        <v>5</v>
      </c>
      <c r="K2528" s="186">
        <f t="shared" si="240"/>
        <v>15</v>
      </c>
      <c r="L2528" s="198">
        <f t="shared" si="238"/>
        <v>5</v>
      </c>
      <c r="M2528" s="199">
        <f t="shared" si="239"/>
        <v>5</v>
      </c>
    </row>
    <row r="2529" spans="1:13" x14ac:dyDescent="0.35">
      <c r="A2529" s="189" t="s">
        <v>2565</v>
      </c>
      <c r="B2529" s="190" t="s">
        <v>2598</v>
      </c>
      <c r="C2529" s="191">
        <v>565857</v>
      </c>
      <c r="D2529" s="192">
        <v>2.3740000000000001</v>
      </c>
      <c r="E2529" s="193">
        <v>42.010080649999999</v>
      </c>
      <c r="F2529" s="194">
        <v>2.4193548387096775</v>
      </c>
      <c r="H2529" s="195">
        <f t="shared" si="235"/>
        <v>1</v>
      </c>
      <c r="I2529" s="196">
        <f t="shared" si="236"/>
        <v>2</v>
      </c>
      <c r="J2529" s="197">
        <f t="shared" si="237"/>
        <v>4</v>
      </c>
      <c r="K2529" s="186">
        <f t="shared" si="240"/>
        <v>7</v>
      </c>
      <c r="L2529" s="198">
        <f t="shared" si="238"/>
        <v>2.3333333333333335</v>
      </c>
      <c r="M2529" s="199">
        <f t="shared" si="239"/>
        <v>2.33</v>
      </c>
    </row>
    <row r="2530" spans="1:13" x14ac:dyDescent="0.35">
      <c r="A2530" s="189" t="s">
        <v>2565</v>
      </c>
      <c r="B2530" s="190" t="s">
        <v>2599</v>
      </c>
      <c r="C2530" s="191">
        <v>565911</v>
      </c>
      <c r="D2530" s="192">
        <v>7.0419999999999998</v>
      </c>
      <c r="E2530" s="193">
        <v>42.327044030000003</v>
      </c>
      <c r="F2530" s="194">
        <v>0.62893081761006298</v>
      </c>
      <c r="H2530" s="195">
        <f t="shared" si="235"/>
        <v>5</v>
      </c>
      <c r="I2530" s="196">
        <f t="shared" si="236"/>
        <v>2.5</v>
      </c>
      <c r="J2530" s="197">
        <f t="shared" si="237"/>
        <v>5</v>
      </c>
      <c r="K2530" s="186">
        <f t="shared" si="240"/>
        <v>12.5</v>
      </c>
      <c r="L2530" s="198">
        <f t="shared" si="238"/>
        <v>4.166666666666667</v>
      </c>
      <c r="M2530" s="199">
        <f t="shared" si="239"/>
        <v>4.16</v>
      </c>
    </row>
    <row r="2531" spans="1:13" x14ac:dyDescent="0.35">
      <c r="A2531" s="189" t="s">
        <v>2565</v>
      </c>
      <c r="B2531" s="190" t="s">
        <v>2600</v>
      </c>
      <c r="C2531" s="191">
        <v>565946</v>
      </c>
      <c r="D2531" s="192">
        <v>2.2789999999999999</v>
      </c>
      <c r="E2531" s="193">
        <v>42.573943659999998</v>
      </c>
      <c r="F2531" s="194">
        <v>7.394366197183099</v>
      </c>
      <c r="H2531" s="195">
        <f t="shared" si="235"/>
        <v>1</v>
      </c>
      <c r="I2531" s="196">
        <f t="shared" si="236"/>
        <v>3</v>
      </c>
      <c r="J2531" s="197">
        <f t="shared" si="237"/>
        <v>0.5</v>
      </c>
      <c r="K2531" s="186">
        <f t="shared" si="240"/>
        <v>4.5</v>
      </c>
      <c r="L2531" s="198">
        <f t="shared" si="238"/>
        <v>1.5</v>
      </c>
      <c r="M2531" s="199">
        <f t="shared" si="239"/>
        <v>1.5</v>
      </c>
    </row>
    <row r="2532" spans="1:13" x14ac:dyDescent="0.35">
      <c r="A2532" s="189" t="s">
        <v>2565</v>
      </c>
      <c r="B2532" s="190" t="s">
        <v>2601</v>
      </c>
      <c r="C2532" s="191">
        <v>565962</v>
      </c>
      <c r="D2532" s="192">
        <v>2.863</v>
      </c>
      <c r="E2532" s="193">
        <v>42.402633190000003</v>
      </c>
      <c r="F2532" s="194">
        <v>3.4292712798530314</v>
      </c>
      <c r="H2532" s="195">
        <f t="shared" si="235"/>
        <v>2</v>
      </c>
      <c r="I2532" s="196">
        <f t="shared" si="236"/>
        <v>3</v>
      </c>
      <c r="J2532" s="197">
        <f t="shared" si="237"/>
        <v>2.5</v>
      </c>
      <c r="K2532" s="186">
        <f t="shared" si="240"/>
        <v>7.5</v>
      </c>
      <c r="L2532" s="198">
        <f t="shared" si="238"/>
        <v>2.5</v>
      </c>
      <c r="M2532" s="199">
        <f t="shared" si="239"/>
        <v>2.5</v>
      </c>
    </row>
    <row r="2533" spans="1:13" x14ac:dyDescent="0.35">
      <c r="A2533" s="189" t="s">
        <v>2602</v>
      </c>
      <c r="B2533" s="190" t="s">
        <v>2603</v>
      </c>
      <c r="C2533" s="191">
        <v>567078</v>
      </c>
      <c r="D2533" s="192">
        <v>5.556</v>
      </c>
      <c r="E2533" s="193">
        <v>43.517667840000001</v>
      </c>
      <c r="F2533" s="194">
        <v>8.4805653710247348</v>
      </c>
      <c r="H2533" s="195">
        <f t="shared" si="235"/>
        <v>5</v>
      </c>
      <c r="I2533" s="196">
        <f t="shared" si="236"/>
        <v>4.5</v>
      </c>
      <c r="J2533" s="197">
        <f t="shared" si="237"/>
        <v>0.5</v>
      </c>
      <c r="K2533" s="186">
        <f t="shared" si="240"/>
        <v>10</v>
      </c>
      <c r="L2533" s="198">
        <f t="shared" si="238"/>
        <v>3.3333333333333335</v>
      </c>
      <c r="M2533" s="199">
        <f t="shared" si="239"/>
        <v>3.33</v>
      </c>
    </row>
    <row r="2534" spans="1:13" x14ac:dyDescent="0.35">
      <c r="A2534" s="189" t="s">
        <v>2602</v>
      </c>
      <c r="B2534" s="190" t="s">
        <v>2604</v>
      </c>
      <c r="C2534" s="191">
        <v>567108</v>
      </c>
      <c r="D2534" s="192">
        <v>4.6150000000000002</v>
      </c>
      <c r="E2534" s="193">
        <v>52.694174760000003</v>
      </c>
      <c r="F2534" s="194">
        <v>5.825242718446602</v>
      </c>
      <c r="H2534" s="195">
        <f t="shared" si="235"/>
        <v>5</v>
      </c>
      <c r="I2534" s="196">
        <f t="shared" si="236"/>
        <v>5</v>
      </c>
      <c r="J2534" s="197">
        <f t="shared" si="237"/>
        <v>0.5</v>
      </c>
      <c r="K2534" s="186">
        <f t="shared" si="240"/>
        <v>10.5</v>
      </c>
      <c r="L2534" s="198">
        <f t="shared" si="238"/>
        <v>3.5</v>
      </c>
      <c r="M2534" s="199">
        <f t="shared" si="239"/>
        <v>3.5</v>
      </c>
    </row>
    <row r="2535" spans="1:13" x14ac:dyDescent="0.35">
      <c r="A2535" s="189" t="s">
        <v>2602</v>
      </c>
      <c r="B2535" s="190" t="s">
        <v>2605</v>
      </c>
      <c r="C2535" s="191">
        <v>567167</v>
      </c>
      <c r="D2535" s="192">
        <v>3.8460000000000001</v>
      </c>
      <c r="E2535" s="193">
        <v>44.27173913</v>
      </c>
      <c r="F2535" s="194">
        <v>0.43478260869565222</v>
      </c>
      <c r="H2535" s="195">
        <f t="shared" si="235"/>
        <v>4.5</v>
      </c>
      <c r="I2535" s="196">
        <f t="shared" si="236"/>
        <v>5</v>
      </c>
      <c r="J2535" s="197">
        <f t="shared" si="237"/>
        <v>5</v>
      </c>
      <c r="K2535" s="186">
        <f t="shared" si="240"/>
        <v>14.5</v>
      </c>
      <c r="L2535" s="198">
        <f t="shared" si="238"/>
        <v>4.833333333333333</v>
      </c>
      <c r="M2535" s="199">
        <f t="shared" si="239"/>
        <v>4.83</v>
      </c>
    </row>
    <row r="2536" spans="1:13" x14ac:dyDescent="0.35">
      <c r="A2536" s="189" t="s">
        <v>2602</v>
      </c>
      <c r="B2536" s="190" t="s">
        <v>2606</v>
      </c>
      <c r="C2536" s="191">
        <v>567175</v>
      </c>
      <c r="D2536" s="192">
        <v>5.0810000000000004</v>
      </c>
      <c r="E2536" s="193">
        <v>41.977293369999998</v>
      </c>
      <c r="F2536" s="194">
        <v>2.6339691189827428</v>
      </c>
      <c r="H2536" s="195">
        <f t="shared" si="235"/>
        <v>5</v>
      </c>
      <c r="I2536" s="196">
        <f t="shared" si="236"/>
        <v>2</v>
      </c>
      <c r="J2536" s="197">
        <f t="shared" si="237"/>
        <v>3.5</v>
      </c>
      <c r="K2536" s="186">
        <f t="shared" si="240"/>
        <v>10.5</v>
      </c>
      <c r="L2536" s="198">
        <f t="shared" si="238"/>
        <v>3.5</v>
      </c>
      <c r="M2536" s="199">
        <f t="shared" si="239"/>
        <v>3.5</v>
      </c>
    </row>
    <row r="2537" spans="1:13" x14ac:dyDescent="0.35">
      <c r="A2537" s="189" t="s">
        <v>2602</v>
      </c>
      <c r="B2537" s="190" t="s">
        <v>2607</v>
      </c>
      <c r="C2537" s="191">
        <v>567191</v>
      </c>
      <c r="D2537" s="192">
        <v>2.419</v>
      </c>
      <c r="E2537" s="193">
        <v>42.127027030000001</v>
      </c>
      <c r="F2537" s="194">
        <v>15.135135135135135</v>
      </c>
      <c r="H2537" s="195">
        <f t="shared" si="235"/>
        <v>1</v>
      </c>
      <c r="I2537" s="196">
        <f t="shared" si="236"/>
        <v>2.5</v>
      </c>
      <c r="J2537" s="197">
        <f t="shared" si="237"/>
        <v>0.5</v>
      </c>
      <c r="K2537" s="186">
        <f t="shared" si="240"/>
        <v>4</v>
      </c>
      <c r="L2537" s="198">
        <f t="shared" si="238"/>
        <v>1.3333333333333333</v>
      </c>
      <c r="M2537" s="199">
        <f t="shared" si="239"/>
        <v>1.33</v>
      </c>
    </row>
    <row r="2538" spans="1:13" x14ac:dyDescent="0.35">
      <c r="A2538" s="189" t="s">
        <v>2602</v>
      </c>
      <c r="B2538" s="190" t="s">
        <v>2602</v>
      </c>
      <c r="C2538" s="191">
        <v>567256</v>
      </c>
      <c r="D2538" s="192">
        <v>7.1909999999999998</v>
      </c>
      <c r="E2538" s="193">
        <v>43.925817340000002</v>
      </c>
      <c r="F2538" s="194">
        <v>0.44420753375977257</v>
      </c>
      <c r="H2538" s="195">
        <f t="shared" si="235"/>
        <v>5</v>
      </c>
      <c r="I2538" s="196">
        <f t="shared" si="236"/>
        <v>5</v>
      </c>
      <c r="J2538" s="197">
        <f t="shared" si="237"/>
        <v>5</v>
      </c>
      <c r="K2538" s="186">
        <f t="shared" si="240"/>
        <v>15</v>
      </c>
      <c r="L2538" s="198">
        <f t="shared" si="238"/>
        <v>5</v>
      </c>
      <c r="M2538" s="199">
        <f t="shared" si="239"/>
        <v>5</v>
      </c>
    </row>
    <row r="2539" spans="1:13" x14ac:dyDescent="0.35">
      <c r="A2539" s="189" t="s">
        <v>2602</v>
      </c>
      <c r="B2539" s="190" t="s">
        <v>1387</v>
      </c>
      <c r="C2539" s="191">
        <v>567264</v>
      </c>
      <c r="D2539" s="192">
        <v>5.3470000000000004</v>
      </c>
      <c r="E2539" s="193">
        <v>41.893270520000002</v>
      </c>
      <c r="F2539" s="194">
        <v>3.1763122476446841</v>
      </c>
      <c r="H2539" s="195">
        <f t="shared" si="235"/>
        <v>5</v>
      </c>
      <c r="I2539" s="196">
        <f t="shared" si="236"/>
        <v>2</v>
      </c>
      <c r="J2539" s="197">
        <f t="shared" si="237"/>
        <v>3</v>
      </c>
      <c r="K2539" s="186">
        <f t="shared" si="240"/>
        <v>10</v>
      </c>
      <c r="L2539" s="198">
        <f t="shared" si="238"/>
        <v>3.3333333333333335</v>
      </c>
      <c r="M2539" s="199">
        <f t="shared" si="239"/>
        <v>3.33</v>
      </c>
    </row>
    <row r="2540" spans="1:13" x14ac:dyDescent="0.35">
      <c r="A2540" s="189" t="s">
        <v>2602</v>
      </c>
      <c r="B2540" s="190" t="s">
        <v>2608</v>
      </c>
      <c r="C2540" s="191">
        <v>567272</v>
      </c>
      <c r="D2540" s="192">
        <v>5.2430000000000003</v>
      </c>
      <c r="E2540" s="193">
        <v>40.891946310000002</v>
      </c>
      <c r="F2540" s="194">
        <v>6.7114093959731544</v>
      </c>
      <c r="H2540" s="195">
        <f t="shared" si="235"/>
        <v>5</v>
      </c>
      <c r="I2540" s="196">
        <f t="shared" si="236"/>
        <v>0.5</v>
      </c>
      <c r="J2540" s="197">
        <f t="shared" si="237"/>
        <v>0.5</v>
      </c>
      <c r="K2540" s="186">
        <f t="shared" si="240"/>
        <v>6</v>
      </c>
      <c r="L2540" s="198">
        <f t="shared" si="238"/>
        <v>2</v>
      </c>
      <c r="M2540" s="199">
        <f t="shared" si="239"/>
        <v>2</v>
      </c>
    </row>
    <row r="2541" spans="1:13" x14ac:dyDescent="0.35">
      <c r="A2541" s="189" t="s">
        <v>2602</v>
      </c>
      <c r="B2541" s="190" t="s">
        <v>2609</v>
      </c>
      <c r="C2541" s="191">
        <v>567302</v>
      </c>
      <c r="D2541" s="192">
        <v>5.1829999999999998</v>
      </c>
      <c r="E2541" s="193">
        <v>40.7326087</v>
      </c>
      <c r="F2541" s="194">
        <v>0.86956521739130443</v>
      </c>
      <c r="H2541" s="195">
        <f t="shared" si="235"/>
        <v>5</v>
      </c>
      <c r="I2541" s="196">
        <f t="shared" si="236"/>
        <v>0.5</v>
      </c>
      <c r="J2541" s="197">
        <f t="shared" si="237"/>
        <v>5</v>
      </c>
      <c r="K2541" s="186">
        <f t="shared" si="240"/>
        <v>10.5</v>
      </c>
      <c r="L2541" s="198">
        <f t="shared" si="238"/>
        <v>3.5</v>
      </c>
      <c r="M2541" s="199">
        <f t="shared" si="239"/>
        <v>3.5</v>
      </c>
    </row>
    <row r="2542" spans="1:13" x14ac:dyDescent="0.35">
      <c r="A2542" s="189" t="s">
        <v>2602</v>
      </c>
      <c r="B2542" s="190" t="s">
        <v>2610</v>
      </c>
      <c r="C2542" s="191">
        <v>567311</v>
      </c>
      <c r="D2542" s="192">
        <v>3.8959999999999999</v>
      </c>
      <c r="E2542" s="193">
        <v>45.229452799999997</v>
      </c>
      <c r="F2542" s="194">
        <v>0.34881185960322653</v>
      </c>
      <c r="H2542" s="195">
        <f t="shared" si="235"/>
        <v>4.5</v>
      </c>
      <c r="I2542" s="196">
        <f t="shared" si="236"/>
        <v>5</v>
      </c>
      <c r="J2542" s="197">
        <f t="shared" si="237"/>
        <v>5</v>
      </c>
      <c r="K2542" s="186">
        <f t="shared" si="240"/>
        <v>14.5</v>
      </c>
      <c r="L2542" s="198">
        <f t="shared" si="238"/>
        <v>4.833333333333333</v>
      </c>
      <c r="M2542" s="199">
        <f t="shared" si="239"/>
        <v>4.83</v>
      </c>
    </row>
    <row r="2543" spans="1:13" x14ac:dyDescent="0.35">
      <c r="A2543" s="189" t="s">
        <v>2602</v>
      </c>
      <c r="B2543" s="190" t="s">
        <v>2611</v>
      </c>
      <c r="C2543" s="191">
        <v>567329</v>
      </c>
      <c r="D2543" s="192">
        <v>2.6230000000000002</v>
      </c>
      <c r="E2543" s="193">
        <v>45.724066389999997</v>
      </c>
      <c r="F2543" s="194">
        <v>3.7344398340248963</v>
      </c>
      <c r="H2543" s="195">
        <f t="shared" si="235"/>
        <v>1.5</v>
      </c>
      <c r="I2543" s="196">
        <f t="shared" si="236"/>
        <v>5</v>
      </c>
      <c r="J2543" s="197">
        <f t="shared" si="237"/>
        <v>2</v>
      </c>
      <c r="K2543" s="186">
        <f t="shared" si="240"/>
        <v>8.5</v>
      </c>
      <c r="L2543" s="198">
        <f t="shared" si="238"/>
        <v>2.8333333333333335</v>
      </c>
      <c r="M2543" s="199">
        <f t="shared" si="239"/>
        <v>2.83</v>
      </c>
    </row>
    <row r="2544" spans="1:13" x14ac:dyDescent="0.35">
      <c r="A2544" s="189" t="s">
        <v>2612</v>
      </c>
      <c r="B2544" s="190" t="s">
        <v>2613</v>
      </c>
      <c r="C2544" s="191">
        <v>542547</v>
      </c>
      <c r="D2544" s="192">
        <v>4.2249999999999996</v>
      </c>
      <c r="E2544" s="193">
        <v>37.857819910000003</v>
      </c>
      <c r="F2544" s="194">
        <v>5.2132701421800949</v>
      </c>
      <c r="H2544" s="195">
        <f t="shared" si="235"/>
        <v>5</v>
      </c>
      <c r="I2544" s="196">
        <f t="shared" si="236"/>
        <v>0.5</v>
      </c>
      <c r="J2544" s="197">
        <f t="shared" si="237"/>
        <v>0.5</v>
      </c>
      <c r="K2544" s="186">
        <f t="shared" si="240"/>
        <v>6</v>
      </c>
      <c r="L2544" s="198">
        <f t="shared" si="238"/>
        <v>2</v>
      </c>
      <c r="M2544" s="199">
        <f t="shared" si="239"/>
        <v>2</v>
      </c>
    </row>
    <row r="2545" spans="1:13" x14ac:dyDescent="0.35">
      <c r="A2545" s="189" t="s">
        <v>2612</v>
      </c>
      <c r="B2545" s="190" t="s">
        <v>2614</v>
      </c>
      <c r="C2545" s="191">
        <v>546895</v>
      </c>
      <c r="D2545" s="192">
        <v>0</v>
      </c>
      <c r="E2545" s="193">
        <v>49.276470590000002</v>
      </c>
      <c r="F2545" s="194">
        <v>2.3529411764705883</v>
      </c>
      <c r="H2545" s="195">
        <f t="shared" si="235"/>
        <v>0.5</v>
      </c>
      <c r="I2545" s="196">
        <f t="shared" si="236"/>
        <v>5</v>
      </c>
      <c r="J2545" s="197">
        <f t="shared" si="237"/>
        <v>4</v>
      </c>
      <c r="K2545" s="186">
        <f t="shared" si="240"/>
        <v>9.5</v>
      </c>
      <c r="L2545" s="198">
        <f t="shared" si="238"/>
        <v>3.1666666666666665</v>
      </c>
      <c r="M2545" s="199">
        <f t="shared" si="239"/>
        <v>3.16</v>
      </c>
    </row>
    <row r="2546" spans="1:13" x14ac:dyDescent="0.35">
      <c r="A2546" s="189" t="s">
        <v>2612</v>
      </c>
      <c r="B2546" s="190" t="s">
        <v>2615</v>
      </c>
      <c r="C2546" s="191">
        <v>566063</v>
      </c>
      <c r="D2546" s="192">
        <v>6.3730000000000002</v>
      </c>
      <c r="E2546" s="193">
        <v>40.936532509999999</v>
      </c>
      <c r="F2546" s="194">
        <v>3.0959752321981426</v>
      </c>
      <c r="H2546" s="195">
        <f t="shared" si="235"/>
        <v>5</v>
      </c>
      <c r="I2546" s="196">
        <f t="shared" si="236"/>
        <v>0.5</v>
      </c>
      <c r="J2546" s="197">
        <f t="shared" si="237"/>
        <v>3</v>
      </c>
      <c r="K2546" s="186">
        <f t="shared" si="240"/>
        <v>8.5</v>
      </c>
      <c r="L2546" s="198">
        <f t="shared" si="238"/>
        <v>2.8333333333333335</v>
      </c>
      <c r="M2546" s="199">
        <f t="shared" si="239"/>
        <v>2.83</v>
      </c>
    </row>
    <row r="2547" spans="1:13" x14ac:dyDescent="0.35">
      <c r="A2547" s="189" t="s">
        <v>2612</v>
      </c>
      <c r="B2547" s="190" t="s">
        <v>2616</v>
      </c>
      <c r="C2547" s="191">
        <v>542571</v>
      </c>
      <c r="D2547" s="192">
        <v>6.2949999999999999</v>
      </c>
      <c r="E2547" s="193">
        <v>40.269520229999998</v>
      </c>
      <c r="F2547" s="194">
        <v>2.0696142991533395</v>
      </c>
      <c r="H2547" s="195">
        <f t="shared" si="235"/>
        <v>5</v>
      </c>
      <c r="I2547" s="196">
        <f t="shared" si="236"/>
        <v>0.5</v>
      </c>
      <c r="J2547" s="197">
        <f t="shared" si="237"/>
        <v>4.5</v>
      </c>
      <c r="K2547" s="186">
        <f t="shared" si="240"/>
        <v>10</v>
      </c>
      <c r="L2547" s="198">
        <f t="shared" si="238"/>
        <v>3.3333333333333335</v>
      </c>
      <c r="M2547" s="199">
        <f t="shared" si="239"/>
        <v>3.33</v>
      </c>
    </row>
    <row r="2548" spans="1:13" x14ac:dyDescent="0.35">
      <c r="A2548" s="189" t="s">
        <v>2612</v>
      </c>
      <c r="B2548" s="190" t="s">
        <v>2617</v>
      </c>
      <c r="C2548" s="191">
        <v>542628</v>
      </c>
      <c r="D2548" s="192">
        <v>3.3140000000000001</v>
      </c>
      <c r="E2548" s="193">
        <v>44.20300752</v>
      </c>
      <c r="F2548" s="194">
        <v>1.3533834586466167</v>
      </c>
      <c r="H2548" s="195">
        <f t="shared" si="235"/>
        <v>3</v>
      </c>
      <c r="I2548" s="196">
        <f t="shared" si="236"/>
        <v>5</v>
      </c>
      <c r="J2548" s="197">
        <f t="shared" si="237"/>
        <v>5</v>
      </c>
      <c r="K2548" s="186">
        <f t="shared" si="240"/>
        <v>13</v>
      </c>
      <c r="L2548" s="198">
        <f t="shared" si="238"/>
        <v>4.333333333333333</v>
      </c>
      <c r="M2548" s="199">
        <f t="shared" si="239"/>
        <v>4.33</v>
      </c>
    </row>
    <row r="2549" spans="1:13" x14ac:dyDescent="0.35">
      <c r="A2549" s="189" t="s">
        <v>2612</v>
      </c>
      <c r="B2549" s="190" t="s">
        <v>2618</v>
      </c>
      <c r="C2549" s="191">
        <v>546861</v>
      </c>
      <c r="D2549" s="192">
        <v>4.6100000000000003</v>
      </c>
      <c r="E2549" s="193">
        <v>42.60562891</v>
      </c>
      <c r="F2549" s="194">
        <v>2.6407227241139677</v>
      </c>
      <c r="H2549" s="195">
        <f t="shared" si="235"/>
        <v>5</v>
      </c>
      <c r="I2549" s="196">
        <f t="shared" si="236"/>
        <v>3</v>
      </c>
      <c r="J2549" s="197">
        <f t="shared" si="237"/>
        <v>3.5</v>
      </c>
      <c r="K2549" s="186">
        <f t="shared" si="240"/>
        <v>11.5</v>
      </c>
      <c r="L2549" s="198">
        <f t="shared" si="238"/>
        <v>3.8333333333333335</v>
      </c>
      <c r="M2549" s="199">
        <f t="shared" si="239"/>
        <v>3.83</v>
      </c>
    </row>
    <row r="2550" spans="1:13" x14ac:dyDescent="0.35">
      <c r="A2550" s="189" t="s">
        <v>2612</v>
      </c>
      <c r="B2550" s="190" t="s">
        <v>2619</v>
      </c>
      <c r="C2550" s="191">
        <v>566152</v>
      </c>
      <c r="D2550" s="192">
        <v>6.0830000000000002</v>
      </c>
      <c r="E2550" s="193">
        <v>44.50157729</v>
      </c>
      <c r="F2550" s="194">
        <v>0.31545741324921139</v>
      </c>
      <c r="H2550" s="195">
        <f t="shared" si="235"/>
        <v>5</v>
      </c>
      <c r="I2550" s="196">
        <f t="shared" si="236"/>
        <v>5</v>
      </c>
      <c r="J2550" s="197">
        <f t="shared" si="237"/>
        <v>5</v>
      </c>
      <c r="K2550" s="186">
        <f t="shared" si="240"/>
        <v>15</v>
      </c>
      <c r="L2550" s="198">
        <f t="shared" si="238"/>
        <v>5</v>
      </c>
      <c r="M2550" s="199">
        <f t="shared" si="239"/>
        <v>5</v>
      </c>
    </row>
    <row r="2551" spans="1:13" x14ac:dyDescent="0.35">
      <c r="A2551" s="189" t="s">
        <v>2612</v>
      </c>
      <c r="B2551" s="190" t="s">
        <v>2620</v>
      </c>
      <c r="C2551" s="191">
        <v>566195</v>
      </c>
      <c r="D2551" s="192">
        <v>6.173</v>
      </c>
      <c r="E2551" s="193">
        <v>44.23989899</v>
      </c>
      <c r="F2551" s="194">
        <v>1.0101010101010102</v>
      </c>
      <c r="H2551" s="195">
        <f t="shared" si="235"/>
        <v>5</v>
      </c>
      <c r="I2551" s="196">
        <f t="shared" si="236"/>
        <v>5</v>
      </c>
      <c r="J2551" s="197">
        <f t="shared" si="237"/>
        <v>5</v>
      </c>
      <c r="K2551" s="186">
        <f t="shared" si="240"/>
        <v>15</v>
      </c>
      <c r="L2551" s="198">
        <f t="shared" si="238"/>
        <v>5</v>
      </c>
      <c r="M2551" s="199">
        <f t="shared" si="239"/>
        <v>5</v>
      </c>
    </row>
    <row r="2552" spans="1:13" x14ac:dyDescent="0.35">
      <c r="A2552" s="189" t="s">
        <v>2612</v>
      </c>
      <c r="B2552" s="190" t="s">
        <v>2621</v>
      </c>
      <c r="C2552" s="191">
        <v>566217</v>
      </c>
      <c r="D2552" s="192">
        <v>3.21</v>
      </c>
      <c r="E2552" s="193">
        <v>45.03894081</v>
      </c>
      <c r="F2552" s="194">
        <v>0.93457943925233633</v>
      </c>
      <c r="H2552" s="195">
        <f t="shared" si="235"/>
        <v>3</v>
      </c>
      <c r="I2552" s="196">
        <f t="shared" si="236"/>
        <v>5</v>
      </c>
      <c r="J2552" s="197">
        <f t="shared" si="237"/>
        <v>5</v>
      </c>
      <c r="K2552" s="186">
        <f t="shared" si="240"/>
        <v>13</v>
      </c>
      <c r="L2552" s="198">
        <f t="shared" si="238"/>
        <v>4.333333333333333</v>
      </c>
      <c r="M2552" s="199">
        <f t="shared" si="239"/>
        <v>4.33</v>
      </c>
    </row>
    <row r="2553" spans="1:13" x14ac:dyDescent="0.35">
      <c r="A2553" s="189" t="s">
        <v>2612</v>
      </c>
      <c r="B2553" s="190" t="s">
        <v>2204</v>
      </c>
      <c r="C2553" s="191">
        <v>566233</v>
      </c>
      <c r="D2553" s="192">
        <v>3.3940000000000001</v>
      </c>
      <c r="E2553" s="193">
        <v>42.537288140000001</v>
      </c>
      <c r="F2553" s="194">
        <v>2.3728813559322033</v>
      </c>
      <c r="H2553" s="195">
        <f t="shared" si="235"/>
        <v>3.5</v>
      </c>
      <c r="I2553" s="196">
        <f t="shared" si="236"/>
        <v>3</v>
      </c>
      <c r="J2553" s="197">
        <f t="shared" si="237"/>
        <v>4</v>
      </c>
      <c r="K2553" s="186">
        <f t="shared" si="240"/>
        <v>10.5</v>
      </c>
      <c r="L2553" s="198">
        <f t="shared" si="238"/>
        <v>3.5</v>
      </c>
      <c r="M2553" s="199">
        <f t="shared" si="239"/>
        <v>3.5</v>
      </c>
    </row>
    <row r="2554" spans="1:13" x14ac:dyDescent="0.35">
      <c r="A2554" s="189" t="s">
        <v>2612</v>
      </c>
      <c r="B2554" s="190" t="s">
        <v>2622</v>
      </c>
      <c r="C2554" s="191">
        <v>566241</v>
      </c>
      <c r="D2554" s="192">
        <v>8.5109999999999992</v>
      </c>
      <c r="E2554" s="193">
        <v>40.693262410000003</v>
      </c>
      <c r="F2554" s="194">
        <v>0.70921985815602839</v>
      </c>
      <c r="H2554" s="195">
        <f t="shared" si="235"/>
        <v>5</v>
      </c>
      <c r="I2554" s="196">
        <f t="shared" si="236"/>
        <v>0.5</v>
      </c>
      <c r="J2554" s="197">
        <f t="shared" si="237"/>
        <v>5</v>
      </c>
      <c r="K2554" s="186">
        <f t="shared" si="240"/>
        <v>10.5</v>
      </c>
      <c r="L2554" s="198">
        <f t="shared" si="238"/>
        <v>3.5</v>
      </c>
      <c r="M2554" s="199">
        <f t="shared" si="239"/>
        <v>3.5</v>
      </c>
    </row>
    <row r="2555" spans="1:13" x14ac:dyDescent="0.35">
      <c r="A2555" s="189" t="s">
        <v>2612</v>
      </c>
      <c r="B2555" s="190" t="s">
        <v>2623</v>
      </c>
      <c r="C2555" s="191">
        <v>546429</v>
      </c>
      <c r="D2555" s="192">
        <v>1.19</v>
      </c>
      <c r="E2555" s="193">
        <v>45.599173550000003</v>
      </c>
      <c r="F2555" s="194">
        <v>3.3057851239669427</v>
      </c>
      <c r="H2555" s="195">
        <f t="shared" si="235"/>
        <v>0.5</v>
      </c>
      <c r="I2555" s="196">
        <f t="shared" si="236"/>
        <v>5</v>
      </c>
      <c r="J2555" s="197">
        <f t="shared" si="237"/>
        <v>2.5</v>
      </c>
      <c r="K2555" s="186">
        <f t="shared" si="240"/>
        <v>8</v>
      </c>
      <c r="L2555" s="198">
        <f t="shared" si="238"/>
        <v>2.6666666666666665</v>
      </c>
      <c r="M2555" s="199">
        <f t="shared" si="239"/>
        <v>2.66</v>
      </c>
    </row>
    <row r="2556" spans="1:13" x14ac:dyDescent="0.35">
      <c r="A2556" s="189" t="s">
        <v>2612</v>
      </c>
      <c r="B2556" s="190" t="s">
        <v>2624</v>
      </c>
      <c r="C2556" s="191">
        <v>546011</v>
      </c>
      <c r="D2556" s="192">
        <v>7.0419999999999998</v>
      </c>
      <c r="E2556" s="193">
        <v>42.091373439999998</v>
      </c>
      <c r="F2556" s="194">
        <v>0.45402951191827468</v>
      </c>
      <c r="H2556" s="195">
        <f t="shared" si="235"/>
        <v>5</v>
      </c>
      <c r="I2556" s="196">
        <f t="shared" si="236"/>
        <v>2.5</v>
      </c>
      <c r="J2556" s="197">
        <f t="shared" si="237"/>
        <v>5</v>
      </c>
      <c r="K2556" s="186">
        <f t="shared" si="240"/>
        <v>12.5</v>
      </c>
      <c r="L2556" s="198">
        <f t="shared" si="238"/>
        <v>4.166666666666667</v>
      </c>
      <c r="M2556" s="199">
        <f t="shared" si="239"/>
        <v>4.16</v>
      </c>
    </row>
    <row r="2557" spans="1:13" x14ac:dyDescent="0.35">
      <c r="A2557" s="189" t="s">
        <v>2612</v>
      </c>
      <c r="B2557" s="190" t="s">
        <v>2625</v>
      </c>
      <c r="C2557" s="191">
        <v>566284</v>
      </c>
      <c r="D2557" s="192">
        <v>4.4390000000000001</v>
      </c>
      <c r="E2557" s="193">
        <v>45.765139120000001</v>
      </c>
      <c r="F2557" s="194">
        <v>0</v>
      </c>
      <c r="H2557" s="195">
        <f t="shared" si="235"/>
        <v>5</v>
      </c>
      <c r="I2557" s="196">
        <f t="shared" si="236"/>
        <v>5</v>
      </c>
      <c r="J2557" s="197">
        <f t="shared" si="237"/>
        <v>5</v>
      </c>
      <c r="K2557" s="186">
        <f t="shared" si="240"/>
        <v>15</v>
      </c>
      <c r="L2557" s="198">
        <f t="shared" si="238"/>
        <v>5</v>
      </c>
      <c r="M2557" s="199">
        <f t="shared" si="239"/>
        <v>5</v>
      </c>
    </row>
    <row r="2558" spans="1:13" x14ac:dyDescent="0.35">
      <c r="A2558" s="189" t="s">
        <v>2612</v>
      </c>
      <c r="B2558" s="190" t="s">
        <v>2626</v>
      </c>
      <c r="C2558" s="191">
        <v>530557</v>
      </c>
      <c r="D2558" s="192">
        <v>5.8140000000000001</v>
      </c>
      <c r="E2558" s="193">
        <v>45.882352939999997</v>
      </c>
      <c r="F2558" s="194">
        <v>0</v>
      </c>
      <c r="H2558" s="195">
        <f t="shared" si="235"/>
        <v>5</v>
      </c>
      <c r="I2558" s="196">
        <f t="shared" si="236"/>
        <v>5</v>
      </c>
      <c r="J2558" s="197">
        <f t="shared" si="237"/>
        <v>5</v>
      </c>
      <c r="K2558" s="186">
        <f t="shared" si="240"/>
        <v>15</v>
      </c>
      <c r="L2558" s="198">
        <f t="shared" si="238"/>
        <v>5</v>
      </c>
      <c r="M2558" s="199">
        <f t="shared" si="239"/>
        <v>5</v>
      </c>
    </row>
    <row r="2559" spans="1:13" x14ac:dyDescent="0.35">
      <c r="A2559" s="189" t="s">
        <v>2612</v>
      </c>
      <c r="B2559" s="190" t="s">
        <v>2627</v>
      </c>
      <c r="C2559" s="191">
        <v>566322</v>
      </c>
      <c r="D2559" s="192">
        <v>4.1429999999999998</v>
      </c>
      <c r="E2559" s="193">
        <v>41.705819730000002</v>
      </c>
      <c r="F2559" s="194">
        <v>1.5613910574875798</v>
      </c>
      <c r="H2559" s="195">
        <f t="shared" si="235"/>
        <v>5</v>
      </c>
      <c r="I2559" s="196">
        <f t="shared" si="236"/>
        <v>1.5</v>
      </c>
      <c r="J2559" s="197">
        <f t="shared" si="237"/>
        <v>5</v>
      </c>
      <c r="K2559" s="186">
        <f t="shared" si="240"/>
        <v>11.5</v>
      </c>
      <c r="L2559" s="198">
        <f t="shared" si="238"/>
        <v>3.8333333333333335</v>
      </c>
      <c r="M2559" s="199">
        <f t="shared" si="239"/>
        <v>3.83</v>
      </c>
    </row>
    <row r="2560" spans="1:13" x14ac:dyDescent="0.35">
      <c r="A2560" s="189" t="s">
        <v>2612</v>
      </c>
      <c r="B2560" s="190" t="s">
        <v>2628</v>
      </c>
      <c r="C2560" s="191">
        <v>566349</v>
      </c>
      <c r="D2560" s="192">
        <v>3.8279999999999998</v>
      </c>
      <c r="E2560" s="193">
        <v>42.159914710000002</v>
      </c>
      <c r="F2560" s="194">
        <v>0.85287846481876339</v>
      </c>
      <c r="H2560" s="195">
        <f t="shared" si="235"/>
        <v>4</v>
      </c>
      <c r="I2560" s="196">
        <f t="shared" si="236"/>
        <v>2.5</v>
      </c>
      <c r="J2560" s="197">
        <f t="shared" si="237"/>
        <v>5</v>
      </c>
      <c r="K2560" s="186">
        <f t="shared" si="240"/>
        <v>11.5</v>
      </c>
      <c r="L2560" s="198">
        <f t="shared" si="238"/>
        <v>3.8333333333333335</v>
      </c>
      <c r="M2560" s="199">
        <f t="shared" si="239"/>
        <v>3.83</v>
      </c>
    </row>
    <row r="2561" spans="1:13" x14ac:dyDescent="0.35">
      <c r="A2561" s="189" t="s">
        <v>2612</v>
      </c>
      <c r="B2561" s="190" t="s">
        <v>2154</v>
      </c>
      <c r="C2561" s="191">
        <v>546879</v>
      </c>
      <c r="D2561" s="192">
        <v>2.93</v>
      </c>
      <c r="E2561" s="193">
        <v>45.893234669999998</v>
      </c>
      <c r="F2561" s="194">
        <v>2.1141649048625792</v>
      </c>
      <c r="H2561" s="195">
        <f t="shared" si="235"/>
        <v>2.5</v>
      </c>
      <c r="I2561" s="196">
        <f t="shared" si="236"/>
        <v>5</v>
      </c>
      <c r="J2561" s="197">
        <f t="shared" si="237"/>
        <v>4.5</v>
      </c>
      <c r="K2561" s="186">
        <f t="shared" si="240"/>
        <v>12</v>
      </c>
      <c r="L2561" s="198">
        <f t="shared" si="238"/>
        <v>4</v>
      </c>
      <c r="M2561" s="199">
        <f t="shared" si="239"/>
        <v>4</v>
      </c>
    </row>
    <row r="2562" spans="1:13" x14ac:dyDescent="0.35">
      <c r="A2562" s="189" t="s">
        <v>2612</v>
      </c>
      <c r="B2562" s="190" t="s">
        <v>2612</v>
      </c>
      <c r="C2562" s="191">
        <v>565971</v>
      </c>
      <c r="D2562" s="192">
        <v>5.4320000000000004</v>
      </c>
      <c r="E2562" s="193">
        <v>43.303633750000003</v>
      </c>
      <c r="F2562" s="194">
        <v>1.650695175317122</v>
      </c>
      <c r="H2562" s="195">
        <f t="shared" si="235"/>
        <v>5</v>
      </c>
      <c r="I2562" s="196">
        <f t="shared" si="236"/>
        <v>4</v>
      </c>
      <c r="J2562" s="197">
        <f t="shared" si="237"/>
        <v>5</v>
      </c>
      <c r="K2562" s="186">
        <f t="shared" si="240"/>
        <v>14</v>
      </c>
      <c r="L2562" s="198">
        <f t="shared" si="238"/>
        <v>4.666666666666667</v>
      </c>
      <c r="M2562" s="199">
        <f t="shared" si="239"/>
        <v>4.66</v>
      </c>
    </row>
    <row r="2563" spans="1:13" x14ac:dyDescent="0.35">
      <c r="A2563" s="189" t="s">
        <v>2612</v>
      </c>
      <c r="B2563" s="190" t="s">
        <v>410</v>
      </c>
      <c r="C2563" s="191">
        <v>542636</v>
      </c>
      <c r="D2563" s="192">
        <v>4.7619999999999996</v>
      </c>
      <c r="E2563" s="193">
        <v>40.468253969999999</v>
      </c>
      <c r="F2563" s="194">
        <v>1.5873015873015872</v>
      </c>
      <c r="H2563" s="195">
        <f t="shared" si="235"/>
        <v>5</v>
      </c>
      <c r="I2563" s="196">
        <f t="shared" si="236"/>
        <v>0.5</v>
      </c>
      <c r="J2563" s="197">
        <f t="shared" si="237"/>
        <v>5</v>
      </c>
      <c r="K2563" s="186">
        <f t="shared" si="240"/>
        <v>10.5</v>
      </c>
      <c r="L2563" s="198">
        <f t="shared" si="238"/>
        <v>3.5</v>
      </c>
      <c r="M2563" s="199">
        <f t="shared" si="239"/>
        <v>3.5</v>
      </c>
    </row>
    <row r="2564" spans="1:13" x14ac:dyDescent="0.35">
      <c r="A2564" s="189" t="s">
        <v>2612</v>
      </c>
      <c r="B2564" s="190" t="s">
        <v>2096</v>
      </c>
      <c r="C2564" s="191">
        <v>542580</v>
      </c>
      <c r="D2564" s="192">
        <v>1.325</v>
      </c>
      <c r="E2564" s="193">
        <v>41.609375</v>
      </c>
      <c r="F2564" s="194">
        <v>1.7857142857142858</v>
      </c>
      <c r="H2564" s="195">
        <f t="shared" ref="H2564:H2627" si="241">VALUE(_xlfn.IFS(D2564&gt;4.05,"5",D2564&gt;=3.83,"4,5",D2564&gt;=3.6,"4",D2564&gt;=3.37,"3,5",D2564&gt;=3.14,"3",D2564&gt;=2.91,"2,5",D2564&gt;=2.68,"2",D2564&gt;=2.45,"1,5",D2564&gt;=2.22,"1",D2564&lt;2.22,"0,5"))</f>
        <v>0.5</v>
      </c>
      <c r="I2564" s="196">
        <f t="shared" ref="I2564:I2627" si="242">VALUE(_xlfn.IFS(E2564&gt;43.62,"5",E2564&gt;=43.32,"4,5",E2564&gt;=43.1,"4",E2564&gt;=42.7,"3,5",E2564&gt;=42.39,"3",E2564&gt;=42.08,"2,5",E2564&gt;=41.77,"2",E2564&gt;=41.46,"1,5",E2564&gt;=41.15,"1",E2564&lt;41.15,"0,5"))</f>
        <v>1.5</v>
      </c>
      <c r="J2564" s="197">
        <f t="shared" ref="J2564:J2627" si="243">VALUE(_xlfn.IFS(F2564&gt;4.53,"0,5",F2564&gt;=4.2,"1",F2564&gt;=3.86,"1,5",F2564&gt;=3.52,"2",F2564&gt;=3.18,"2,5",F2564&gt;=2.84,"3",F2564&gt;=2.5,"3,5",F2564&gt;=2.16,"4",F2564&gt;=1.82,"4,5",F2564&lt;1.82,"5"))</f>
        <v>5</v>
      </c>
      <c r="K2564" s="186">
        <f t="shared" si="240"/>
        <v>7</v>
      </c>
      <c r="L2564" s="198">
        <f t="shared" ref="L2564:L2627" si="244">(H2564+I2564+J2564)/3</f>
        <v>2.3333333333333335</v>
      </c>
      <c r="M2564" s="199">
        <f t="shared" ref="M2564:M2627" si="245">ROUNDDOWN(L2564,2)</f>
        <v>2.33</v>
      </c>
    </row>
    <row r="2565" spans="1:13" x14ac:dyDescent="0.35">
      <c r="A2565" s="189" t="s">
        <v>2612</v>
      </c>
      <c r="B2565" s="190" t="s">
        <v>2629</v>
      </c>
      <c r="C2565" s="191">
        <v>542555</v>
      </c>
      <c r="D2565" s="192">
        <v>1.37</v>
      </c>
      <c r="E2565" s="193">
        <v>47.726890760000003</v>
      </c>
      <c r="F2565" s="194">
        <v>1.680672268907563</v>
      </c>
      <c r="H2565" s="195">
        <f t="shared" si="241"/>
        <v>0.5</v>
      </c>
      <c r="I2565" s="196">
        <f t="shared" si="242"/>
        <v>5</v>
      </c>
      <c r="J2565" s="197">
        <f t="shared" si="243"/>
        <v>5</v>
      </c>
      <c r="K2565" s="186">
        <f t="shared" si="240"/>
        <v>10.5</v>
      </c>
      <c r="L2565" s="198">
        <f t="shared" si="244"/>
        <v>3.5</v>
      </c>
      <c r="M2565" s="199">
        <f t="shared" si="245"/>
        <v>3.5</v>
      </c>
    </row>
    <row r="2566" spans="1:13" x14ac:dyDescent="0.35">
      <c r="A2566" s="189" t="s">
        <v>2612</v>
      </c>
      <c r="B2566" s="190" t="s">
        <v>2630</v>
      </c>
      <c r="C2566" s="191">
        <v>566535</v>
      </c>
      <c r="D2566" s="192">
        <v>3.9710000000000001</v>
      </c>
      <c r="E2566" s="193">
        <v>42.846846849999999</v>
      </c>
      <c r="F2566" s="194">
        <v>0.45045045045045046</v>
      </c>
      <c r="H2566" s="195">
        <f t="shared" si="241"/>
        <v>4.5</v>
      </c>
      <c r="I2566" s="196">
        <f t="shared" si="242"/>
        <v>3.5</v>
      </c>
      <c r="J2566" s="197">
        <f t="shared" si="243"/>
        <v>5</v>
      </c>
      <c r="K2566" s="186">
        <f t="shared" si="240"/>
        <v>13</v>
      </c>
      <c r="L2566" s="198">
        <f t="shared" si="244"/>
        <v>4.333333333333333</v>
      </c>
      <c r="M2566" s="199">
        <f t="shared" si="245"/>
        <v>4.33</v>
      </c>
    </row>
    <row r="2567" spans="1:13" x14ac:dyDescent="0.35">
      <c r="A2567" s="189" t="s">
        <v>2612</v>
      </c>
      <c r="B2567" s="190" t="s">
        <v>2631</v>
      </c>
      <c r="C2567" s="191">
        <v>566551</v>
      </c>
      <c r="D2567" s="192">
        <v>4.8339999999999996</v>
      </c>
      <c r="E2567" s="193">
        <v>43.696153850000002</v>
      </c>
      <c r="F2567" s="194">
        <v>1.3675213675213675</v>
      </c>
      <c r="H2567" s="195">
        <f t="shared" si="241"/>
        <v>5</v>
      </c>
      <c r="I2567" s="196">
        <f t="shared" si="242"/>
        <v>5</v>
      </c>
      <c r="J2567" s="197">
        <f t="shared" si="243"/>
        <v>5</v>
      </c>
      <c r="K2567" s="186">
        <f t="shared" si="240"/>
        <v>15</v>
      </c>
      <c r="L2567" s="198">
        <f t="shared" si="244"/>
        <v>5</v>
      </c>
      <c r="M2567" s="199">
        <f t="shared" si="245"/>
        <v>5</v>
      </c>
    </row>
    <row r="2568" spans="1:13" x14ac:dyDescent="0.35">
      <c r="A2568" s="189" t="s">
        <v>2612</v>
      </c>
      <c r="B2568" s="190" t="s">
        <v>2632</v>
      </c>
      <c r="C2568" s="191">
        <v>566578</v>
      </c>
      <c r="D2568" s="192">
        <v>8.8610000000000007</v>
      </c>
      <c r="E2568" s="193">
        <v>42.994594589999998</v>
      </c>
      <c r="F2568" s="194">
        <v>2.1621621621621623</v>
      </c>
      <c r="H2568" s="195">
        <f t="shared" si="241"/>
        <v>5</v>
      </c>
      <c r="I2568" s="196">
        <f t="shared" si="242"/>
        <v>3.5</v>
      </c>
      <c r="J2568" s="197">
        <f t="shared" si="243"/>
        <v>4</v>
      </c>
      <c r="K2568" s="186">
        <f t="shared" si="240"/>
        <v>12.5</v>
      </c>
      <c r="L2568" s="198">
        <f t="shared" si="244"/>
        <v>4.166666666666667</v>
      </c>
      <c r="M2568" s="199">
        <f t="shared" si="245"/>
        <v>4.16</v>
      </c>
    </row>
    <row r="2569" spans="1:13" x14ac:dyDescent="0.35">
      <c r="A2569" s="189" t="s">
        <v>2612</v>
      </c>
      <c r="B2569" s="190" t="s">
        <v>2633</v>
      </c>
      <c r="C2569" s="191">
        <v>566586</v>
      </c>
      <c r="D2569" s="192">
        <v>5.3760000000000003</v>
      </c>
      <c r="E2569" s="193">
        <v>42.852750810000003</v>
      </c>
      <c r="F2569" s="194">
        <v>1.2944983818770226</v>
      </c>
      <c r="H2569" s="195">
        <f t="shared" si="241"/>
        <v>5</v>
      </c>
      <c r="I2569" s="196">
        <f t="shared" si="242"/>
        <v>3.5</v>
      </c>
      <c r="J2569" s="197">
        <f t="shared" si="243"/>
        <v>5</v>
      </c>
      <c r="K2569" s="186">
        <f t="shared" si="240"/>
        <v>13.5</v>
      </c>
      <c r="L2569" s="198">
        <f t="shared" si="244"/>
        <v>4.5</v>
      </c>
      <c r="M2569" s="199">
        <f t="shared" si="245"/>
        <v>4.5</v>
      </c>
    </row>
    <row r="2570" spans="1:13" x14ac:dyDescent="0.35">
      <c r="A2570" s="189" t="s">
        <v>2612</v>
      </c>
      <c r="B2570" s="190" t="s">
        <v>2634</v>
      </c>
      <c r="C2570" s="191">
        <v>566624</v>
      </c>
      <c r="D2570" s="192">
        <v>8.1989999999999998</v>
      </c>
      <c r="E2570" s="193">
        <v>41.632256009999999</v>
      </c>
      <c r="F2570" s="194">
        <v>1.1056772273017224</v>
      </c>
      <c r="H2570" s="195">
        <f t="shared" si="241"/>
        <v>5</v>
      </c>
      <c r="I2570" s="196">
        <f t="shared" si="242"/>
        <v>1.5</v>
      </c>
      <c r="J2570" s="197">
        <f t="shared" si="243"/>
        <v>5</v>
      </c>
      <c r="K2570" s="186">
        <f t="shared" si="240"/>
        <v>11.5</v>
      </c>
      <c r="L2570" s="198">
        <f t="shared" si="244"/>
        <v>3.8333333333333335</v>
      </c>
      <c r="M2570" s="199">
        <f t="shared" si="245"/>
        <v>3.83</v>
      </c>
    </row>
    <row r="2571" spans="1:13" x14ac:dyDescent="0.35">
      <c r="A2571" s="189" t="s">
        <v>2612</v>
      </c>
      <c r="B2571" s="190" t="s">
        <v>2635</v>
      </c>
      <c r="C2571" s="191">
        <v>566659</v>
      </c>
      <c r="D2571" s="192">
        <v>2.581</v>
      </c>
      <c r="E2571" s="193">
        <v>44.560085839999999</v>
      </c>
      <c r="F2571" s="194">
        <v>0</v>
      </c>
      <c r="H2571" s="195">
        <f t="shared" si="241"/>
        <v>1.5</v>
      </c>
      <c r="I2571" s="196">
        <f t="shared" si="242"/>
        <v>5</v>
      </c>
      <c r="J2571" s="197">
        <f t="shared" si="243"/>
        <v>5</v>
      </c>
      <c r="K2571" s="186">
        <f t="shared" si="240"/>
        <v>11.5</v>
      </c>
      <c r="L2571" s="198">
        <f t="shared" si="244"/>
        <v>3.8333333333333335</v>
      </c>
      <c r="M2571" s="199">
        <f t="shared" si="245"/>
        <v>3.83</v>
      </c>
    </row>
    <row r="2572" spans="1:13" x14ac:dyDescent="0.35">
      <c r="A2572" s="189" t="s">
        <v>2612</v>
      </c>
      <c r="B2572" s="190" t="s">
        <v>2636</v>
      </c>
      <c r="C2572" s="191">
        <v>566667</v>
      </c>
      <c r="D2572" s="192">
        <v>5.8819999999999997</v>
      </c>
      <c r="E2572" s="193">
        <v>44.706261509999997</v>
      </c>
      <c r="F2572" s="194">
        <v>1.8416206261510129</v>
      </c>
      <c r="H2572" s="195">
        <f t="shared" si="241"/>
        <v>5</v>
      </c>
      <c r="I2572" s="196">
        <f t="shared" si="242"/>
        <v>5</v>
      </c>
      <c r="J2572" s="197">
        <f t="shared" si="243"/>
        <v>4.5</v>
      </c>
      <c r="K2572" s="186">
        <f t="shared" si="240"/>
        <v>14.5</v>
      </c>
      <c r="L2572" s="198">
        <f t="shared" si="244"/>
        <v>4.833333333333333</v>
      </c>
      <c r="M2572" s="199">
        <f t="shared" si="245"/>
        <v>4.83</v>
      </c>
    </row>
    <row r="2573" spans="1:13" x14ac:dyDescent="0.35">
      <c r="A2573" s="189" t="s">
        <v>2612</v>
      </c>
      <c r="B2573" s="190" t="s">
        <v>2637</v>
      </c>
      <c r="C2573" s="191">
        <v>566713</v>
      </c>
      <c r="D2573" s="192">
        <v>4.6120000000000001</v>
      </c>
      <c r="E2573" s="193">
        <v>40.683767230000001</v>
      </c>
      <c r="F2573" s="194">
        <v>5.2067381316998471</v>
      </c>
      <c r="H2573" s="195">
        <f t="shared" si="241"/>
        <v>5</v>
      </c>
      <c r="I2573" s="196">
        <f t="shared" si="242"/>
        <v>0.5</v>
      </c>
      <c r="J2573" s="197">
        <f t="shared" si="243"/>
        <v>0.5</v>
      </c>
      <c r="K2573" s="186">
        <f t="shared" ref="K2573:K2636" si="246">SUM(H2573:J2573)</f>
        <v>6</v>
      </c>
      <c r="L2573" s="198">
        <f t="shared" si="244"/>
        <v>2</v>
      </c>
      <c r="M2573" s="199">
        <f t="shared" si="245"/>
        <v>2</v>
      </c>
    </row>
    <row r="2574" spans="1:13" x14ac:dyDescent="0.35">
      <c r="A2574" s="189" t="s">
        <v>2612</v>
      </c>
      <c r="B2574" s="190" t="s">
        <v>2638</v>
      </c>
      <c r="C2574" s="191">
        <v>566721</v>
      </c>
      <c r="D2574" s="192">
        <v>4.4779999999999998</v>
      </c>
      <c r="E2574" s="193">
        <v>42.755813949999997</v>
      </c>
      <c r="F2574" s="194">
        <v>0.93023255813953498</v>
      </c>
      <c r="H2574" s="195">
        <f t="shared" si="241"/>
        <v>5</v>
      </c>
      <c r="I2574" s="196">
        <f t="shared" si="242"/>
        <v>3.5</v>
      </c>
      <c r="J2574" s="197">
        <f t="shared" si="243"/>
        <v>5</v>
      </c>
      <c r="K2574" s="186">
        <f t="shared" si="246"/>
        <v>13.5</v>
      </c>
      <c r="L2574" s="198">
        <f t="shared" si="244"/>
        <v>4.5</v>
      </c>
      <c r="M2574" s="199">
        <f t="shared" si="245"/>
        <v>4.5</v>
      </c>
    </row>
    <row r="2575" spans="1:13" x14ac:dyDescent="0.35">
      <c r="A2575" s="189" t="s">
        <v>2612</v>
      </c>
      <c r="B2575" s="190" t="s">
        <v>2639</v>
      </c>
      <c r="C2575" s="191">
        <v>566829</v>
      </c>
      <c r="D2575" s="192">
        <v>2.286</v>
      </c>
      <c r="E2575" s="193">
        <v>46.452554739999997</v>
      </c>
      <c r="F2575" s="194">
        <v>0.72992700729927018</v>
      </c>
      <c r="H2575" s="195">
        <f t="shared" si="241"/>
        <v>1</v>
      </c>
      <c r="I2575" s="196">
        <f t="shared" si="242"/>
        <v>5</v>
      </c>
      <c r="J2575" s="197">
        <f t="shared" si="243"/>
        <v>5</v>
      </c>
      <c r="K2575" s="186">
        <f t="shared" si="246"/>
        <v>11</v>
      </c>
      <c r="L2575" s="198">
        <f t="shared" si="244"/>
        <v>3.6666666666666665</v>
      </c>
      <c r="M2575" s="199">
        <f t="shared" si="245"/>
        <v>3.66</v>
      </c>
    </row>
    <row r="2576" spans="1:13" x14ac:dyDescent="0.35">
      <c r="A2576" s="189" t="s">
        <v>2612</v>
      </c>
      <c r="B2576" s="190" t="s">
        <v>2171</v>
      </c>
      <c r="C2576" s="191">
        <v>546178</v>
      </c>
      <c r="D2576" s="192">
        <v>5.66</v>
      </c>
      <c r="E2576" s="193">
        <v>45.053191490000003</v>
      </c>
      <c r="F2576" s="194">
        <v>0</v>
      </c>
      <c r="H2576" s="195">
        <f t="shared" si="241"/>
        <v>5</v>
      </c>
      <c r="I2576" s="196">
        <f t="shared" si="242"/>
        <v>5</v>
      </c>
      <c r="J2576" s="197">
        <f t="shared" si="243"/>
        <v>5</v>
      </c>
      <c r="K2576" s="186">
        <f t="shared" si="246"/>
        <v>15</v>
      </c>
      <c r="L2576" s="198">
        <f t="shared" si="244"/>
        <v>5</v>
      </c>
      <c r="M2576" s="199">
        <f t="shared" si="245"/>
        <v>5</v>
      </c>
    </row>
    <row r="2577" spans="1:13" x14ac:dyDescent="0.35">
      <c r="A2577" s="189" t="s">
        <v>2612</v>
      </c>
      <c r="B2577" s="190" t="s">
        <v>2640</v>
      </c>
      <c r="C2577" s="191">
        <v>566896</v>
      </c>
      <c r="D2577" s="192">
        <v>6.7670000000000003</v>
      </c>
      <c r="E2577" s="193">
        <v>42.06801909</v>
      </c>
      <c r="F2577" s="194">
        <v>0.47732696897374705</v>
      </c>
      <c r="H2577" s="195">
        <f t="shared" si="241"/>
        <v>5</v>
      </c>
      <c r="I2577" s="196">
        <f t="shared" si="242"/>
        <v>2</v>
      </c>
      <c r="J2577" s="197">
        <f t="shared" si="243"/>
        <v>5</v>
      </c>
      <c r="K2577" s="186">
        <f t="shared" si="246"/>
        <v>12</v>
      </c>
      <c r="L2577" s="198">
        <f t="shared" si="244"/>
        <v>4</v>
      </c>
      <c r="M2577" s="199">
        <f t="shared" si="245"/>
        <v>4</v>
      </c>
    </row>
    <row r="2578" spans="1:13" x14ac:dyDescent="0.35">
      <c r="A2578" s="189" t="s">
        <v>2612</v>
      </c>
      <c r="B2578" s="190" t="s">
        <v>373</v>
      </c>
      <c r="C2578" s="191">
        <v>566918</v>
      </c>
      <c r="D2578" s="192">
        <v>5.7549999999999999</v>
      </c>
      <c r="E2578" s="193">
        <v>49.016393440000002</v>
      </c>
      <c r="F2578" s="194">
        <v>1.639344262295082</v>
      </c>
      <c r="H2578" s="195">
        <f t="shared" si="241"/>
        <v>5</v>
      </c>
      <c r="I2578" s="196">
        <f t="shared" si="242"/>
        <v>5</v>
      </c>
      <c r="J2578" s="197">
        <f t="shared" si="243"/>
        <v>5</v>
      </c>
      <c r="K2578" s="186">
        <f t="shared" si="246"/>
        <v>15</v>
      </c>
      <c r="L2578" s="198">
        <f t="shared" si="244"/>
        <v>5</v>
      </c>
      <c r="M2578" s="199">
        <f t="shared" si="245"/>
        <v>5</v>
      </c>
    </row>
    <row r="2579" spans="1:13" x14ac:dyDescent="0.35">
      <c r="A2579" s="189" t="s">
        <v>2612</v>
      </c>
      <c r="B2579" s="190" t="s">
        <v>2641</v>
      </c>
      <c r="C2579" s="191">
        <v>566926</v>
      </c>
      <c r="D2579" s="192">
        <v>2.419</v>
      </c>
      <c r="E2579" s="193">
        <v>45.046798029999998</v>
      </c>
      <c r="F2579" s="194">
        <v>0.98522167487684742</v>
      </c>
      <c r="H2579" s="195">
        <f t="shared" si="241"/>
        <v>1</v>
      </c>
      <c r="I2579" s="196">
        <f t="shared" si="242"/>
        <v>5</v>
      </c>
      <c r="J2579" s="197">
        <f t="shared" si="243"/>
        <v>5</v>
      </c>
      <c r="K2579" s="186">
        <f t="shared" si="246"/>
        <v>11</v>
      </c>
      <c r="L2579" s="198">
        <f t="shared" si="244"/>
        <v>3.6666666666666665</v>
      </c>
      <c r="M2579" s="199">
        <f t="shared" si="245"/>
        <v>3.66</v>
      </c>
    </row>
    <row r="2580" spans="1:13" x14ac:dyDescent="0.35">
      <c r="A2580" s="189" t="s">
        <v>2612</v>
      </c>
      <c r="B2580" s="190" t="s">
        <v>2642</v>
      </c>
      <c r="C2580" s="191">
        <v>546887</v>
      </c>
      <c r="D2580" s="192">
        <v>4.8609999999999998</v>
      </c>
      <c r="E2580" s="193">
        <v>45.758064519999998</v>
      </c>
      <c r="F2580" s="194">
        <v>2.4193548387096775</v>
      </c>
      <c r="H2580" s="195">
        <f t="shared" si="241"/>
        <v>5</v>
      </c>
      <c r="I2580" s="196">
        <f t="shared" si="242"/>
        <v>5</v>
      </c>
      <c r="J2580" s="197">
        <f t="shared" si="243"/>
        <v>4</v>
      </c>
      <c r="K2580" s="186">
        <f t="shared" si="246"/>
        <v>14</v>
      </c>
      <c r="L2580" s="198">
        <f t="shared" si="244"/>
        <v>4.666666666666667</v>
      </c>
      <c r="M2580" s="199">
        <f t="shared" si="245"/>
        <v>4.66</v>
      </c>
    </row>
    <row r="2581" spans="1:13" x14ac:dyDescent="0.35">
      <c r="A2581" s="189" t="s">
        <v>2612</v>
      </c>
      <c r="B2581" s="190" t="s">
        <v>2643</v>
      </c>
      <c r="C2581" s="191">
        <v>566951</v>
      </c>
      <c r="D2581" s="192">
        <v>5.5209999999999999</v>
      </c>
      <c r="E2581" s="193">
        <v>40.967908899999998</v>
      </c>
      <c r="F2581" s="194">
        <v>0.41407867494824019</v>
      </c>
      <c r="H2581" s="195">
        <f t="shared" si="241"/>
        <v>5</v>
      </c>
      <c r="I2581" s="196">
        <f t="shared" si="242"/>
        <v>0.5</v>
      </c>
      <c r="J2581" s="197">
        <f t="shared" si="243"/>
        <v>5</v>
      </c>
      <c r="K2581" s="186">
        <f t="shared" si="246"/>
        <v>10.5</v>
      </c>
      <c r="L2581" s="198">
        <f t="shared" si="244"/>
        <v>3.5</v>
      </c>
      <c r="M2581" s="199">
        <f t="shared" si="245"/>
        <v>3.5</v>
      </c>
    </row>
    <row r="2582" spans="1:13" x14ac:dyDescent="0.35">
      <c r="A2582" s="189" t="s">
        <v>2612</v>
      </c>
      <c r="B2582" s="190" t="s">
        <v>2644</v>
      </c>
      <c r="C2582" s="191">
        <v>566977</v>
      </c>
      <c r="D2582" s="192">
        <v>2.823</v>
      </c>
      <c r="E2582" s="193">
        <v>41.407990310000002</v>
      </c>
      <c r="F2582" s="194">
        <v>3.3898305084745761</v>
      </c>
      <c r="H2582" s="195">
        <f t="shared" si="241"/>
        <v>2</v>
      </c>
      <c r="I2582" s="196">
        <f t="shared" si="242"/>
        <v>1</v>
      </c>
      <c r="J2582" s="197">
        <f t="shared" si="243"/>
        <v>2.5</v>
      </c>
      <c r="K2582" s="186">
        <f t="shared" si="246"/>
        <v>5.5</v>
      </c>
      <c r="L2582" s="198">
        <f t="shared" si="244"/>
        <v>1.8333333333333333</v>
      </c>
      <c r="M2582" s="199">
        <f t="shared" si="245"/>
        <v>1.83</v>
      </c>
    </row>
    <row r="2583" spans="1:13" x14ac:dyDescent="0.35">
      <c r="A2583" s="189" t="s">
        <v>2612</v>
      </c>
      <c r="B2583" s="190" t="s">
        <v>2645</v>
      </c>
      <c r="C2583" s="191">
        <v>530565</v>
      </c>
      <c r="D2583" s="192">
        <v>2.9409999999999998</v>
      </c>
      <c r="E2583" s="193">
        <v>42.928571429999998</v>
      </c>
      <c r="F2583" s="194">
        <v>2.197802197802198</v>
      </c>
      <c r="H2583" s="195">
        <f t="shared" si="241"/>
        <v>2.5</v>
      </c>
      <c r="I2583" s="196">
        <f t="shared" si="242"/>
        <v>3.5</v>
      </c>
      <c r="J2583" s="197">
        <f t="shared" si="243"/>
        <v>4</v>
      </c>
      <c r="K2583" s="186">
        <f t="shared" si="246"/>
        <v>10</v>
      </c>
      <c r="L2583" s="198">
        <f t="shared" si="244"/>
        <v>3.3333333333333335</v>
      </c>
      <c r="M2583" s="199">
        <f t="shared" si="245"/>
        <v>3.33</v>
      </c>
    </row>
    <row r="2584" spans="1:13" x14ac:dyDescent="0.35">
      <c r="A2584" s="189" t="s">
        <v>2612</v>
      </c>
      <c r="B2584" s="190" t="s">
        <v>2646</v>
      </c>
      <c r="C2584" s="191">
        <v>543012</v>
      </c>
      <c r="D2584" s="192">
        <v>6.6669999999999998</v>
      </c>
      <c r="E2584" s="193">
        <v>44.773542599999999</v>
      </c>
      <c r="F2584" s="194">
        <v>3.5874439461883409</v>
      </c>
      <c r="H2584" s="195">
        <f t="shared" si="241"/>
        <v>5</v>
      </c>
      <c r="I2584" s="196">
        <f t="shared" si="242"/>
        <v>5</v>
      </c>
      <c r="J2584" s="197">
        <f t="shared" si="243"/>
        <v>2</v>
      </c>
      <c r="K2584" s="186">
        <f t="shared" si="246"/>
        <v>12</v>
      </c>
      <c r="L2584" s="198">
        <f t="shared" si="244"/>
        <v>4</v>
      </c>
      <c r="M2584" s="199">
        <f t="shared" si="245"/>
        <v>4</v>
      </c>
    </row>
    <row r="2585" spans="1:13" x14ac:dyDescent="0.35">
      <c r="A2585" s="189" t="s">
        <v>2647</v>
      </c>
      <c r="B2585" s="190" t="s">
        <v>2648</v>
      </c>
      <c r="C2585" s="191">
        <v>564699</v>
      </c>
      <c r="D2585" s="192">
        <v>10.084</v>
      </c>
      <c r="E2585" s="193">
        <v>43.589171970000002</v>
      </c>
      <c r="F2585" s="194">
        <v>5.095541401273886</v>
      </c>
      <c r="H2585" s="195">
        <f t="shared" si="241"/>
        <v>5</v>
      </c>
      <c r="I2585" s="196">
        <f t="shared" si="242"/>
        <v>4.5</v>
      </c>
      <c r="J2585" s="197">
        <f t="shared" si="243"/>
        <v>0.5</v>
      </c>
      <c r="K2585" s="186">
        <f t="shared" si="246"/>
        <v>10</v>
      </c>
      <c r="L2585" s="198">
        <f t="shared" si="244"/>
        <v>3.3333333333333335</v>
      </c>
      <c r="M2585" s="199">
        <f t="shared" si="245"/>
        <v>3.33</v>
      </c>
    </row>
    <row r="2586" spans="1:13" x14ac:dyDescent="0.35">
      <c r="A2586" s="189" t="s">
        <v>2647</v>
      </c>
      <c r="B2586" s="190" t="s">
        <v>2649</v>
      </c>
      <c r="C2586" s="191">
        <v>564711</v>
      </c>
      <c r="D2586" s="192">
        <v>3.3740000000000001</v>
      </c>
      <c r="E2586" s="193">
        <v>40.674348700000003</v>
      </c>
      <c r="F2586" s="194">
        <v>3.0728122912491647</v>
      </c>
      <c r="H2586" s="195">
        <f t="shared" si="241"/>
        <v>3.5</v>
      </c>
      <c r="I2586" s="196">
        <f t="shared" si="242"/>
        <v>0.5</v>
      </c>
      <c r="J2586" s="197">
        <f t="shared" si="243"/>
        <v>3</v>
      </c>
      <c r="K2586" s="186">
        <f t="shared" si="246"/>
        <v>7</v>
      </c>
      <c r="L2586" s="198">
        <f t="shared" si="244"/>
        <v>2.3333333333333335</v>
      </c>
      <c r="M2586" s="199">
        <f t="shared" si="245"/>
        <v>2.33</v>
      </c>
    </row>
    <row r="2587" spans="1:13" x14ac:dyDescent="0.35">
      <c r="A2587" s="189" t="s">
        <v>2647</v>
      </c>
      <c r="B2587" s="190" t="s">
        <v>2650</v>
      </c>
      <c r="C2587" s="191">
        <v>564729</v>
      </c>
      <c r="D2587" s="192">
        <v>3.863</v>
      </c>
      <c r="E2587" s="193">
        <v>42.79255319</v>
      </c>
      <c r="F2587" s="194">
        <v>0.53191489361702127</v>
      </c>
      <c r="H2587" s="195">
        <f t="shared" si="241"/>
        <v>4.5</v>
      </c>
      <c r="I2587" s="196">
        <f t="shared" si="242"/>
        <v>3.5</v>
      </c>
      <c r="J2587" s="197">
        <f t="shared" si="243"/>
        <v>5</v>
      </c>
      <c r="K2587" s="186">
        <f t="shared" si="246"/>
        <v>13</v>
      </c>
      <c r="L2587" s="198">
        <f t="shared" si="244"/>
        <v>4.333333333333333</v>
      </c>
      <c r="M2587" s="199">
        <f t="shared" si="245"/>
        <v>4.33</v>
      </c>
    </row>
    <row r="2588" spans="1:13" x14ac:dyDescent="0.35">
      <c r="A2588" s="189" t="s">
        <v>2647</v>
      </c>
      <c r="B2588" s="190" t="s">
        <v>2651</v>
      </c>
      <c r="C2588" s="191">
        <v>564737</v>
      </c>
      <c r="D2588" s="192">
        <v>4.819</v>
      </c>
      <c r="E2588" s="193">
        <v>42.56818182</v>
      </c>
      <c r="F2588" s="194">
        <v>1.5151515151515151</v>
      </c>
      <c r="H2588" s="195">
        <f t="shared" si="241"/>
        <v>5</v>
      </c>
      <c r="I2588" s="196">
        <f t="shared" si="242"/>
        <v>3</v>
      </c>
      <c r="J2588" s="197">
        <f t="shared" si="243"/>
        <v>5</v>
      </c>
      <c r="K2588" s="186">
        <f t="shared" si="246"/>
        <v>13</v>
      </c>
      <c r="L2588" s="198">
        <f t="shared" si="244"/>
        <v>4.333333333333333</v>
      </c>
      <c r="M2588" s="199">
        <f t="shared" si="245"/>
        <v>4.33</v>
      </c>
    </row>
    <row r="2589" spans="1:13" x14ac:dyDescent="0.35">
      <c r="A2589" s="189" t="s">
        <v>2647</v>
      </c>
      <c r="B2589" s="190" t="s">
        <v>2652</v>
      </c>
      <c r="C2589" s="191">
        <v>564834</v>
      </c>
      <c r="D2589" s="192">
        <v>4.3010000000000002</v>
      </c>
      <c r="E2589" s="193">
        <v>45.034482760000003</v>
      </c>
      <c r="F2589" s="194">
        <v>0.68965517241379315</v>
      </c>
      <c r="H2589" s="195">
        <f t="shared" si="241"/>
        <v>5</v>
      </c>
      <c r="I2589" s="196">
        <f t="shared" si="242"/>
        <v>5</v>
      </c>
      <c r="J2589" s="197">
        <f t="shared" si="243"/>
        <v>5</v>
      </c>
      <c r="K2589" s="186">
        <f t="shared" si="246"/>
        <v>15</v>
      </c>
      <c r="L2589" s="198">
        <f t="shared" si="244"/>
        <v>5</v>
      </c>
      <c r="M2589" s="199">
        <f t="shared" si="245"/>
        <v>5</v>
      </c>
    </row>
    <row r="2590" spans="1:13" x14ac:dyDescent="0.35">
      <c r="A2590" s="189" t="s">
        <v>2647</v>
      </c>
      <c r="B2590" s="190" t="s">
        <v>2653</v>
      </c>
      <c r="C2590" s="191">
        <v>564931</v>
      </c>
      <c r="D2590" s="192">
        <v>4.2110000000000003</v>
      </c>
      <c r="E2590" s="193">
        <v>43.40566038</v>
      </c>
      <c r="F2590" s="194">
        <v>0</v>
      </c>
      <c r="H2590" s="195">
        <f t="shared" si="241"/>
        <v>5</v>
      </c>
      <c r="I2590" s="196">
        <f t="shared" si="242"/>
        <v>4.5</v>
      </c>
      <c r="J2590" s="197">
        <f t="shared" si="243"/>
        <v>5</v>
      </c>
      <c r="K2590" s="186">
        <f t="shared" si="246"/>
        <v>14.5</v>
      </c>
      <c r="L2590" s="198">
        <f t="shared" si="244"/>
        <v>4.833333333333333</v>
      </c>
      <c r="M2590" s="199">
        <f t="shared" si="245"/>
        <v>4.83</v>
      </c>
    </row>
    <row r="2591" spans="1:13" x14ac:dyDescent="0.35">
      <c r="A2591" s="189" t="s">
        <v>2647</v>
      </c>
      <c r="B2591" s="190" t="s">
        <v>2294</v>
      </c>
      <c r="C2591" s="191">
        <v>564940</v>
      </c>
      <c r="D2591" s="192">
        <v>4.1669999999999998</v>
      </c>
      <c r="E2591" s="193">
        <v>42.073359070000002</v>
      </c>
      <c r="F2591" s="194">
        <v>6.5637065637065639</v>
      </c>
      <c r="H2591" s="195">
        <f t="shared" si="241"/>
        <v>5</v>
      </c>
      <c r="I2591" s="196">
        <f t="shared" si="242"/>
        <v>2</v>
      </c>
      <c r="J2591" s="197">
        <f t="shared" si="243"/>
        <v>0.5</v>
      </c>
      <c r="K2591" s="186">
        <f t="shared" si="246"/>
        <v>7.5</v>
      </c>
      <c r="L2591" s="198">
        <f t="shared" si="244"/>
        <v>2.5</v>
      </c>
      <c r="M2591" s="199">
        <f t="shared" si="245"/>
        <v>2.5</v>
      </c>
    </row>
    <row r="2592" spans="1:13" x14ac:dyDescent="0.35">
      <c r="A2592" s="189" t="s">
        <v>2647</v>
      </c>
      <c r="B2592" s="190" t="s">
        <v>2654</v>
      </c>
      <c r="C2592" s="191">
        <v>564958</v>
      </c>
      <c r="D2592" s="192">
        <v>2.577</v>
      </c>
      <c r="E2592" s="193">
        <v>40.381118880000002</v>
      </c>
      <c r="F2592" s="194">
        <v>0.69930069930069927</v>
      </c>
      <c r="H2592" s="195">
        <f t="shared" si="241"/>
        <v>1.5</v>
      </c>
      <c r="I2592" s="196">
        <f t="shared" si="242"/>
        <v>0.5</v>
      </c>
      <c r="J2592" s="197">
        <f t="shared" si="243"/>
        <v>5</v>
      </c>
      <c r="K2592" s="186">
        <f t="shared" si="246"/>
        <v>7</v>
      </c>
      <c r="L2592" s="198">
        <f t="shared" si="244"/>
        <v>2.3333333333333335</v>
      </c>
      <c r="M2592" s="199">
        <f t="shared" si="245"/>
        <v>2.33</v>
      </c>
    </row>
    <row r="2593" spans="1:13" x14ac:dyDescent="0.35">
      <c r="A2593" s="189" t="s">
        <v>2647</v>
      </c>
      <c r="B2593" s="190" t="s">
        <v>2655</v>
      </c>
      <c r="C2593" s="191">
        <v>505528</v>
      </c>
      <c r="D2593" s="192">
        <v>2.3149999999999999</v>
      </c>
      <c r="E2593" s="193">
        <v>45.684523810000002</v>
      </c>
      <c r="F2593" s="194">
        <v>1.7857142857142856</v>
      </c>
      <c r="H2593" s="195">
        <f t="shared" si="241"/>
        <v>1</v>
      </c>
      <c r="I2593" s="196">
        <f t="shared" si="242"/>
        <v>5</v>
      </c>
      <c r="J2593" s="197">
        <f t="shared" si="243"/>
        <v>5</v>
      </c>
      <c r="K2593" s="186">
        <f t="shared" si="246"/>
        <v>11</v>
      </c>
      <c r="L2593" s="198">
        <f t="shared" si="244"/>
        <v>3.6666666666666665</v>
      </c>
      <c r="M2593" s="199">
        <f t="shared" si="245"/>
        <v>3.66</v>
      </c>
    </row>
    <row r="2594" spans="1:13" x14ac:dyDescent="0.35">
      <c r="A2594" s="189" t="s">
        <v>2647</v>
      </c>
      <c r="B2594" s="190" t="s">
        <v>2656</v>
      </c>
      <c r="C2594" s="191">
        <v>565016</v>
      </c>
      <c r="D2594" s="192">
        <v>6.375</v>
      </c>
      <c r="E2594" s="193">
        <v>40.455145119999997</v>
      </c>
      <c r="F2594" s="194">
        <v>0.52770448548812665</v>
      </c>
      <c r="H2594" s="195">
        <f t="shared" si="241"/>
        <v>5</v>
      </c>
      <c r="I2594" s="196">
        <f t="shared" si="242"/>
        <v>0.5</v>
      </c>
      <c r="J2594" s="197">
        <f t="shared" si="243"/>
        <v>5</v>
      </c>
      <c r="K2594" s="186">
        <f t="shared" si="246"/>
        <v>10.5</v>
      </c>
      <c r="L2594" s="198">
        <f t="shared" si="244"/>
        <v>3.5</v>
      </c>
      <c r="M2594" s="199">
        <f t="shared" si="245"/>
        <v>3.5</v>
      </c>
    </row>
    <row r="2595" spans="1:13" x14ac:dyDescent="0.35">
      <c r="A2595" s="189" t="s">
        <v>2647</v>
      </c>
      <c r="B2595" s="190" t="s">
        <v>2657</v>
      </c>
      <c r="C2595" s="191">
        <v>565024</v>
      </c>
      <c r="D2595" s="192">
        <v>5.5750000000000002</v>
      </c>
      <c r="E2595" s="193">
        <v>44.170190269999999</v>
      </c>
      <c r="F2595" s="194">
        <v>0.42283298097251587</v>
      </c>
      <c r="H2595" s="195">
        <f t="shared" si="241"/>
        <v>5</v>
      </c>
      <c r="I2595" s="196">
        <f t="shared" si="242"/>
        <v>5</v>
      </c>
      <c r="J2595" s="197">
        <f t="shared" si="243"/>
        <v>5</v>
      </c>
      <c r="K2595" s="186">
        <f t="shared" si="246"/>
        <v>15</v>
      </c>
      <c r="L2595" s="198">
        <f t="shared" si="244"/>
        <v>5</v>
      </c>
      <c r="M2595" s="199">
        <f t="shared" si="245"/>
        <v>5</v>
      </c>
    </row>
    <row r="2596" spans="1:13" x14ac:dyDescent="0.35">
      <c r="A2596" s="189" t="s">
        <v>2647</v>
      </c>
      <c r="B2596" s="190" t="s">
        <v>2658</v>
      </c>
      <c r="C2596" s="191">
        <v>565075</v>
      </c>
      <c r="D2596" s="192">
        <v>2.0099999999999998</v>
      </c>
      <c r="E2596" s="193">
        <v>46.748447200000001</v>
      </c>
      <c r="F2596" s="194">
        <v>1.8633540372670807</v>
      </c>
      <c r="H2596" s="195">
        <f t="shared" si="241"/>
        <v>0.5</v>
      </c>
      <c r="I2596" s="196">
        <f t="shared" si="242"/>
        <v>5</v>
      </c>
      <c r="J2596" s="197">
        <f t="shared" si="243"/>
        <v>4.5</v>
      </c>
      <c r="K2596" s="186">
        <f t="shared" si="246"/>
        <v>10</v>
      </c>
      <c r="L2596" s="198">
        <f t="shared" si="244"/>
        <v>3.3333333333333335</v>
      </c>
      <c r="M2596" s="199">
        <f t="shared" si="245"/>
        <v>3.33</v>
      </c>
    </row>
    <row r="2597" spans="1:13" x14ac:dyDescent="0.35">
      <c r="A2597" s="189" t="s">
        <v>2647</v>
      </c>
      <c r="B2597" s="190" t="s">
        <v>2659</v>
      </c>
      <c r="C2597" s="191">
        <v>565113</v>
      </c>
      <c r="D2597" s="192">
        <v>3.3959999999999999</v>
      </c>
      <c r="E2597" s="193">
        <v>42.0848564</v>
      </c>
      <c r="F2597" s="194">
        <v>1.0443864229765012</v>
      </c>
      <c r="H2597" s="195">
        <f t="shared" si="241"/>
        <v>3.5</v>
      </c>
      <c r="I2597" s="196">
        <f t="shared" si="242"/>
        <v>2.5</v>
      </c>
      <c r="J2597" s="197">
        <f t="shared" si="243"/>
        <v>5</v>
      </c>
      <c r="K2597" s="186">
        <f t="shared" si="246"/>
        <v>11</v>
      </c>
      <c r="L2597" s="198">
        <f t="shared" si="244"/>
        <v>3.6666666666666665</v>
      </c>
      <c r="M2597" s="199">
        <f t="shared" si="245"/>
        <v>3.66</v>
      </c>
    </row>
    <row r="2598" spans="1:13" x14ac:dyDescent="0.35">
      <c r="A2598" s="189" t="s">
        <v>2647</v>
      </c>
      <c r="B2598" s="190" t="s">
        <v>2660</v>
      </c>
      <c r="C2598" s="191">
        <v>565164</v>
      </c>
      <c r="D2598" s="192">
        <v>4.6379999999999999</v>
      </c>
      <c r="E2598" s="193">
        <v>44.069136520000001</v>
      </c>
      <c r="F2598" s="194">
        <v>2.5670945157526259</v>
      </c>
      <c r="H2598" s="195">
        <f t="shared" si="241"/>
        <v>5</v>
      </c>
      <c r="I2598" s="196">
        <f t="shared" si="242"/>
        <v>5</v>
      </c>
      <c r="J2598" s="197">
        <f t="shared" si="243"/>
        <v>3.5</v>
      </c>
      <c r="K2598" s="186">
        <f t="shared" si="246"/>
        <v>13.5</v>
      </c>
      <c r="L2598" s="198">
        <f t="shared" si="244"/>
        <v>4.5</v>
      </c>
      <c r="M2598" s="199">
        <f t="shared" si="245"/>
        <v>4.5</v>
      </c>
    </row>
    <row r="2599" spans="1:13" x14ac:dyDescent="0.35">
      <c r="A2599" s="189" t="s">
        <v>2647</v>
      </c>
      <c r="B2599" s="190" t="s">
        <v>2661</v>
      </c>
      <c r="C2599" s="191">
        <v>546691</v>
      </c>
      <c r="D2599" s="192">
        <v>3.1749999999999998</v>
      </c>
      <c r="E2599" s="193">
        <v>41.096858640000001</v>
      </c>
      <c r="F2599" s="194">
        <v>11.518324607329845</v>
      </c>
      <c r="H2599" s="195">
        <f t="shared" si="241"/>
        <v>3</v>
      </c>
      <c r="I2599" s="196">
        <f t="shared" si="242"/>
        <v>0.5</v>
      </c>
      <c r="J2599" s="197">
        <f t="shared" si="243"/>
        <v>0.5</v>
      </c>
      <c r="K2599" s="186">
        <f t="shared" si="246"/>
        <v>4</v>
      </c>
      <c r="L2599" s="198">
        <f t="shared" si="244"/>
        <v>1.3333333333333333</v>
      </c>
      <c r="M2599" s="199">
        <f t="shared" si="245"/>
        <v>1.33</v>
      </c>
    </row>
    <row r="2600" spans="1:13" x14ac:dyDescent="0.35">
      <c r="A2600" s="189" t="s">
        <v>2647</v>
      </c>
      <c r="B2600" s="190" t="s">
        <v>2647</v>
      </c>
      <c r="C2600" s="191">
        <v>565229</v>
      </c>
      <c r="D2600" s="192">
        <v>4.8810000000000002</v>
      </c>
      <c r="E2600" s="193">
        <v>43.158992480000002</v>
      </c>
      <c r="F2600" s="194">
        <v>0.54707089126966035</v>
      </c>
      <c r="H2600" s="195">
        <f t="shared" si="241"/>
        <v>5</v>
      </c>
      <c r="I2600" s="196">
        <f t="shared" si="242"/>
        <v>4</v>
      </c>
      <c r="J2600" s="197">
        <f t="shared" si="243"/>
        <v>5</v>
      </c>
      <c r="K2600" s="186">
        <f t="shared" si="246"/>
        <v>14</v>
      </c>
      <c r="L2600" s="198">
        <f t="shared" si="244"/>
        <v>4.666666666666667</v>
      </c>
      <c r="M2600" s="199">
        <f t="shared" si="245"/>
        <v>4.66</v>
      </c>
    </row>
    <row r="2601" spans="1:13" x14ac:dyDescent="0.35">
      <c r="A2601" s="189" t="s">
        <v>2647</v>
      </c>
      <c r="B2601" s="190" t="s">
        <v>2662</v>
      </c>
      <c r="C2601" s="191">
        <v>565237</v>
      </c>
      <c r="D2601" s="192">
        <v>6.5449999999999999</v>
      </c>
      <c r="E2601" s="193">
        <v>41.809782609999999</v>
      </c>
      <c r="F2601" s="194">
        <v>1.6304347826086956</v>
      </c>
      <c r="H2601" s="195">
        <f t="shared" si="241"/>
        <v>5</v>
      </c>
      <c r="I2601" s="196">
        <f t="shared" si="242"/>
        <v>2</v>
      </c>
      <c r="J2601" s="197">
        <f t="shared" si="243"/>
        <v>5</v>
      </c>
      <c r="K2601" s="186">
        <f t="shared" si="246"/>
        <v>12</v>
      </c>
      <c r="L2601" s="198">
        <f t="shared" si="244"/>
        <v>4</v>
      </c>
      <c r="M2601" s="199">
        <f t="shared" si="245"/>
        <v>4</v>
      </c>
    </row>
    <row r="2602" spans="1:13" x14ac:dyDescent="0.35">
      <c r="A2602" s="189" t="s">
        <v>2647</v>
      </c>
      <c r="B2602" s="190" t="s">
        <v>2663</v>
      </c>
      <c r="C2602" s="191">
        <v>565245</v>
      </c>
      <c r="D2602" s="192">
        <v>4.2039999999999997</v>
      </c>
      <c r="E2602" s="193">
        <v>44.258241759999997</v>
      </c>
      <c r="F2602" s="194">
        <v>0.5494505494505495</v>
      </c>
      <c r="H2602" s="195">
        <f t="shared" si="241"/>
        <v>5</v>
      </c>
      <c r="I2602" s="196">
        <f t="shared" si="242"/>
        <v>5</v>
      </c>
      <c r="J2602" s="197">
        <f t="shared" si="243"/>
        <v>5</v>
      </c>
      <c r="K2602" s="186">
        <f t="shared" si="246"/>
        <v>15</v>
      </c>
      <c r="L2602" s="198">
        <f t="shared" si="244"/>
        <v>5</v>
      </c>
      <c r="M2602" s="199">
        <f t="shared" si="245"/>
        <v>5</v>
      </c>
    </row>
    <row r="2603" spans="1:13" x14ac:dyDescent="0.35">
      <c r="A2603" s="189" t="s">
        <v>2647</v>
      </c>
      <c r="B2603" s="190" t="s">
        <v>2664</v>
      </c>
      <c r="C2603" s="191">
        <v>565415</v>
      </c>
      <c r="D2603" s="192">
        <v>2.4039999999999999</v>
      </c>
      <c r="E2603" s="193">
        <v>44.794736839999999</v>
      </c>
      <c r="F2603" s="194">
        <v>2.1052631578947367</v>
      </c>
      <c r="H2603" s="195">
        <f t="shared" si="241"/>
        <v>1</v>
      </c>
      <c r="I2603" s="196">
        <f t="shared" si="242"/>
        <v>5</v>
      </c>
      <c r="J2603" s="197">
        <f t="shared" si="243"/>
        <v>4.5</v>
      </c>
      <c r="K2603" s="186">
        <f t="shared" si="246"/>
        <v>10.5</v>
      </c>
      <c r="L2603" s="198">
        <f t="shared" si="244"/>
        <v>3.5</v>
      </c>
      <c r="M2603" s="199">
        <f t="shared" si="245"/>
        <v>3.5</v>
      </c>
    </row>
    <row r="2604" spans="1:13" x14ac:dyDescent="0.35">
      <c r="A2604" s="189" t="s">
        <v>2647</v>
      </c>
      <c r="B2604" s="190" t="s">
        <v>2665</v>
      </c>
      <c r="C2604" s="191">
        <v>565458</v>
      </c>
      <c r="D2604" s="192">
        <v>4.6340000000000003</v>
      </c>
      <c r="E2604" s="193">
        <v>43.042187499999997</v>
      </c>
      <c r="F2604" s="194">
        <v>2.8125</v>
      </c>
      <c r="H2604" s="195">
        <f t="shared" si="241"/>
        <v>5</v>
      </c>
      <c r="I2604" s="196">
        <f t="shared" si="242"/>
        <v>3.5</v>
      </c>
      <c r="J2604" s="197">
        <f t="shared" si="243"/>
        <v>3.5</v>
      </c>
      <c r="K2604" s="186">
        <f t="shared" si="246"/>
        <v>12</v>
      </c>
      <c r="L2604" s="198">
        <f t="shared" si="244"/>
        <v>4</v>
      </c>
      <c r="M2604" s="199">
        <f t="shared" si="245"/>
        <v>4</v>
      </c>
    </row>
    <row r="2605" spans="1:13" x14ac:dyDescent="0.35">
      <c r="A2605" s="189" t="s">
        <v>2647</v>
      </c>
      <c r="B2605" s="190" t="s">
        <v>2666</v>
      </c>
      <c r="C2605" s="191">
        <v>565521</v>
      </c>
      <c r="D2605" s="192">
        <v>3.4580000000000002</v>
      </c>
      <c r="E2605" s="193">
        <v>40.828413279999999</v>
      </c>
      <c r="F2605" s="194">
        <v>1.4760147601476017</v>
      </c>
      <c r="H2605" s="195">
        <f t="shared" si="241"/>
        <v>3.5</v>
      </c>
      <c r="I2605" s="196">
        <f t="shared" si="242"/>
        <v>0.5</v>
      </c>
      <c r="J2605" s="197">
        <f t="shared" si="243"/>
        <v>5</v>
      </c>
      <c r="K2605" s="186">
        <f t="shared" si="246"/>
        <v>9</v>
      </c>
      <c r="L2605" s="198">
        <f t="shared" si="244"/>
        <v>3</v>
      </c>
      <c r="M2605" s="199">
        <f t="shared" si="245"/>
        <v>3</v>
      </c>
    </row>
    <row r="2606" spans="1:13" x14ac:dyDescent="0.35">
      <c r="A2606" s="189" t="s">
        <v>2647</v>
      </c>
      <c r="B2606" s="190" t="s">
        <v>419</v>
      </c>
      <c r="C2606" s="191">
        <v>546721</v>
      </c>
      <c r="D2606" s="192">
        <v>4.5110000000000001</v>
      </c>
      <c r="E2606" s="193">
        <v>42.810679610000001</v>
      </c>
      <c r="F2606" s="194">
        <v>0</v>
      </c>
      <c r="H2606" s="195">
        <f t="shared" si="241"/>
        <v>5</v>
      </c>
      <c r="I2606" s="196">
        <f t="shared" si="242"/>
        <v>3.5</v>
      </c>
      <c r="J2606" s="197">
        <f t="shared" si="243"/>
        <v>5</v>
      </c>
      <c r="K2606" s="186">
        <f t="shared" si="246"/>
        <v>13.5</v>
      </c>
      <c r="L2606" s="198">
        <f t="shared" si="244"/>
        <v>4.5</v>
      </c>
      <c r="M2606" s="199">
        <f t="shared" si="245"/>
        <v>4.5</v>
      </c>
    </row>
    <row r="2607" spans="1:13" x14ac:dyDescent="0.35">
      <c r="A2607" s="189" t="s">
        <v>2647</v>
      </c>
      <c r="B2607" s="190" t="s">
        <v>2667</v>
      </c>
      <c r="C2607" s="191">
        <v>565598</v>
      </c>
      <c r="D2607" s="192">
        <v>5.6180000000000003</v>
      </c>
      <c r="E2607" s="193">
        <v>44.163043479999999</v>
      </c>
      <c r="F2607" s="194">
        <v>0</v>
      </c>
      <c r="H2607" s="195">
        <f t="shared" si="241"/>
        <v>5</v>
      </c>
      <c r="I2607" s="196">
        <f t="shared" si="242"/>
        <v>5</v>
      </c>
      <c r="J2607" s="197">
        <f t="shared" si="243"/>
        <v>5</v>
      </c>
      <c r="K2607" s="186">
        <f t="shared" si="246"/>
        <v>15</v>
      </c>
      <c r="L2607" s="198">
        <f t="shared" si="244"/>
        <v>5</v>
      </c>
      <c r="M2607" s="199">
        <f t="shared" si="245"/>
        <v>5</v>
      </c>
    </row>
    <row r="2608" spans="1:13" x14ac:dyDescent="0.35">
      <c r="A2608" s="189" t="s">
        <v>2647</v>
      </c>
      <c r="B2608" s="190" t="s">
        <v>665</v>
      </c>
      <c r="C2608" s="191">
        <v>565601</v>
      </c>
      <c r="D2608" s="192">
        <v>4.819</v>
      </c>
      <c r="E2608" s="193">
        <v>44.696363640000001</v>
      </c>
      <c r="F2608" s="194">
        <v>1.4545454545454546</v>
      </c>
      <c r="H2608" s="195">
        <f t="shared" si="241"/>
        <v>5</v>
      </c>
      <c r="I2608" s="196">
        <f t="shared" si="242"/>
        <v>5</v>
      </c>
      <c r="J2608" s="197">
        <f t="shared" si="243"/>
        <v>5</v>
      </c>
      <c r="K2608" s="186">
        <f t="shared" si="246"/>
        <v>15</v>
      </c>
      <c r="L2608" s="198">
        <f t="shared" si="244"/>
        <v>5</v>
      </c>
      <c r="M2608" s="199">
        <f t="shared" si="245"/>
        <v>5</v>
      </c>
    </row>
    <row r="2609" spans="1:13" x14ac:dyDescent="0.35">
      <c r="A2609" s="189" t="s">
        <v>2647</v>
      </c>
      <c r="B2609" s="190" t="s">
        <v>2668</v>
      </c>
      <c r="C2609" s="191">
        <v>565695</v>
      </c>
      <c r="D2609" s="192">
        <v>2.4830000000000001</v>
      </c>
      <c r="E2609" s="193">
        <v>43.607449860000003</v>
      </c>
      <c r="F2609" s="194">
        <v>1.4326647564469914</v>
      </c>
      <c r="H2609" s="195">
        <f t="shared" si="241"/>
        <v>1.5</v>
      </c>
      <c r="I2609" s="196">
        <f t="shared" si="242"/>
        <v>4.5</v>
      </c>
      <c r="J2609" s="197">
        <f t="shared" si="243"/>
        <v>5</v>
      </c>
      <c r="K2609" s="186">
        <f t="shared" si="246"/>
        <v>11</v>
      </c>
      <c r="L2609" s="198">
        <f t="shared" si="244"/>
        <v>3.6666666666666665</v>
      </c>
      <c r="M2609" s="199">
        <f t="shared" si="245"/>
        <v>3.66</v>
      </c>
    </row>
    <row r="2610" spans="1:13" x14ac:dyDescent="0.35">
      <c r="A2610" s="189" t="s">
        <v>2647</v>
      </c>
      <c r="B2610" s="190" t="s">
        <v>2669</v>
      </c>
      <c r="C2610" s="191">
        <v>565768</v>
      </c>
      <c r="D2610" s="192">
        <v>3.4980000000000002</v>
      </c>
      <c r="E2610" s="193">
        <v>43.602591220000001</v>
      </c>
      <c r="F2610" s="194">
        <v>1.0576414595452142</v>
      </c>
      <c r="H2610" s="195">
        <f t="shared" si="241"/>
        <v>3.5</v>
      </c>
      <c r="I2610" s="196">
        <f t="shared" si="242"/>
        <v>4.5</v>
      </c>
      <c r="J2610" s="197">
        <f t="shared" si="243"/>
        <v>5</v>
      </c>
      <c r="K2610" s="186">
        <f t="shared" si="246"/>
        <v>13</v>
      </c>
      <c r="L2610" s="198">
        <f t="shared" si="244"/>
        <v>4.333333333333333</v>
      </c>
      <c r="M2610" s="199">
        <f t="shared" si="245"/>
        <v>4.33</v>
      </c>
    </row>
    <row r="2611" spans="1:13" x14ac:dyDescent="0.35">
      <c r="A2611" s="189" t="s">
        <v>2647</v>
      </c>
      <c r="B2611" s="190" t="s">
        <v>2670</v>
      </c>
      <c r="C2611" s="191">
        <v>565776</v>
      </c>
      <c r="D2611" s="192">
        <v>4.2309999999999999</v>
      </c>
      <c r="E2611" s="193">
        <v>44.914081150000001</v>
      </c>
      <c r="F2611" s="194">
        <v>2.6252983293556085</v>
      </c>
      <c r="H2611" s="195">
        <f t="shared" si="241"/>
        <v>5</v>
      </c>
      <c r="I2611" s="196">
        <f t="shared" si="242"/>
        <v>5</v>
      </c>
      <c r="J2611" s="197">
        <f t="shared" si="243"/>
        <v>3.5</v>
      </c>
      <c r="K2611" s="186">
        <f t="shared" si="246"/>
        <v>13.5</v>
      </c>
      <c r="L2611" s="198">
        <f t="shared" si="244"/>
        <v>4.5</v>
      </c>
      <c r="M2611" s="199">
        <f t="shared" si="245"/>
        <v>4.5</v>
      </c>
    </row>
    <row r="2612" spans="1:13" x14ac:dyDescent="0.35">
      <c r="A2612" s="189" t="s">
        <v>2647</v>
      </c>
      <c r="B2612" s="190" t="s">
        <v>2671</v>
      </c>
      <c r="C2612" s="191">
        <v>565806</v>
      </c>
      <c r="D2612" s="192">
        <v>1.099</v>
      </c>
      <c r="E2612" s="193">
        <v>37.763157890000002</v>
      </c>
      <c r="F2612" s="194">
        <v>4.2105263157894735</v>
      </c>
      <c r="H2612" s="195">
        <f t="shared" si="241"/>
        <v>0.5</v>
      </c>
      <c r="I2612" s="196">
        <f t="shared" si="242"/>
        <v>0.5</v>
      </c>
      <c r="J2612" s="197">
        <f t="shared" si="243"/>
        <v>1</v>
      </c>
      <c r="K2612" s="186">
        <f t="shared" si="246"/>
        <v>2</v>
      </c>
      <c r="L2612" s="198">
        <f t="shared" si="244"/>
        <v>0.66666666666666663</v>
      </c>
      <c r="M2612" s="199">
        <f t="shared" si="245"/>
        <v>0.66</v>
      </c>
    </row>
    <row r="2613" spans="1:13" x14ac:dyDescent="0.35">
      <c r="A2613" s="189" t="s">
        <v>2647</v>
      </c>
      <c r="B2613" s="190" t="s">
        <v>2672</v>
      </c>
      <c r="C2613" s="191">
        <v>565849</v>
      </c>
      <c r="D2613" s="192">
        <v>4.1059999999999999</v>
      </c>
      <c r="E2613" s="193">
        <v>41.831950210000002</v>
      </c>
      <c r="F2613" s="194">
        <v>3.4380557202133963</v>
      </c>
      <c r="H2613" s="195">
        <f t="shared" si="241"/>
        <v>5</v>
      </c>
      <c r="I2613" s="196">
        <f t="shared" si="242"/>
        <v>2</v>
      </c>
      <c r="J2613" s="197">
        <f t="shared" si="243"/>
        <v>2.5</v>
      </c>
      <c r="K2613" s="186">
        <f t="shared" si="246"/>
        <v>9.5</v>
      </c>
      <c r="L2613" s="198">
        <f t="shared" si="244"/>
        <v>3.1666666666666665</v>
      </c>
      <c r="M2613" s="199">
        <f t="shared" si="245"/>
        <v>3.16</v>
      </c>
    </row>
    <row r="2614" spans="1:13" x14ac:dyDescent="0.35">
      <c r="A2614" s="189" t="s">
        <v>2647</v>
      </c>
      <c r="B2614" s="190" t="s">
        <v>2673</v>
      </c>
      <c r="C2614" s="191">
        <v>565865</v>
      </c>
      <c r="D2614" s="192">
        <v>2.8849999999999998</v>
      </c>
      <c r="E2614" s="193">
        <v>42.574626870000003</v>
      </c>
      <c r="F2614" s="194">
        <v>2.3880597014925375</v>
      </c>
      <c r="H2614" s="195">
        <f t="shared" si="241"/>
        <v>2</v>
      </c>
      <c r="I2614" s="196">
        <f t="shared" si="242"/>
        <v>3</v>
      </c>
      <c r="J2614" s="197">
        <f t="shared" si="243"/>
        <v>4</v>
      </c>
      <c r="K2614" s="186">
        <f t="shared" si="246"/>
        <v>9</v>
      </c>
      <c r="L2614" s="198">
        <f t="shared" si="244"/>
        <v>3</v>
      </c>
      <c r="M2614" s="199">
        <f t="shared" si="245"/>
        <v>3</v>
      </c>
    </row>
    <row r="2615" spans="1:13" x14ac:dyDescent="0.35">
      <c r="A2615" s="189" t="s">
        <v>2647</v>
      </c>
      <c r="B2615" s="190" t="s">
        <v>2674</v>
      </c>
      <c r="C2615" s="191">
        <v>565873</v>
      </c>
      <c r="D2615" s="192">
        <v>3.96</v>
      </c>
      <c r="E2615" s="193">
        <v>47.83727811</v>
      </c>
      <c r="F2615" s="194">
        <v>1.1834319526627219</v>
      </c>
      <c r="H2615" s="195">
        <f t="shared" si="241"/>
        <v>4.5</v>
      </c>
      <c r="I2615" s="196">
        <f t="shared" si="242"/>
        <v>5</v>
      </c>
      <c r="J2615" s="197">
        <f t="shared" si="243"/>
        <v>5</v>
      </c>
      <c r="K2615" s="186">
        <f t="shared" si="246"/>
        <v>14.5</v>
      </c>
      <c r="L2615" s="198">
        <f t="shared" si="244"/>
        <v>4.833333333333333</v>
      </c>
      <c r="M2615" s="199">
        <f t="shared" si="245"/>
        <v>4.83</v>
      </c>
    </row>
    <row r="2616" spans="1:13" x14ac:dyDescent="0.35">
      <c r="A2616" s="189" t="s">
        <v>2647</v>
      </c>
      <c r="B2616" s="190" t="s">
        <v>1310</v>
      </c>
      <c r="C2616" s="191">
        <v>565903</v>
      </c>
      <c r="D2616" s="192">
        <v>3.9409999999999998</v>
      </c>
      <c r="E2616" s="193">
        <v>39.889937109999998</v>
      </c>
      <c r="F2616" s="194">
        <v>1.257861635220126</v>
      </c>
      <c r="H2616" s="195">
        <f t="shared" si="241"/>
        <v>4.5</v>
      </c>
      <c r="I2616" s="196">
        <f t="shared" si="242"/>
        <v>0.5</v>
      </c>
      <c r="J2616" s="197">
        <f t="shared" si="243"/>
        <v>5</v>
      </c>
      <c r="K2616" s="186">
        <f t="shared" si="246"/>
        <v>10</v>
      </c>
      <c r="L2616" s="198">
        <f t="shared" si="244"/>
        <v>3.3333333333333335</v>
      </c>
      <c r="M2616" s="199">
        <f t="shared" si="245"/>
        <v>3.33</v>
      </c>
    </row>
    <row r="2617" spans="1:13" x14ac:dyDescent="0.35">
      <c r="A2617" s="189" t="s">
        <v>2675</v>
      </c>
      <c r="B2617" s="190" t="s">
        <v>2676</v>
      </c>
      <c r="C2617" s="191">
        <v>567043</v>
      </c>
      <c r="D2617" s="192">
        <v>6.0739999999999998</v>
      </c>
      <c r="E2617" s="193">
        <v>41.464646459999997</v>
      </c>
      <c r="F2617" s="194">
        <v>0.57720057720057716</v>
      </c>
      <c r="H2617" s="195">
        <f t="shared" si="241"/>
        <v>5</v>
      </c>
      <c r="I2617" s="196">
        <f t="shared" si="242"/>
        <v>1.5</v>
      </c>
      <c r="J2617" s="197">
        <f t="shared" si="243"/>
        <v>5</v>
      </c>
      <c r="K2617" s="186">
        <f t="shared" si="246"/>
        <v>11.5</v>
      </c>
      <c r="L2617" s="198">
        <f t="shared" si="244"/>
        <v>3.8333333333333335</v>
      </c>
      <c r="M2617" s="199">
        <f t="shared" si="245"/>
        <v>3.83</v>
      </c>
    </row>
    <row r="2618" spans="1:13" x14ac:dyDescent="0.35">
      <c r="A2618" s="189" t="s">
        <v>2675</v>
      </c>
      <c r="B2618" s="190" t="s">
        <v>682</v>
      </c>
      <c r="C2618" s="191">
        <v>567051</v>
      </c>
      <c r="D2618" s="192">
        <v>4.43</v>
      </c>
      <c r="E2618" s="193">
        <v>43.812217189999998</v>
      </c>
      <c r="F2618" s="194">
        <v>0.90497737556561086</v>
      </c>
      <c r="H2618" s="195">
        <f t="shared" si="241"/>
        <v>5</v>
      </c>
      <c r="I2618" s="196">
        <f t="shared" si="242"/>
        <v>5</v>
      </c>
      <c r="J2618" s="197">
        <f t="shared" si="243"/>
        <v>5</v>
      </c>
      <c r="K2618" s="186">
        <f t="shared" si="246"/>
        <v>15</v>
      </c>
      <c r="L2618" s="198">
        <f t="shared" si="244"/>
        <v>5</v>
      </c>
      <c r="M2618" s="199">
        <f t="shared" si="245"/>
        <v>5</v>
      </c>
    </row>
    <row r="2619" spans="1:13" x14ac:dyDescent="0.35">
      <c r="A2619" s="189" t="s">
        <v>2675</v>
      </c>
      <c r="B2619" s="190" t="s">
        <v>2677</v>
      </c>
      <c r="C2619" s="191">
        <v>567060</v>
      </c>
      <c r="D2619" s="192">
        <v>3.444</v>
      </c>
      <c r="E2619" s="193">
        <v>41.251469350000001</v>
      </c>
      <c r="F2619" s="194">
        <v>0.83963056255247692</v>
      </c>
      <c r="H2619" s="195">
        <f t="shared" si="241"/>
        <v>3.5</v>
      </c>
      <c r="I2619" s="196">
        <f t="shared" si="242"/>
        <v>1</v>
      </c>
      <c r="J2619" s="197">
        <f t="shared" si="243"/>
        <v>5</v>
      </c>
      <c r="K2619" s="186">
        <f t="shared" si="246"/>
        <v>9.5</v>
      </c>
      <c r="L2619" s="198">
        <f t="shared" si="244"/>
        <v>3.1666666666666665</v>
      </c>
      <c r="M2619" s="199">
        <f t="shared" si="245"/>
        <v>3.16</v>
      </c>
    </row>
    <row r="2620" spans="1:13" x14ac:dyDescent="0.35">
      <c r="A2620" s="189" t="s">
        <v>2675</v>
      </c>
      <c r="B2620" s="190" t="s">
        <v>2678</v>
      </c>
      <c r="C2620" s="191">
        <v>567141</v>
      </c>
      <c r="D2620" s="192">
        <v>4.6509999999999998</v>
      </c>
      <c r="E2620" s="193">
        <v>40.403069469999998</v>
      </c>
      <c r="F2620" s="194">
        <v>1.2924071082390953</v>
      </c>
      <c r="H2620" s="195">
        <f t="shared" si="241"/>
        <v>5</v>
      </c>
      <c r="I2620" s="196">
        <f t="shared" si="242"/>
        <v>0.5</v>
      </c>
      <c r="J2620" s="197">
        <f t="shared" si="243"/>
        <v>5</v>
      </c>
      <c r="K2620" s="186">
        <f t="shared" si="246"/>
        <v>10.5</v>
      </c>
      <c r="L2620" s="198">
        <f t="shared" si="244"/>
        <v>3.5</v>
      </c>
      <c r="M2620" s="199">
        <f t="shared" si="245"/>
        <v>3.5</v>
      </c>
    </row>
    <row r="2621" spans="1:13" x14ac:dyDescent="0.35">
      <c r="A2621" s="189" t="s">
        <v>2675</v>
      </c>
      <c r="B2621" s="190" t="s">
        <v>2679</v>
      </c>
      <c r="C2621" s="191">
        <v>567221</v>
      </c>
      <c r="D2621" s="192">
        <v>2.9409999999999998</v>
      </c>
      <c r="E2621" s="193">
        <v>40.54961832</v>
      </c>
      <c r="F2621" s="194">
        <v>12.213740458015266</v>
      </c>
      <c r="H2621" s="195">
        <f t="shared" si="241"/>
        <v>2.5</v>
      </c>
      <c r="I2621" s="196">
        <f t="shared" si="242"/>
        <v>0.5</v>
      </c>
      <c r="J2621" s="197">
        <f t="shared" si="243"/>
        <v>0.5</v>
      </c>
      <c r="K2621" s="186">
        <f t="shared" si="246"/>
        <v>3.5</v>
      </c>
      <c r="L2621" s="198">
        <f t="shared" si="244"/>
        <v>1.1666666666666667</v>
      </c>
      <c r="M2621" s="199">
        <f t="shared" si="245"/>
        <v>1.1599999999999999</v>
      </c>
    </row>
    <row r="2622" spans="1:13" x14ac:dyDescent="0.35">
      <c r="A2622" s="189" t="s">
        <v>2675</v>
      </c>
      <c r="B2622" s="190" t="s">
        <v>2680</v>
      </c>
      <c r="C2622" s="191">
        <v>567248</v>
      </c>
      <c r="D2622" s="192">
        <v>5.6740000000000004</v>
      </c>
      <c r="E2622" s="193">
        <v>47.07943925</v>
      </c>
      <c r="F2622" s="194">
        <v>1.8691588785046729</v>
      </c>
      <c r="H2622" s="195">
        <f t="shared" si="241"/>
        <v>5</v>
      </c>
      <c r="I2622" s="196">
        <f t="shared" si="242"/>
        <v>5</v>
      </c>
      <c r="J2622" s="197">
        <f t="shared" si="243"/>
        <v>4.5</v>
      </c>
      <c r="K2622" s="186">
        <f t="shared" si="246"/>
        <v>14.5</v>
      </c>
      <c r="L2622" s="198">
        <f t="shared" si="244"/>
        <v>4.833333333333333</v>
      </c>
      <c r="M2622" s="199">
        <f t="shared" si="245"/>
        <v>4.83</v>
      </c>
    </row>
    <row r="2623" spans="1:13" x14ac:dyDescent="0.35">
      <c r="A2623" s="189" t="s">
        <v>2675</v>
      </c>
      <c r="B2623" s="190" t="s">
        <v>1668</v>
      </c>
      <c r="C2623" s="191">
        <v>567281</v>
      </c>
      <c r="D2623" s="192">
        <v>2.4260000000000002</v>
      </c>
      <c r="E2623" s="193">
        <v>43.846551720000001</v>
      </c>
      <c r="F2623" s="194">
        <v>3.103448275862069</v>
      </c>
      <c r="H2623" s="195">
        <f t="shared" si="241"/>
        <v>1</v>
      </c>
      <c r="I2623" s="196">
        <f t="shared" si="242"/>
        <v>5</v>
      </c>
      <c r="J2623" s="197">
        <f t="shared" si="243"/>
        <v>3</v>
      </c>
      <c r="K2623" s="186">
        <f t="shared" si="246"/>
        <v>9</v>
      </c>
      <c r="L2623" s="198">
        <f t="shared" si="244"/>
        <v>3</v>
      </c>
      <c r="M2623" s="199">
        <f t="shared" si="245"/>
        <v>3</v>
      </c>
    </row>
    <row r="2624" spans="1:13" x14ac:dyDescent="0.35">
      <c r="A2624" s="189" t="s">
        <v>2675</v>
      </c>
      <c r="B2624" s="190" t="s">
        <v>2681</v>
      </c>
      <c r="C2624" s="191">
        <v>567299</v>
      </c>
      <c r="D2624" s="192">
        <v>2.4239999999999999</v>
      </c>
      <c r="E2624" s="193">
        <v>42.595435680000001</v>
      </c>
      <c r="F2624" s="194">
        <v>14.937759336099585</v>
      </c>
      <c r="H2624" s="195">
        <f t="shared" si="241"/>
        <v>1</v>
      </c>
      <c r="I2624" s="196">
        <f t="shared" si="242"/>
        <v>3</v>
      </c>
      <c r="J2624" s="197">
        <f t="shared" si="243"/>
        <v>0.5</v>
      </c>
      <c r="K2624" s="186">
        <f t="shared" si="246"/>
        <v>4.5</v>
      </c>
      <c r="L2624" s="198">
        <f t="shared" si="244"/>
        <v>1.5</v>
      </c>
      <c r="M2624" s="199">
        <f t="shared" si="245"/>
        <v>1.5</v>
      </c>
    </row>
    <row r="2625" spans="1:13" x14ac:dyDescent="0.35">
      <c r="A2625" s="189" t="s">
        <v>2675</v>
      </c>
      <c r="B2625" s="190" t="s">
        <v>2675</v>
      </c>
      <c r="C2625" s="191">
        <v>567027</v>
      </c>
      <c r="D2625" s="192">
        <v>7.6859999999999999</v>
      </c>
      <c r="E2625" s="193">
        <v>42.779343160000003</v>
      </c>
      <c r="F2625" s="194">
        <v>0.6480698788391096</v>
      </c>
      <c r="H2625" s="195">
        <f t="shared" si="241"/>
        <v>5</v>
      </c>
      <c r="I2625" s="196">
        <f t="shared" si="242"/>
        <v>3.5</v>
      </c>
      <c r="J2625" s="197">
        <f t="shared" si="243"/>
        <v>5</v>
      </c>
      <c r="K2625" s="186">
        <f t="shared" si="246"/>
        <v>13.5</v>
      </c>
      <c r="L2625" s="198">
        <f t="shared" si="244"/>
        <v>4.5</v>
      </c>
      <c r="M2625" s="199">
        <f t="shared" si="245"/>
        <v>4.5</v>
      </c>
    </row>
    <row r="2626" spans="1:13" x14ac:dyDescent="0.35">
      <c r="A2626" s="189" t="s">
        <v>2675</v>
      </c>
      <c r="B2626" s="190" t="s">
        <v>2682</v>
      </c>
      <c r="C2626" s="191">
        <v>567337</v>
      </c>
      <c r="D2626" s="192">
        <v>14.919</v>
      </c>
      <c r="E2626" s="193">
        <v>36.137610189999997</v>
      </c>
      <c r="F2626" s="194">
        <v>9.7943192948090119E-2</v>
      </c>
      <c r="H2626" s="195">
        <f t="shared" si="241"/>
        <v>5</v>
      </c>
      <c r="I2626" s="196">
        <f t="shared" si="242"/>
        <v>0.5</v>
      </c>
      <c r="J2626" s="197">
        <f t="shared" si="243"/>
        <v>5</v>
      </c>
      <c r="K2626" s="186">
        <f t="shared" si="246"/>
        <v>10.5</v>
      </c>
      <c r="L2626" s="198">
        <f t="shared" si="244"/>
        <v>3.5</v>
      </c>
      <c r="M2626" s="199">
        <f t="shared" si="245"/>
        <v>3.5</v>
      </c>
    </row>
    <row r="2627" spans="1:13" x14ac:dyDescent="0.35">
      <c r="A2627" s="189" t="s">
        <v>2675</v>
      </c>
      <c r="B2627" s="190" t="s">
        <v>2683</v>
      </c>
      <c r="C2627" s="191">
        <v>567345</v>
      </c>
      <c r="D2627" s="192">
        <v>5.9009999999999998</v>
      </c>
      <c r="E2627" s="193">
        <v>43.190909089999998</v>
      </c>
      <c r="F2627" s="194">
        <v>0.90909090909090906</v>
      </c>
      <c r="H2627" s="195">
        <f t="shared" si="241"/>
        <v>5</v>
      </c>
      <c r="I2627" s="196">
        <f t="shared" si="242"/>
        <v>4</v>
      </c>
      <c r="J2627" s="197">
        <f t="shared" si="243"/>
        <v>5</v>
      </c>
      <c r="K2627" s="186">
        <f t="shared" si="246"/>
        <v>14</v>
      </c>
      <c r="L2627" s="198">
        <f t="shared" si="244"/>
        <v>4.666666666666667</v>
      </c>
      <c r="M2627" s="199">
        <f t="shared" si="245"/>
        <v>4.66</v>
      </c>
    </row>
    <row r="2628" spans="1:13" x14ac:dyDescent="0.35">
      <c r="A2628" s="189" t="s">
        <v>2675</v>
      </c>
      <c r="B2628" s="190" t="s">
        <v>415</v>
      </c>
      <c r="C2628" s="191">
        <v>567353</v>
      </c>
      <c r="D2628" s="192">
        <v>7.9470000000000001</v>
      </c>
      <c r="E2628" s="193">
        <v>43.785714290000001</v>
      </c>
      <c r="F2628" s="194">
        <v>2.5974025974025974</v>
      </c>
      <c r="H2628" s="195">
        <f t="shared" ref="H2628:H2691" si="247">VALUE(_xlfn.IFS(D2628&gt;4.05,"5",D2628&gt;=3.83,"4,5",D2628&gt;=3.6,"4",D2628&gt;=3.37,"3,5",D2628&gt;=3.14,"3",D2628&gt;=2.91,"2,5",D2628&gt;=2.68,"2",D2628&gt;=2.45,"1,5",D2628&gt;=2.22,"1",D2628&lt;2.22,"0,5"))</f>
        <v>5</v>
      </c>
      <c r="I2628" s="196">
        <f t="shared" ref="I2628:I2691" si="248">VALUE(_xlfn.IFS(E2628&gt;43.62,"5",E2628&gt;=43.32,"4,5",E2628&gt;=43.1,"4",E2628&gt;=42.7,"3,5",E2628&gt;=42.39,"3",E2628&gt;=42.08,"2,5",E2628&gt;=41.77,"2",E2628&gt;=41.46,"1,5",E2628&gt;=41.15,"1",E2628&lt;41.15,"0,5"))</f>
        <v>5</v>
      </c>
      <c r="J2628" s="197">
        <f t="shared" ref="J2628:J2691" si="249">VALUE(_xlfn.IFS(F2628&gt;4.53,"0,5",F2628&gt;=4.2,"1",F2628&gt;=3.86,"1,5",F2628&gt;=3.52,"2",F2628&gt;=3.18,"2,5",F2628&gt;=2.84,"3",F2628&gt;=2.5,"3,5",F2628&gt;=2.16,"4",F2628&gt;=1.82,"4,5",F2628&lt;1.82,"5"))</f>
        <v>3.5</v>
      </c>
      <c r="K2628" s="186">
        <f t="shared" si="246"/>
        <v>13.5</v>
      </c>
      <c r="L2628" s="198">
        <f t="shared" ref="L2628:L2691" si="250">(H2628+I2628+J2628)/3</f>
        <v>4.5</v>
      </c>
      <c r="M2628" s="199">
        <f t="shared" ref="M2628:M2691" si="251">ROUNDDOWN(L2628,2)</f>
        <v>4.5</v>
      </c>
    </row>
    <row r="2629" spans="1:13" x14ac:dyDescent="0.35">
      <c r="A2629" s="189" t="s">
        <v>2675</v>
      </c>
      <c r="B2629" s="190" t="s">
        <v>2684</v>
      </c>
      <c r="C2629" s="191">
        <v>567361</v>
      </c>
      <c r="D2629" s="192">
        <v>1.546</v>
      </c>
      <c r="E2629" s="193">
        <v>41.203703699999998</v>
      </c>
      <c r="F2629" s="194">
        <v>12.121212121212121</v>
      </c>
      <c r="H2629" s="195">
        <f t="shared" si="247"/>
        <v>0.5</v>
      </c>
      <c r="I2629" s="196">
        <f t="shared" si="248"/>
        <v>1</v>
      </c>
      <c r="J2629" s="197">
        <f t="shared" si="249"/>
        <v>0.5</v>
      </c>
      <c r="K2629" s="186">
        <f t="shared" si="246"/>
        <v>2</v>
      </c>
      <c r="L2629" s="198">
        <f t="shared" si="250"/>
        <v>0.66666666666666663</v>
      </c>
      <c r="M2629" s="199">
        <f t="shared" si="251"/>
        <v>0.66</v>
      </c>
    </row>
    <row r="2630" spans="1:13" x14ac:dyDescent="0.35">
      <c r="A2630" s="189" t="s">
        <v>2675</v>
      </c>
      <c r="B2630" s="190" t="s">
        <v>2685</v>
      </c>
      <c r="C2630" s="191">
        <v>546437</v>
      </c>
      <c r="D2630" s="192">
        <v>1.2350000000000001</v>
      </c>
      <c r="E2630" s="193">
        <v>43.350393699999998</v>
      </c>
      <c r="F2630" s="194">
        <v>3.1496062992125986</v>
      </c>
      <c r="H2630" s="195">
        <f t="shared" si="247"/>
        <v>0.5</v>
      </c>
      <c r="I2630" s="196">
        <f t="shared" si="248"/>
        <v>4.5</v>
      </c>
      <c r="J2630" s="197">
        <f t="shared" si="249"/>
        <v>3</v>
      </c>
      <c r="K2630" s="186">
        <f t="shared" si="246"/>
        <v>8</v>
      </c>
      <c r="L2630" s="198">
        <f t="shared" si="250"/>
        <v>2.6666666666666665</v>
      </c>
      <c r="M2630" s="199">
        <f t="shared" si="251"/>
        <v>2.66</v>
      </c>
    </row>
    <row r="2631" spans="1:13" x14ac:dyDescent="0.35">
      <c r="A2631" s="189" t="s">
        <v>2675</v>
      </c>
      <c r="B2631" s="190" t="s">
        <v>1314</v>
      </c>
      <c r="C2631" s="191">
        <v>567426</v>
      </c>
      <c r="D2631" s="192">
        <v>2.6789999999999998</v>
      </c>
      <c r="E2631" s="193">
        <v>44.759793809999998</v>
      </c>
      <c r="F2631" s="194">
        <v>1.2371134020618555</v>
      </c>
      <c r="H2631" s="195">
        <f t="shared" si="247"/>
        <v>1.5</v>
      </c>
      <c r="I2631" s="196">
        <f t="shared" si="248"/>
        <v>5</v>
      </c>
      <c r="J2631" s="197">
        <f t="shared" si="249"/>
        <v>5</v>
      </c>
      <c r="K2631" s="186">
        <f t="shared" si="246"/>
        <v>11.5</v>
      </c>
      <c r="L2631" s="198">
        <f t="shared" si="250"/>
        <v>3.8333333333333335</v>
      </c>
      <c r="M2631" s="199">
        <f t="shared" si="251"/>
        <v>3.83</v>
      </c>
    </row>
    <row r="2632" spans="1:13" x14ac:dyDescent="0.35">
      <c r="A2632" s="189" t="s">
        <v>2686</v>
      </c>
      <c r="B2632" s="190" t="s">
        <v>2531</v>
      </c>
      <c r="C2632" s="191">
        <v>566004</v>
      </c>
      <c r="D2632" s="192">
        <v>5.5380000000000003</v>
      </c>
      <c r="E2632" s="193">
        <v>44.361445779999997</v>
      </c>
      <c r="F2632" s="194">
        <v>1.2048192771084336</v>
      </c>
      <c r="H2632" s="195">
        <f t="shared" si="247"/>
        <v>5</v>
      </c>
      <c r="I2632" s="196">
        <f t="shared" si="248"/>
        <v>5</v>
      </c>
      <c r="J2632" s="197">
        <f t="shared" si="249"/>
        <v>5</v>
      </c>
      <c r="K2632" s="186">
        <f t="shared" si="246"/>
        <v>15</v>
      </c>
      <c r="L2632" s="198">
        <f t="shared" si="250"/>
        <v>5</v>
      </c>
      <c r="M2632" s="199">
        <f t="shared" si="251"/>
        <v>5</v>
      </c>
    </row>
    <row r="2633" spans="1:13" x14ac:dyDescent="0.35">
      <c r="A2633" s="189" t="s">
        <v>2686</v>
      </c>
      <c r="B2633" s="190" t="s">
        <v>2687</v>
      </c>
      <c r="C2633" s="191">
        <v>566021</v>
      </c>
      <c r="D2633" s="192">
        <v>5.5469999999999997</v>
      </c>
      <c r="E2633" s="193">
        <v>41.605314010000001</v>
      </c>
      <c r="F2633" s="194">
        <v>1.3526570048309177</v>
      </c>
      <c r="H2633" s="195">
        <f t="shared" si="247"/>
        <v>5</v>
      </c>
      <c r="I2633" s="196">
        <f t="shared" si="248"/>
        <v>1.5</v>
      </c>
      <c r="J2633" s="197">
        <f t="shared" si="249"/>
        <v>5</v>
      </c>
      <c r="K2633" s="186">
        <f t="shared" si="246"/>
        <v>11.5</v>
      </c>
      <c r="L2633" s="198">
        <f t="shared" si="250"/>
        <v>3.8333333333333335</v>
      </c>
      <c r="M2633" s="199">
        <f t="shared" si="251"/>
        <v>3.83</v>
      </c>
    </row>
    <row r="2634" spans="1:13" x14ac:dyDescent="0.35">
      <c r="A2634" s="189" t="s">
        <v>2686</v>
      </c>
      <c r="B2634" s="190" t="s">
        <v>2688</v>
      </c>
      <c r="C2634" s="191">
        <v>566306</v>
      </c>
      <c r="D2634" s="192">
        <v>4.5999999999999996</v>
      </c>
      <c r="E2634" s="193">
        <v>44.884374999999999</v>
      </c>
      <c r="F2634" s="194">
        <v>0.625</v>
      </c>
      <c r="H2634" s="195">
        <f t="shared" si="247"/>
        <v>5</v>
      </c>
      <c r="I2634" s="196">
        <f t="shared" si="248"/>
        <v>5</v>
      </c>
      <c r="J2634" s="197">
        <f t="shared" si="249"/>
        <v>5</v>
      </c>
      <c r="K2634" s="186">
        <f t="shared" si="246"/>
        <v>15</v>
      </c>
      <c r="L2634" s="198">
        <f t="shared" si="250"/>
        <v>5</v>
      </c>
      <c r="M2634" s="199">
        <f t="shared" si="251"/>
        <v>5</v>
      </c>
    </row>
    <row r="2635" spans="1:13" x14ac:dyDescent="0.35">
      <c r="A2635" s="189" t="s">
        <v>2686</v>
      </c>
      <c r="B2635" s="190" t="s">
        <v>2689</v>
      </c>
      <c r="C2635" s="191">
        <v>566314</v>
      </c>
      <c r="D2635" s="192">
        <v>5.3630000000000004</v>
      </c>
      <c r="E2635" s="193">
        <v>43.260860399999999</v>
      </c>
      <c r="F2635" s="194">
        <v>2.5305778152678196</v>
      </c>
      <c r="H2635" s="195">
        <f t="shared" si="247"/>
        <v>5</v>
      </c>
      <c r="I2635" s="196">
        <f t="shared" si="248"/>
        <v>4</v>
      </c>
      <c r="J2635" s="197">
        <f t="shared" si="249"/>
        <v>3.5</v>
      </c>
      <c r="K2635" s="186">
        <f t="shared" si="246"/>
        <v>12.5</v>
      </c>
      <c r="L2635" s="198">
        <f t="shared" si="250"/>
        <v>4.166666666666667</v>
      </c>
      <c r="M2635" s="199">
        <f t="shared" si="251"/>
        <v>4.16</v>
      </c>
    </row>
    <row r="2636" spans="1:13" x14ac:dyDescent="0.35">
      <c r="A2636" s="189" t="s">
        <v>2686</v>
      </c>
      <c r="B2636" s="190" t="s">
        <v>2690</v>
      </c>
      <c r="C2636" s="191">
        <v>566438</v>
      </c>
      <c r="D2636" s="192">
        <v>6.3029999999999999</v>
      </c>
      <c r="E2636" s="193">
        <v>45.646584799999999</v>
      </c>
      <c r="F2636" s="194">
        <v>0.76745970836531086</v>
      </c>
      <c r="H2636" s="195">
        <f t="shared" si="247"/>
        <v>5</v>
      </c>
      <c r="I2636" s="196">
        <f t="shared" si="248"/>
        <v>5</v>
      </c>
      <c r="J2636" s="197">
        <f t="shared" si="249"/>
        <v>5</v>
      </c>
      <c r="K2636" s="186">
        <f t="shared" si="246"/>
        <v>15</v>
      </c>
      <c r="L2636" s="198">
        <f t="shared" si="250"/>
        <v>5</v>
      </c>
      <c r="M2636" s="199">
        <f t="shared" si="251"/>
        <v>5</v>
      </c>
    </row>
    <row r="2637" spans="1:13" x14ac:dyDescent="0.35">
      <c r="A2637" s="189" t="s">
        <v>2686</v>
      </c>
      <c r="B2637" s="190" t="s">
        <v>2691</v>
      </c>
      <c r="C2637" s="191">
        <v>566501</v>
      </c>
      <c r="D2637" s="192">
        <v>8.24</v>
      </c>
      <c r="E2637" s="193">
        <v>42.256756760000002</v>
      </c>
      <c r="F2637" s="194">
        <v>4.5045045045045047</v>
      </c>
      <c r="H2637" s="195">
        <f t="shared" si="247"/>
        <v>5</v>
      </c>
      <c r="I2637" s="196">
        <f t="shared" si="248"/>
        <v>2.5</v>
      </c>
      <c r="J2637" s="197">
        <f t="shared" si="249"/>
        <v>1</v>
      </c>
      <c r="K2637" s="186">
        <f t="shared" ref="K2637:K2700" si="252">SUM(H2637:J2637)</f>
        <v>8.5</v>
      </c>
      <c r="L2637" s="198">
        <f t="shared" si="250"/>
        <v>2.8333333333333335</v>
      </c>
      <c r="M2637" s="199">
        <f t="shared" si="251"/>
        <v>2.83</v>
      </c>
    </row>
    <row r="2638" spans="1:13" x14ac:dyDescent="0.35">
      <c r="A2638" s="189" t="s">
        <v>2686</v>
      </c>
      <c r="B2638" s="190" t="s">
        <v>2692</v>
      </c>
      <c r="C2638" s="191">
        <v>566527</v>
      </c>
      <c r="D2638" s="192">
        <v>5.4050000000000002</v>
      </c>
      <c r="E2638" s="193">
        <v>41.997252750000001</v>
      </c>
      <c r="F2638" s="194">
        <v>1.6483516483516483</v>
      </c>
      <c r="H2638" s="195">
        <f t="shared" si="247"/>
        <v>5</v>
      </c>
      <c r="I2638" s="196">
        <f t="shared" si="248"/>
        <v>2</v>
      </c>
      <c r="J2638" s="197">
        <f t="shared" si="249"/>
        <v>5</v>
      </c>
      <c r="K2638" s="186">
        <f t="shared" si="252"/>
        <v>12</v>
      </c>
      <c r="L2638" s="198">
        <f t="shared" si="250"/>
        <v>4</v>
      </c>
      <c r="M2638" s="199">
        <f t="shared" si="251"/>
        <v>4</v>
      </c>
    </row>
    <row r="2639" spans="1:13" x14ac:dyDescent="0.35">
      <c r="A2639" s="189" t="s">
        <v>2686</v>
      </c>
      <c r="B2639" s="190" t="s">
        <v>2693</v>
      </c>
      <c r="C2639" s="191">
        <v>566560</v>
      </c>
      <c r="D2639" s="192">
        <v>8.0879999999999992</v>
      </c>
      <c r="E2639" s="193">
        <v>44.364433810000001</v>
      </c>
      <c r="F2639" s="194">
        <v>0.31897926634768742</v>
      </c>
      <c r="H2639" s="195">
        <f t="shared" si="247"/>
        <v>5</v>
      </c>
      <c r="I2639" s="196">
        <f t="shared" si="248"/>
        <v>5</v>
      </c>
      <c r="J2639" s="197">
        <f t="shared" si="249"/>
        <v>5</v>
      </c>
      <c r="K2639" s="186">
        <f t="shared" si="252"/>
        <v>15</v>
      </c>
      <c r="L2639" s="198">
        <f t="shared" si="250"/>
        <v>5</v>
      </c>
      <c r="M2639" s="199">
        <f t="shared" si="251"/>
        <v>5</v>
      </c>
    </row>
    <row r="2640" spans="1:13" x14ac:dyDescent="0.35">
      <c r="A2640" s="189" t="s">
        <v>2686</v>
      </c>
      <c r="B2640" s="190" t="s">
        <v>2694</v>
      </c>
      <c r="C2640" s="191">
        <v>566608</v>
      </c>
      <c r="D2640" s="192">
        <v>9.2590000000000003</v>
      </c>
      <c r="E2640" s="193">
        <v>40.875757579999998</v>
      </c>
      <c r="F2640" s="194">
        <v>0</v>
      </c>
      <c r="H2640" s="195">
        <f t="shared" si="247"/>
        <v>5</v>
      </c>
      <c r="I2640" s="196">
        <f t="shared" si="248"/>
        <v>0.5</v>
      </c>
      <c r="J2640" s="197">
        <f t="shared" si="249"/>
        <v>5</v>
      </c>
      <c r="K2640" s="186">
        <f t="shared" si="252"/>
        <v>10.5</v>
      </c>
      <c r="L2640" s="198">
        <f t="shared" si="250"/>
        <v>3.5</v>
      </c>
      <c r="M2640" s="199">
        <f t="shared" si="251"/>
        <v>3.5</v>
      </c>
    </row>
    <row r="2641" spans="1:13" x14ac:dyDescent="0.35">
      <c r="A2641" s="189" t="s">
        <v>2686</v>
      </c>
      <c r="B2641" s="190" t="s">
        <v>2686</v>
      </c>
      <c r="C2641" s="191">
        <v>566616</v>
      </c>
      <c r="D2641" s="192">
        <v>5.4109999999999996</v>
      </c>
      <c r="E2641" s="193">
        <v>42.039179990000001</v>
      </c>
      <c r="F2641" s="194">
        <v>1.7729935095773308</v>
      </c>
      <c r="H2641" s="195">
        <f t="shared" si="247"/>
        <v>5</v>
      </c>
      <c r="I2641" s="196">
        <f t="shared" si="248"/>
        <v>2</v>
      </c>
      <c r="J2641" s="197">
        <f t="shared" si="249"/>
        <v>5</v>
      </c>
      <c r="K2641" s="186">
        <f t="shared" si="252"/>
        <v>12</v>
      </c>
      <c r="L2641" s="198">
        <f t="shared" si="250"/>
        <v>4</v>
      </c>
      <c r="M2641" s="199">
        <f t="shared" si="251"/>
        <v>4</v>
      </c>
    </row>
    <row r="2642" spans="1:13" x14ac:dyDescent="0.35">
      <c r="A2642" s="189" t="s">
        <v>2686</v>
      </c>
      <c r="B2642" s="190" t="s">
        <v>2695</v>
      </c>
      <c r="C2642" s="191">
        <v>566934</v>
      </c>
      <c r="D2642" s="192">
        <v>7.13</v>
      </c>
      <c r="E2642" s="193">
        <v>43.913885899999997</v>
      </c>
      <c r="F2642" s="194">
        <v>1.7222820236813778</v>
      </c>
      <c r="H2642" s="195">
        <f t="shared" si="247"/>
        <v>5</v>
      </c>
      <c r="I2642" s="196">
        <f t="shared" si="248"/>
        <v>5</v>
      </c>
      <c r="J2642" s="197">
        <f t="shared" si="249"/>
        <v>5</v>
      </c>
      <c r="K2642" s="186">
        <f t="shared" si="252"/>
        <v>15</v>
      </c>
      <c r="L2642" s="198">
        <f t="shared" si="250"/>
        <v>5</v>
      </c>
      <c r="M2642" s="199">
        <f t="shared" si="251"/>
        <v>5</v>
      </c>
    </row>
    <row r="2643" spans="1:13" x14ac:dyDescent="0.35">
      <c r="A2643" s="189" t="s">
        <v>2696</v>
      </c>
      <c r="B2643" s="190" t="s">
        <v>2697</v>
      </c>
      <c r="C2643" s="191">
        <v>564575</v>
      </c>
      <c r="D2643" s="192">
        <v>4.3170000000000002</v>
      </c>
      <c r="E2643" s="193">
        <v>41.427353600000004</v>
      </c>
      <c r="F2643" s="194">
        <v>1.927353595255745</v>
      </c>
      <c r="H2643" s="195">
        <f t="shared" si="247"/>
        <v>5</v>
      </c>
      <c r="I2643" s="196">
        <f t="shared" si="248"/>
        <v>1</v>
      </c>
      <c r="J2643" s="197">
        <f t="shared" si="249"/>
        <v>4.5</v>
      </c>
      <c r="K2643" s="186">
        <f t="shared" si="252"/>
        <v>10.5</v>
      </c>
      <c r="L2643" s="198">
        <f t="shared" si="250"/>
        <v>3.5</v>
      </c>
      <c r="M2643" s="199">
        <f t="shared" si="251"/>
        <v>3.5</v>
      </c>
    </row>
    <row r="2644" spans="1:13" x14ac:dyDescent="0.35">
      <c r="A2644" s="189" t="s">
        <v>2696</v>
      </c>
      <c r="B2644" s="190" t="s">
        <v>2698</v>
      </c>
      <c r="C2644" s="191">
        <v>546755</v>
      </c>
      <c r="D2644" s="192">
        <v>3.774</v>
      </c>
      <c r="E2644" s="193">
        <v>42.08888889</v>
      </c>
      <c r="F2644" s="194">
        <v>4.4444444444444446</v>
      </c>
      <c r="H2644" s="195">
        <f t="shared" si="247"/>
        <v>4</v>
      </c>
      <c r="I2644" s="196">
        <f t="shared" si="248"/>
        <v>2.5</v>
      </c>
      <c r="J2644" s="197">
        <f t="shared" si="249"/>
        <v>1</v>
      </c>
      <c r="K2644" s="186">
        <f t="shared" si="252"/>
        <v>7.5</v>
      </c>
      <c r="L2644" s="198">
        <f t="shared" si="250"/>
        <v>2.5</v>
      </c>
      <c r="M2644" s="199">
        <f t="shared" si="251"/>
        <v>2.5</v>
      </c>
    </row>
    <row r="2645" spans="1:13" x14ac:dyDescent="0.35">
      <c r="A2645" s="189" t="s">
        <v>2696</v>
      </c>
      <c r="B2645" s="190" t="s">
        <v>2699</v>
      </c>
      <c r="C2645" s="191">
        <v>564648</v>
      </c>
      <c r="D2645" s="192">
        <v>3.5339999999999998</v>
      </c>
      <c r="E2645" s="193">
        <v>40.736486489999997</v>
      </c>
      <c r="F2645" s="194">
        <v>0.90090090090090091</v>
      </c>
      <c r="H2645" s="195">
        <f t="shared" si="247"/>
        <v>3.5</v>
      </c>
      <c r="I2645" s="196">
        <f t="shared" si="248"/>
        <v>0.5</v>
      </c>
      <c r="J2645" s="197">
        <f t="shared" si="249"/>
        <v>5</v>
      </c>
      <c r="K2645" s="186">
        <f t="shared" si="252"/>
        <v>9</v>
      </c>
      <c r="L2645" s="198">
        <f t="shared" si="250"/>
        <v>3</v>
      </c>
      <c r="M2645" s="199">
        <f t="shared" si="251"/>
        <v>3</v>
      </c>
    </row>
    <row r="2646" spans="1:13" x14ac:dyDescent="0.35">
      <c r="A2646" s="189" t="s">
        <v>2696</v>
      </c>
      <c r="B2646" s="190" t="s">
        <v>2700</v>
      </c>
      <c r="C2646" s="191">
        <v>564656</v>
      </c>
      <c r="D2646" s="192">
        <v>5.9039999999999999</v>
      </c>
      <c r="E2646" s="193">
        <v>43.040938359999998</v>
      </c>
      <c r="F2646" s="194">
        <v>1.7479300827966882</v>
      </c>
      <c r="H2646" s="195">
        <f t="shared" si="247"/>
        <v>5</v>
      </c>
      <c r="I2646" s="196">
        <f t="shared" si="248"/>
        <v>3.5</v>
      </c>
      <c r="J2646" s="197">
        <f t="shared" si="249"/>
        <v>5</v>
      </c>
      <c r="K2646" s="186">
        <f t="shared" si="252"/>
        <v>13.5</v>
      </c>
      <c r="L2646" s="198">
        <f t="shared" si="250"/>
        <v>4.5</v>
      </c>
      <c r="M2646" s="199">
        <f t="shared" si="251"/>
        <v>4.5</v>
      </c>
    </row>
    <row r="2647" spans="1:13" x14ac:dyDescent="0.35">
      <c r="A2647" s="189" t="s">
        <v>2696</v>
      </c>
      <c r="B2647" s="190" t="s">
        <v>2701</v>
      </c>
      <c r="C2647" s="191">
        <v>564672</v>
      </c>
      <c r="D2647" s="192">
        <v>2</v>
      </c>
      <c r="E2647" s="193">
        <v>42.697889179999997</v>
      </c>
      <c r="F2647" s="194">
        <v>3.1662269129287597</v>
      </c>
      <c r="H2647" s="195">
        <f t="shared" si="247"/>
        <v>0.5</v>
      </c>
      <c r="I2647" s="196">
        <f t="shared" si="248"/>
        <v>3</v>
      </c>
      <c r="J2647" s="197">
        <f t="shared" si="249"/>
        <v>3</v>
      </c>
      <c r="K2647" s="186">
        <f t="shared" si="252"/>
        <v>6.5</v>
      </c>
      <c r="L2647" s="198">
        <f t="shared" si="250"/>
        <v>2.1666666666666665</v>
      </c>
      <c r="M2647" s="199">
        <f t="shared" si="251"/>
        <v>2.16</v>
      </c>
    </row>
    <row r="2648" spans="1:13" x14ac:dyDescent="0.35">
      <c r="A2648" s="189" t="s">
        <v>2696</v>
      </c>
      <c r="B2648" s="190" t="s">
        <v>2702</v>
      </c>
      <c r="C2648" s="191">
        <v>546852</v>
      </c>
      <c r="D2648" s="192">
        <v>3.2050000000000001</v>
      </c>
      <c r="E2648" s="193">
        <v>43.702479339999996</v>
      </c>
      <c r="F2648" s="194">
        <v>5.7851239669421481</v>
      </c>
      <c r="H2648" s="195">
        <f t="shared" si="247"/>
        <v>3</v>
      </c>
      <c r="I2648" s="196">
        <f t="shared" si="248"/>
        <v>5</v>
      </c>
      <c r="J2648" s="197">
        <f t="shared" si="249"/>
        <v>0.5</v>
      </c>
      <c r="K2648" s="186">
        <f t="shared" si="252"/>
        <v>8.5</v>
      </c>
      <c r="L2648" s="198">
        <f t="shared" si="250"/>
        <v>2.8333333333333335</v>
      </c>
      <c r="M2648" s="199">
        <f t="shared" si="251"/>
        <v>2.83</v>
      </c>
    </row>
    <row r="2649" spans="1:13" x14ac:dyDescent="0.35">
      <c r="A2649" s="189" t="s">
        <v>2696</v>
      </c>
      <c r="B2649" s="190" t="s">
        <v>2703</v>
      </c>
      <c r="C2649" s="191">
        <v>542423</v>
      </c>
      <c r="D2649" s="192">
        <v>1.026</v>
      </c>
      <c r="E2649" s="193">
        <v>42.396875000000001</v>
      </c>
      <c r="F2649" s="194">
        <v>5</v>
      </c>
      <c r="H2649" s="195">
        <f t="shared" si="247"/>
        <v>0.5</v>
      </c>
      <c r="I2649" s="196">
        <f t="shared" si="248"/>
        <v>3</v>
      </c>
      <c r="J2649" s="197">
        <f t="shared" si="249"/>
        <v>0.5</v>
      </c>
      <c r="K2649" s="186">
        <f t="shared" si="252"/>
        <v>4</v>
      </c>
      <c r="L2649" s="198">
        <f t="shared" si="250"/>
        <v>1.3333333333333333</v>
      </c>
      <c r="M2649" s="199">
        <f t="shared" si="251"/>
        <v>1.33</v>
      </c>
    </row>
    <row r="2650" spans="1:13" x14ac:dyDescent="0.35">
      <c r="A2650" s="189" t="s">
        <v>2696</v>
      </c>
      <c r="B2650" s="190" t="s">
        <v>2704</v>
      </c>
      <c r="C2650" s="191">
        <v>564745</v>
      </c>
      <c r="D2650" s="192">
        <v>3.8460000000000001</v>
      </c>
      <c r="E2650" s="193">
        <v>43.446983549999999</v>
      </c>
      <c r="F2650" s="194">
        <v>0.3656307129798903</v>
      </c>
      <c r="H2650" s="195">
        <f t="shared" si="247"/>
        <v>4.5</v>
      </c>
      <c r="I2650" s="196">
        <f t="shared" si="248"/>
        <v>4.5</v>
      </c>
      <c r="J2650" s="197">
        <f t="shared" si="249"/>
        <v>5</v>
      </c>
      <c r="K2650" s="186">
        <f t="shared" si="252"/>
        <v>14</v>
      </c>
      <c r="L2650" s="198">
        <f t="shared" si="250"/>
        <v>4.666666666666667</v>
      </c>
      <c r="M2650" s="199">
        <f t="shared" si="251"/>
        <v>4.66</v>
      </c>
    </row>
    <row r="2651" spans="1:13" x14ac:dyDescent="0.35">
      <c r="A2651" s="189" t="s">
        <v>2696</v>
      </c>
      <c r="B2651" s="190" t="s">
        <v>2705</v>
      </c>
      <c r="C2651" s="191">
        <v>564753</v>
      </c>
      <c r="D2651" s="192">
        <v>4.8949999999999996</v>
      </c>
      <c r="E2651" s="193">
        <v>42.700854700000001</v>
      </c>
      <c r="F2651" s="194">
        <v>5.1282051282051286</v>
      </c>
      <c r="H2651" s="195">
        <f t="shared" si="247"/>
        <v>5</v>
      </c>
      <c r="I2651" s="196">
        <f t="shared" si="248"/>
        <v>3.5</v>
      </c>
      <c r="J2651" s="197">
        <f t="shared" si="249"/>
        <v>0.5</v>
      </c>
      <c r="K2651" s="186">
        <f t="shared" si="252"/>
        <v>9</v>
      </c>
      <c r="L2651" s="198">
        <f t="shared" si="250"/>
        <v>3</v>
      </c>
      <c r="M2651" s="199">
        <f t="shared" si="251"/>
        <v>3</v>
      </c>
    </row>
    <row r="2652" spans="1:13" x14ac:dyDescent="0.35">
      <c r="A2652" s="189" t="s">
        <v>2696</v>
      </c>
      <c r="B2652" s="190" t="s">
        <v>2706</v>
      </c>
      <c r="C2652" s="191">
        <v>564818</v>
      </c>
      <c r="D2652" s="192">
        <v>4.7619999999999996</v>
      </c>
      <c r="E2652" s="193">
        <v>38.924836599999999</v>
      </c>
      <c r="F2652" s="194">
        <v>3.9215686274509802</v>
      </c>
      <c r="H2652" s="195">
        <f t="shared" si="247"/>
        <v>5</v>
      </c>
      <c r="I2652" s="196">
        <f t="shared" si="248"/>
        <v>0.5</v>
      </c>
      <c r="J2652" s="197">
        <f t="shared" si="249"/>
        <v>1.5</v>
      </c>
      <c r="K2652" s="186">
        <f t="shared" si="252"/>
        <v>7</v>
      </c>
      <c r="L2652" s="198">
        <f t="shared" si="250"/>
        <v>2.3333333333333335</v>
      </c>
      <c r="M2652" s="199">
        <f t="shared" si="251"/>
        <v>2.33</v>
      </c>
    </row>
    <row r="2653" spans="1:13" x14ac:dyDescent="0.35">
      <c r="A2653" s="189" t="s">
        <v>2696</v>
      </c>
      <c r="B2653" s="190" t="s">
        <v>2707</v>
      </c>
      <c r="C2653" s="191">
        <v>564851</v>
      </c>
      <c r="D2653" s="192">
        <v>2.5379999999999998</v>
      </c>
      <c r="E2653" s="193">
        <v>42.665460189999997</v>
      </c>
      <c r="F2653" s="194">
        <v>5.5842812823164429</v>
      </c>
      <c r="H2653" s="195">
        <f t="shared" si="247"/>
        <v>1.5</v>
      </c>
      <c r="I2653" s="196">
        <f t="shared" si="248"/>
        <v>3</v>
      </c>
      <c r="J2653" s="197">
        <f t="shared" si="249"/>
        <v>0.5</v>
      </c>
      <c r="K2653" s="186">
        <f t="shared" si="252"/>
        <v>5</v>
      </c>
      <c r="L2653" s="198">
        <f t="shared" si="250"/>
        <v>1.6666666666666667</v>
      </c>
      <c r="M2653" s="199">
        <f t="shared" si="251"/>
        <v>1.66</v>
      </c>
    </row>
    <row r="2654" spans="1:13" x14ac:dyDescent="0.35">
      <c r="A2654" s="189" t="s">
        <v>2696</v>
      </c>
      <c r="B2654" s="190" t="s">
        <v>2708</v>
      </c>
      <c r="C2654" s="191">
        <v>564893</v>
      </c>
      <c r="D2654" s="192">
        <v>3.1120000000000001</v>
      </c>
      <c r="E2654" s="193">
        <v>39.720994480000002</v>
      </c>
      <c r="F2654" s="194">
        <v>8.5635359116022105</v>
      </c>
      <c r="H2654" s="195">
        <f t="shared" si="247"/>
        <v>2.5</v>
      </c>
      <c r="I2654" s="196">
        <f t="shared" si="248"/>
        <v>0.5</v>
      </c>
      <c r="J2654" s="197">
        <f t="shared" si="249"/>
        <v>0.5</v>
      </c>
      <c r="K2654" s="186">
        <f t="shared" si="252"/>
        <v>3.5</v>
      </c>
      <c r="L2654" s="198">
        <f t="shared" si="250"/>
        <v>1.1666666666666667</v>
      </c>
      <c r="M2654" s="199">
        <f t="shared" si="251"/>
        <v>1.1599999999999999</v>
      </c>
    </row>
    <row r="2655" spans="1:13" x14ac:dyDescent="0.35">
      <c r="A2655" s="189" t="s">
        <v>2696</v>
      </c>
      <c r="B2655" s="190" t="s">
        <v>2709</v>
      </c>
      <c r="C2655" s="191">
        <v>564923</v>
      </c>
      <c r="D2655" s="192">
        <v>5.1719999999999997</v>
      </c>
      <c r="E2655" s="193">
        <v>43.756854259999997</v>
      </c>
      <c r="F2655" s="194">
        <v>2.8860028860028861</v>
      </c>
      <c r="H2655" s="195">
        <f t="shared" si="247"/>
        <v>5</v>
      </c>
      <c r="I2655" s="196">
        <f t="shared" si="248"/>
        <v>5</v>
      </c>
      <c r="J2655" s="197">
        <f t="shared" si="249"/>
        <v>3</v>
      </c>
      <c r="K2655" s="186">
        <f t="shared" si="252"/>
        <v>13</v>
      </c>
      <c r="L2655" s="198">
        <f t="shared" si="250"/>
        <v>4.333333333333333</v>
      </c>
      <c r="M2655" s="199">
        <f t="shared" si="251"/>
        <v>4.33</v>
      </c>
    </row>
    <row r="2656" spans="1:13" x14ac:dyDescent="0.35">
      <c r="A2656" s="189" t="s">
        <v>2696</v>
      </c>
      <c r="B2656" s="190" t="s">
        <v>2710</v>
      </c>
      <c r="C2656" s="191">
        <v>565032</v>
      </c>
      <c r="D2656" s="192">
        <v>2.1859999999999999</v>
      </c>
      <c r="E2656" s="193">
        <v>42.008620690000001</v>
      </c>
      <c r="F2656" s="194">
        <v>3.7931034482758625</v>
      </c>
      <c r="H2656" s="195">
        <f t="shared" si="247"/>
        <v>0.5</v>
      </c>
      <c r="I2656" s="196">
        <f t="shared" si="248"/>
        <v>2</v>
      </c>
      <c r="J2656" s="197">
        <f t="shared" si="249"/>
        <v>2</v>
      </c>
      <c r="K2656" s="186">
        <f t="shared" si="252"/>
        <v>4.5</v>
      </c>
      <c r="L2656" s="198">
        <f t="shared" si="250"/>
        <v>1.5</v>
      </c>
      <c r="M2656" s="199">
        <f t="shared" si="251"/>
        <v>1.5</v>
      </c>
    </row>
    <row r="2657" spans="1:13" x14ac:dyDescent="0.35">
      <c r="A2657" s="189" t="s">
        <v>2696</v>
      </c>
      <c r="B2657" s="190" t="s">
        <v>2711</v>
      </c>
      <c r="C2657" s="191">
        <v>565059</v>
      </c>
      <c r="D2657" s="192">
        <v>6.5640000000000001</v>
      </c>
      <c r="E2657" s="193">
        <v>42.51190476</v>
      </c>
      <c r="F2657" s="194">
        <v>1.4285714285714286</v>
      </c>
      <c r="H2657" s="195">
        <f t="shared" si="247"/>
        <v>5</v>
      </c>
      <c r="I2657" s="196">
        <f t="shared" si="248"/>
        <v>3</v>
      </c>
      <c r="J2657" s="197">
        <f t="shared" si="249"/>
        <v>5</v>
      </c>
      <c r="K2657" s="186">
        <f t="shared" si="252"/>
        <v>13</v>
      </c>
      <c r="L2657" s="198">
        <f t="shared" si="250"/>
        <v>4.333333333333333</v>
      </c>
      <c r="M2657" s="199">
        <f t="shared" si="251"/>
        <v>4.33</v>
      </c>
    </row>
    <row r="2658" spans="1:13" x14ac:dyDescent="0.35">
      <c r="A2658" s="189" t="s">
        <v>2696</v>
      </c>
      <c r="B2658" s="190" t="s">
        <v>2712</v>
      </c>
      <c r="C2658" s="191">
        <v>565067</v>
      </c>
      <c r="D2658" s="192">
        <v>1.9710000000000001</v>
      </c>
      <c r="E2658" s="193">
        <v>44.041710670000001</v>
      </c>
      <c r="F2658" s="194">
        <v>3.3790918690601903</v>
      </c>
      <c r="H2658" s="195">
        <f t="shared" si="247"/>
        <v>0.5</v>
      </c>
      <c r="I2658" s="196">
        <f t="shared" si="248"/>
        <v>5</v>
      </c>
      <c r="J2658" s="197">
        <f t="shared" si="249"/>
        <v>2.5</v>
      </c>
      <c r="K2658" s="186">
        <f t="shared" si="252"/>
        <v>8</v>
      </c>
      <c r="L2658" s="198">
        <f t="shared" si="250"/>
        <v>2.6666666666666665</v>
      </c>
      <c r="M2658" s="199">
        <f t="shared" si="251"/>
        <v>2.66</v>
      </c>
    </row>
    <row r="2659" spans="1:13" x14ac:dyDescent="0.35">
      <c r="A2659" s="189" t="s">
        <v>2696</v>
      </c>
      <c r="B2659" s="190" t="s">
        <v>2713</v>
      </c>
      <c r="C2659" s="191">
        <v>565091</v>
      </c>
      <c r="D2659" s="192">
        <v>3.8250000000000002</v>
      </c>
      <c r="E2659" s="193">
        <v>43.058064520000002</v>
      </c>
      <c r="F2659" s="194">
        <v>3.870967741935484</v>
      </c>
      <c r="H2659" s="195">
        <f t="shared" si="247"/>
        <v>4</v>
      </c>
      <c r="I2659" s="196">
        <f t="shared" si="248"/>
        <v>3.5</v>
      </c>
      <c r="J2659" s="197">
        <f t="shared" si="249"/>
        <v>1.5</v>
      </c>
      <c r="K2659" s="186">
        <f t="shared" si="252"/>
        <v>9</v>
      </c>
      <c r="L2659" s="198">
        <f t="shared" si="250"/>
        <v>3</v>
      </c>
      <c r="M2659" s="199">
        <f t="shared" si="251"/>
        <v>3</v>
      </c>
    </row>
    <row r="2660" spans="1:13" x14ac:dyDescent="0.35">
      <c r="A2660" s="189" t="s">
        <v>2696</v>
      </c>
      <c r="B2660" s="190" t="s">
        <v>2714</v>
      </c>
      <c r="C2660" s="191">
        <v>565148</v>
      </c>
      <c r="D2660" s="192">
        <v>2.8490000000000002</v>
      </c>
      <c r="E2660" s="193">
        <v>41.121212120000003</v>
      </c>
      <c r="F2660" s="194">
        <v>1.1363636363636362</v>
      </c>
      <c r="H2660" s="195">
        <f t="shared" si="247"/>
        <v>2</v>
      </c>
      <c r="I2660" s="196">
        <f t="shared" si="248"/>
        <v>0.5</v>
      </c>
      <c r="J2660" s="197">
        <f t="shared" si="249"/>
        <v>5</v>
      </c>
      <c r="K2660" s="186">
        <f t="shared" si="252"/>
        <v>7.5</v>
      </c>
      <c r="L2660" s="198">
        <f t="shared" si="250"/>
        <v>2.5</v>
      </c>
      <c r="M2660" s="199">
        <f t="shared" si="251"/>
        <v>2.5</v>
      </c>
    </row>
    <row r="2661" spans="1:13" x14ac:dyDescent="0.35">
      <c r="A2661" s="189" t="s">
        <v>2696</v>
      </c>
      <c r="B2661" s="190" t="s">
        <v>2715</v>
      </c>
      <c r="C2661" s="191">
        <v>565172</v>
      </c>
      <c r="D2661" s="192">
        <v>1.476</v>
      </c>
      <c r="E2661" s="193">
        <v>42.283908050000001</v>
      </c>
      <c r="F2661" s="194">
        <v>1.8390804597701151</v>
      </c>
      <c r="H2661" s="195">
        <f t="shared" si="247"/>
        <v>0.5</v>
      </c>
      <c r="I2661" s="196">
        <f t="shared" si="248"/>
        <v>2.5</v>
      </c>
      <c r="J2661" s="197">
        <f t="shared" si="249"/>
        <v>4.5</v>
      </c>
      <c r="K2661" s="186">
        <f t="shared" si="252"/>
        <v>7.5</v>
      </c>
      <c r="L2661" s="198">
        <f t="shared" si="250"/>
        <v>2.5</v>
      </c>
      <c r="M2661" s="199">
        <f t="shared" si="251"/>
        <v>2.5</v>
      </c>
    </row>
    <row r="2662" spans="1:13" x14ac:dyDescent="0.35">
      <c r="A2662" s="189" t="s">
        <v>2696</v>
      </c>
      <c r="B2662" s="190" t="s">
        <v>2716</v>
      </c>
      <c r="C2662" s="191">
        <v>565253</v>
      </c>
      <c r="D2662" s="192">
        <v>2.8740000000000001</v>
      </c>
      <c r="E2662" s="193">
        <v>43.786783040000003</v>
      </c>
      <c r="F2662" s="194">
        <v>3.2418952618453867</v>
      </c>
      <c r="H2662" s="195">
        <f t="shared" si="247"/>
        <v>2</v>
      </c>
      <c r="I2662" s="196">
        <f t="shared" si="248"/>
        <v>5</v>
      </c>
      <c r="J2662" s="197">
        <f t="shared" si="249"/>
        <v>2.5</v>
      </c>
      <c r="K2662" s="186">
        <f t="shared" si="252"/>
        <v>9.5</v>
      </c>
      <c r="L2662" s="198">
        <f t="shared" si="250"/>
        <v>3.1666666666666665</v>
      </c>
      <c r="M2662" s="199">
        <f t="shared" si="251"/>
        <v>3.16</v>
      </c>
    </row>
    <row r="2663" spans="1:13" x14ac:dyDescent="0.35">
      <c r="A2663" s="189" t="s">
        <v>2696</v>
      </c>
      <c r="B2663" s="190" t="s">
        <v>2717</v>
      </c>
      <c r="C2663" s="191">
        <v>565300</v>
      </c>
      <c r="D2663" s="192">
        <v>2.9409999999999998</v>
      </c>
      <c r="E2663" s="193">
        <v>41.381118880000002</v>
      </c>
      <c r="F2663" s="194">
        <v>4.545454545454545</v>
      </c>
      <c r="H2663" s="195">
        <f t="shared" si="247"/>
        <v>2.5</v>
      </c>
      <c r="I2663" s="196">
        <f t="shared" si="248"/>
        <v>1</v>
      </c>
      <c r="J2663" s="197">
        <f t="shared" si="249"/>
        <v>0.5</v>
      </c>
      <c r="K2663" s="186">
        <f t="shared" si="252"/>
        <v>4</v>
      </c>
      <c r="L2663" s="198">
        <f t="shared" si="250"/>
        <v>1.3333333333333333</v>
      </c>
      <c r="M2663" s="199">
        <f t="shared" si="251"/>
        <v>1.33</v>
      </c>
    </row>
    <row r="2664" spans="1:13" x14ac:dyDescent="0.35">
      <c r="A2664" s="189" t="s">
        <v>2696</v>
      </c>
      <c r="B2664" s="190" t="s">
        <v>2718</v>
      </c>
      <c r="C2664" s="191">
        <v>565318</v>
      </c>
      <c r="D2664" s="192">
        <v>4.7050000000000001</v>
      </c>
      <c r="E2664" s="193">
        <v>43.741621619999997</v>
      </c>
      <c r="F2664" s="194">
        <v>4.4324324324324316</v>
      </c>
      <c r="H2664" s="195">
        <f t="shared" si="247"/>
        <v>5</v>
      </c>
      <c r="I2664" s="196">
        <f t="shared" si="248"/>
        <v>5</v>
      </c>
      <c r="J2664" s="197">
        <f t="shared" si="249"/>
        <v>1</v>
      </c>
      <c r="K2664" s="186">
        <f t="shared" si="252"/>
        <v>11</v>
      </c>
      <c r="L2664" s="198">
        <f t="shared" si="250"/>
        <v>3.6666666666666665</v>
      </c>
      <c r="M2664" s="199">
        <f t="shared" si="251"/>
        <v>3.66</v>
      </c>
    </row>
    <row r="2665" spans="1:13" x14ac:dyDescent="0.35">
      <c r="A2665" s="189" t="s">
        <v>2696</v>
      </c>
      <c r="B2665" s="190" t="s">
        <v>585</v>
      </c>
      <c r="C2665" s="191">
        <v>565342</v>
      </c>
      <c r="D2665" s="192">
        <v>4.1150000000000002</v>
      </c>
      <c r="E2665" s="193">
        <v>43.001291989999999</v>
      </c>
      <c r="F2665" s="194">
        <v>0.516795865633075</v>
      </c>
      <c r="H2665" s="195">
        <f t="shared" si="247"/>
        <v>5</v>
      </c>
      <c r="I2665" s="196">
        <f t="shared" si="248"/>
        <v>3.5</v>
      </c>
      <c r="J2665" s="197">
        <f t="shared" si="249"/>
        <v>5</v>
      </c>
      <c r="K2665" s="186">
        <f t="shared" si="252"/>
        <v>13.5</v>
      </c>
      <c r="L2665" s="198">
        <f t="shared" si="250"/>
        <v>4.5</v>
      </c>
      <c r="M2665" s="199">
        <f t="shared" si="251"/>
        <v>4.5</v>
      </c>
    </row>
    <row r="2666" spans="1:13" x14ac:dyDescent="0.35">
      <c r="A2666" s="189" t="s">
        <v>2696</v>
      </c>
      <c r="B2666" s="190" t="s">
        <v>2300</v>
      </c>
      <c r="C2666" s="191">
        <v>565474</v>
      </c>
      <c r="D2666" s="192">
        <v>4.7869999999999999</v>
      </c>
      <c r="E2666" s="193">
        <v>40.552264809999997</v>
      </c>
      <c r="F2666" s="194">
        <v>1.3937282229965158</v>
      </c>
      <c r="H2666" s="195">
        <f t="shared" si="247"/>
        <v>5</v>
      </c>
      <c r="I2666" s="196">
        <f t="shared" si="248"/>
        <v>0.5</v>
      </c>
      <c r="J2666" s="197">
        <f t="shared" si="249"/>
        <v>5</v>
      </c>
      <c r="K2666" s="186">
        <f t="shared" si="252"/>
        <v>10.5</v>
      </c>
      <c r="L2666" s="198">
        <f t="shared" si="250"/>
        <v>3.5</v>
      </c>
      <c r="M2666" s="199">
        <f t="shared" si="251"/>
        <v>3.5</v>
      </c>
    </row>
    <row r="2667" spans="1:13" x14ac:dyDescent="0.35">
      <c r="A2667" s="189" t="s">
        <v>2696</v>
      </c>
      <c r="B2667" s="190" t="s">
        <v>2719</v>
      </c>
      <c r="C2667" s="191">
        <v>565491</v>
      </c>
      <c r="D2667" s="192">
        <v>4.1980000000000004</v>
      </c>
      <c r="E2667" s="193">
        <v>39.125592419999997</v>
      </c>
      <c r="F2667" s="194">
        <v>7.5829383886255917</v>
      </c>
      <c r="H2667" s="195">
        <f t="shared" si="247"/>
        <v>5</v>
      </c>
      <c r="I2667" s="196">
        <f t="shared" si="248"/>
        <v>0.5</v>
      </c>
      <c r="J2667" s="197">
        <f t="shared" si="249"/>
        <v>0.5</v>
      </c>
      <c r="K2667" s="186">
        <f t="shared" si="252"/>
        <v>6</v>
      </c>
      <c r="L2667" s="198">
        <f t="shared" si="250"/>
        <v>2</v>
      </c>
      <c r="M2667" s="199">
        <f t="shared" si="251"/>
        <v>2</v>
      </c>
    </row>
    <row r="2668" spans="1:13" x14ac:dyDescent="0.35">
      <c r="A2668" s="189" t="s">
        <v>2696</v>
      </c>
      <c r="B2668" s="190" t="s">
        <v>2696</v>
      </c>
      <c r="C2668" s="191">
        <v>565555</v>
      </c>
      <c r="D2668" s="192">
        <v>3.2639999999999998</v>
      </c>
      <c r="E2668" s="193">
        <v>43.755790380000001</v>
      </c>
      <c r="F2668" s="194">
        <v>0.99820634796849428</v>
      </c>
      <c r="H2668" s="195">
        <f t="shared" si="247"/>
        <v>3</v>
      </c>
      <c r="I2668" s="196">
        <f t="shared" si="248"/>
        <v>5</v>
      </c>
      <c r="J2668" s="197">
        <f t="shared" si="249"/>
        <v>5</v>
      </c>
      <c r="K2668" s="186">
        <f t="shared" si="252"/>
        <v>13</v>
      </c>
      <c r="L2668" s="198">
        <f t="shared" si="250"/>
        <v>4.333333333333333</v>
      </c>
      <c r="M2668" s="199">
        <f t="shared" si="251"/>
        <v>4.33</v>
      </c>
    </row>
    <row r="2669" spans="1:13" x14ac:dyDescent="0.35">
      <c r="A2669" s="189" t="s">
        <v>2696</v>
      </c>
      <c r="B2669" s="190" t="s">
        <v>2720</v>
      </c>
      <c r="C2669" s="191">
        <v>565679</v>
      </c>
      <c r="D2669" s="192">
        <v>5.49</v>
      </c>
      <c r="E2669" s="193">
        <v>40.799099099999999</v>
      </c>
      <c r="F2669" s="194">
        <v>6.666666666666667</v>
      </c>
      <c r="H2669" s="195">
        <f t="shared" si="247"/>
        <v>5</v>
      </c>
      <c r="I2669" s="196">
        <f t="shared" si="248"/>
        <v>0.5</v>
      </c>
      <c r="J2669" s="197">
        <f t="shared" si="249"/>
        <v>0.5</v>
      </c>
      <c r="K2669" s="186">
        <f t="shared" si="252"/>
        <v>6</v>
      </c>
      <c r="L2669" s="198">
        <f t="shared" si="250"/>
        <v>2</v>
      </c>
      <c r="M2669" s="199">
        <f t="shared" si="251"/>
        <v>2</v>
      </c>
    </row>
    <row r="2670" spans="1:13" x14ac:dyDescent="0.35">
      <c r="A2670" s="189" t="s">
        <v>2696</v>
      </c>
      <c r="B2670" s="190" t="s">
        <v>2721</v>
      </c>
      <c r="C2670" s="191">
        <v>565831</v>
      </c>
      <c r="D2670" s="192">
        <v>2.2530000000000001</v>
      </c>
      <c r="E2670" s="193">
        <v>42.716505890000001</v>
      </c>
      <c r="F2670" s="194">
        <v>9.4319399785637739</v>
      </c>
      <c r="H2670" s="195">
        <f t="shared" si="247"/>
        <v>1</v>
      </c>
      <c r="I2670" s="196">
        <f t="shared" si="248"/>
        <v>3.5</v>
      </c>
      <c r="J2670" s="197">
        <f t="shared" si="249"/>
        <v>0.5</v>
      </c>
      <c r="K2670" s="186">
        <f t="shared" si="252"/>
        <v>5</v>
      </c>
      <c r="L2670" s="198">
        <f t="shared" si="250"/>
        <v>1.6666666666666667</v>
      </c>
      <c r="M2670" s="199">
        <f t="shared" si="251"/>
        <v>1.66</v>
      </c>
    </row>
    <row r="2671" spans="1:13" x14ac:dyDescent="0.35">
      <c r="A2671" s="189" t="s">
        <v>2696</v>
      </c>
      <c r="B2671" s="190" t="s">
        <v>2722</v>
      </c>
      <c r="C2671" s="191">
        <v>565881</v>
      </c>
      <c r="D2671" s="192">
        <v>1.887</v>
      </c>
      <c r="E2671" s="193">
        <v>41.66475973</v>
      </c>
      <c r="F2671" s="194">
        <v>5.9496567505720828</v>
      </c>
      <c r="H2671" s="195">
        <f t="shared" si="247"/>
        <v>0.5</v>
      </c>
      <c r="I2671" s="196">
        <f t="shared" si="248"/>
        <v>1.5</v>
      </c>
      <c r="J2671" s="197">
        <f t="shared" si="249"/>
        <v>0.5</v>
      </c>
      <c r="K2671" s="186">
        <f t="shared" si="252"/>
        <v>2.5</v>
      </c>
      <c r="L2671" s="198">
        <f t="shared" si="250"/>
        <v>0.83333333333333337</v>
      </c>
      <c r="M2671" s="199">
        <f t="shared" si="251"/>
        <v>0.83</v>
      </c>
    </row>
    <row r="2672" spans="1:13" x14ac:dyDescent="0.35">
      <c r="A2672" s="189" t="s">
        <v>2696</v>
      </c>
      <c r="B2672" s="190" t="s">
        <v>1053</v>
      </c>
      <c r="C2672" s="191">
        <v>565890</v>
      </c>
      <c r="D2672" s="192">
        <v>2.21</v>
      </c>
      <c r="E2672" s="193">
        <v>39.468695650000001</v>
      </c>
      <c r="F2672" s="194">
        <v>4.8695652173913038</v>
      </c>
      <c r="H2672" s="195">
        <f t="shared" si="247"/>
        <v>0.5</v>
      </c>
      <c r="I2672" s="196">
        <f t="shared" si="248"/>
        <v>0.5</v>
      </c>
      <c r="J2672" s="197">
        <f t="shared" si="249"/>
        <v>0.5</v>
      </c>
      <c r="K2672" s="186">
        <f t="shared" si="252"/>
        <v>1.5</v>
      </c>
      <c r="L2672" s="198">
        <f t="shared" si="250"/>
        <v>0.5</v>
      </c>
      <c r="M2672" s="199">
        <f t="shared" si="251"/>
        <v>0.5</v>
      </c>
    </row>
    <row r="2673" spans="1:13" x14ac:dyDescent="0.35">
      <c r="A2673" s="189" t="s">
        <v>2696</v>
      </c>
      <c r="B2673" s="190" t="s">
        <v>631</v>
      </c>
      <c r="C2673" s="191">
        <v>542482</v>
      </c>
      <c r="D2673" s="192">
        <v>4.93</v>
      </c>
      <c r="E2673" s="193">
        <v>37.214285709999999</v>
      </c>
      <c r="F2673" s="194">
        <v>9.2165898617511512</v>
      </c>
      <c r="H2673" s="195">
        <f t="shared" si="247"/>
        <v>5</v>
      </c>
      <c r="I2673" s="196">
        <f t="shared" si="248"/>
        <v>0.5</v>
      </c>
      <c r="J2673" s="197">
        <f t="shared" si="249"/>
        <v>0.5</v>
      </c>
      <c r="K2673" s="186">
        <f t="shared" si="252"/>
        <v>6</v>
      </c>
      <c r="L2673" s="198">
        <f t="shared" si="250"/>
        <v>2</v>
      </c>
      <c r="M2673" s="199">
        <f t="shared" si="251"/>
        <v>2</v>
      </c>
    </row>
    <row r="2674" spans="1:13" x14ac:dyDescent="0.35">
      <c r="A2674" s="189" t="s">
        <v>2696</v>
      </c>
      <c r="B2674" s="190" t="s">
        <v>2723</v>
      </c>
      <c r="C2674" s="191">
        <v>565938</v>
      </c>
      <c r="D2674" s="192">
        <v>4.3479999999999999</v>
      </c>
      <c r="E2674" s="193">
        <v>41.164206640000003</v>
      </c>
      <c r="F2674" s="194">
        <v>1.4760147601476017</v>
      </c>
      <c r="H2674" s="195">
        <f t="shared" si="247"/>
        <v>5</v>
      </c>
      <c r="I2674" s="196">
        <f t="shared" si="248"/>
        <v>1</v>
      </c>
      <c r="J2674" s="197">
        <f t="shared" si="249"/>
        <v>5</v>
      </c>
      <c r="K2674" s="186">
        <f t="shared" si="252"/>
        <v>11</v>
      </c>
      <c r="L2674" s="198">
        <f t="shared" si="250"/>
        <v>3.6666666666666665</v>
      </c>
      <c r="M2674" s="199">
        <f t="shared" si="251"/>
        <v>3.66</v>
      </c>
    </row>
    <row r="2675" spans="1:13" x14ac:dyDescent="0.35">
      <c r="A2675" s="189" t="s">
        <v>2696</v>
      </c>
      <c r="B2675" s="190" t="s">
        <v>2724</v>
      </c>
      <c r="C2675" s="191">
        <v>565954</v>
      </c>
      <c r="D2675" s="192">
        <v>2.016</v>
      </c>
      <c r="E2675" s="193">
        <v>40.57397959</v>
      </c>
      <c r="F2675" s="194">
        <v>2.0408163265306123</v>
      </c>
      <c r="H2675" s="195">
        <f t="shared" si="247"/>
        <v>0.5</v>
      </c>
      <c r="I2675" s="196">
        <f t="shared" si="248"/>
        <v>0.5</v>
      </c>
      <c r="J2675" s="197">
        <f t="shared" si="249"/>
        <v>4.5</v>
      </c>
      <c r="K2675" s="186">
        <f t="shared" si="252"/>
        <v>5.5</v>
      </c>
      <c r="L2675" s="198">
        <f t="shared" si="250"/>
        <v>1.8333333333333333</v>
      </c>
      <c r="M2675" s="199">
        <f t="shared" si="251"/>
        <v>1.83</v>
      </c>
    </row>
    <row r="2676" spans="1:13" x14ac:dyDescent="0.35">
      <c r="A2676" s="189" t="s">
        <v>2725</v>
      </c>
      <c r="B2676" s="190" t="s">
        <v>2726</v>
      </c>
      <c r="C2676" s="191">
        <v>562441</v>
      </c>
      <c r="D2676" s="192">
        <v>2.6459999999999999</v>
      </c>
      <c r="E2676" s="193">
        <v>41.268580059999998</v>
      </c>
      <c r="F2676" s="194">
        <v>0.60422960725075525</v>
      </c>
      <c r="H2676" s="195">
        <f t="shared" si="247"/>
        <v>1.5</v>
      </c>
      <c r="I2676" s="196">
        <f t="shared" si="248"/>
        <v>1</v>
      </c>
      <c r="J2676" s="197">
        <f t="shared" si="249"/>
        <v>5</v>
      </c>
      <c r="K2676" s="186">
        <f t="shared" si="252"/>
        <v>7.5</v>
      </c>
      <c r="L2676" s="198">
        <f t="shared" si="250"/>
        <v>2.5</v>
      </c>
      <c r="M2676" s="199">
        <f t="shared" si="251"/>
        <v>2.5</v>
      </c>
    </row>
    <row r="2677" spans="1:13" x14ac:dyDescent="0.35">
      <c r="A2677" s="189" t="s">
        <v>2725</v>
      </c>
      <c r="B2677" s="190" t="s">
        <v>2727</v>
      </c>
      <c r="C2677" s="191">
        <v>530417</v>
      </c>
      <c r="D2677" s="192">
        <v>1.8520000000000001</v>
      </c>
      <c r="E2677" s="193">
        <v>52.765306119999998</v>
      </c>
      <c r="F2677" s="194">
        <v>14.285714285714285</v>
      </c>
      <c r="H2677" s="195">
        <f t="shared" si="247"/>
        <v>0.5</v>
      </c>
      <c r="I2677" s="196">
        <f t="shared" si="248"/>
        <v>5</v>
      </c>
      <c r="J2677" s="197">
        <f t="shared" si="249"/>
        <v>0.5</v>
      </c>
      <c r="K2677" s="186">
        <f t="shared" si="252"/>
        <v>6</v>
      </c>
      <c r="L2677" s="198">
        <f t="shared" si="250"/>
        <v>2</v>
      </c>
      <c r="M2677" s="199">
        <f t="shared" si="251"/>
        <v>2</v>
      </c>
    </row>
    <row r="2678" spans="1:13" x14ac:dyDescent="0.35">
      <c r="A2678" s="189" t="s">
        <v>2725</v>
      </c>
      <c r="B2678" s="190" t="s">
        <v>2728</v>
      </c>
      <c r="C2678" s="191">
        <v>562581</v>
      </c>
      <c r="D2678" s="192">
        <v>6.5609999999999999</v>
      </c>
      <c r="E2678" s="193">
        <v>43.09525155</v>
      </c>
      <c r="F2678" s="194">
        <v>1.2436404748445451</v>
      </c>
      <c r="H2678" s="195">
        <f t="shared" si="247"/>
        <v>5</v>
      </c>
      <c r="I2678" s="196">
        <f t="shared" si="248"/>
        <v>3.5</v>
      </c>
      <c r="J2678" s="197">
        <f t="shared" si="249"/>
        <v>5</v>
      </c>
      <c r="K2678" s="186">
        <f t="shared" si="252"/>
        <v>13.5</v>
      </c>
      <c r="L2678" s="198">
        <f t="shared" si="250"/>
        <v>4.5</v>
      </c>
      <c r="M2678" s="199">
        <f t="shared" si="251"/>
        <v>4.5</v>
      </c>
    </row>
    <row r="2679" spans="1:13" x14ac:dyDescent="0.35">
      <c r="A2679" s="189" t="s">
        <v>2725</v>
      </c>
      <c r="B2679" s="190" t="s">
        <v>2729</v>
      </c>
      <c r="C2679" s="191">
        <v>562611</v>
      </c>
      <c r="D2679" s="192">
        <v>7.0819999999999999</v>
      </c>
      <c r="E2679" s="193">
        <v>42.943124439999998</v>
      </c>
      <c r="F2679" s="194">
        <v>1.96020196020196</v>
      </c>
      <c r="H2679" s="195">
        <f t="shared" si="247"/>
        <v>5</v>
      </c>
      <c r="I2679" s="196">
        <f t="shared" si="248"/>
        <v>3.5</v>
      </c>
      <c r="J2679" s="197">
        <f t="shared" si="249"/>
        <v>4.5</v>
      </c>
      <c r="K2679" s="186">
        <f t="shared" si="252"/>
        <v>13</v>
      </c>
      <c r="L2679" s="198">
        <f t="shared" si="250"/>
        <v>4.333333333333333</v>
      </c>
      <c r="M2679" s="199">
        <f t="shared" si="251"/>
        <v>4.33</v>
      </c>
    </row>
    <row r="2680" spans="1:13" x14ac:dyDescent="0.35">
      <c r="A2680" s="189" t="s">
        <v>2725</v>
      </c>
      <c r="B2680" s="190" t="s">
        <v>2386</v>
      </c>
      <c r="C2680" s="191">
        <v>562661</v>
      </c>
      <c r="D2680" s="192">
        <v>3.601</v>
      </c>
      <c r="E2680" s="193">
        <v>43.689982729999997</v>
      </c>
      <c r="F2680" s="194">
        <v>2.7633851468048363</v>
      </c>
      <c r="H2680" s="195">
        <f t="shared" si="247"/>
        <v>4</v>
      </c>
      <c r="I2680" s="196">
        <f t="shared" si="248"/>
        <v>5</v>
      </c>
      <c r="J2680" s="197">
        <f t="shared" si="249"/>
        <v>3.5</v>
      </c>
      <c r="K2680" s="186">
        <f t="shared" si="252"/>
        <v>12.5</v>
      </c>
      <c r="L2680" s="198">
        <f t="shared" si="250"/>
        <v>4.166666666666667</v>
      </c>
      <c r="M2680" s="199">
        <f t="shared" si="251"/>
        <v>4.16</v>
      </c>
    </row>
    <row r="2681" spans="1:13" x14ac:dyDescent="0.35">
      <c r="A2681" s="189" t="s">
        <v>2725</v>
      </c>
      <c r="B2681" s="190" t="s">
        <v>2730</v>
      </c>
      <c r="C2681" s="191">
        <v>545708</v>
      </c>
      <c r="D2681" s="192">
        <v>8.4849999999999994</v>
      </c>
      <c r="E2681" s="193">
        <v>45.39453125</v>
      </c>
      <c r="F2681" s="194">
        <v>0.78125</v>
      </c>
      <c r="H2681" s="195">
        <f t="shared" si="247"/>
        <v>5</v>
      </c>
      <c r="I2681" s="196">
        <f t="shared" si="248"/>
        <v>5</v>
      </c>
      <c r="J2681" s="197">
        <f t="shared" si="249"/>
        <v>5</v>
      </c>
      <c r="K2681" s="186">
        <f t="shared" si="252"/>
        <v>15</v>
      </c>
      <c r="L2681" s="198">
        <f t="shared" si="250"/>
        <v>5</v>
      </c>
      <c r="M2681" s="199">
        <f t="shared" si="251"/>
        <v>5</v>
      </c>
    </row>
    <row r="2682" spans="1:13" x14ac:dyDescent="0.35">
      <c r="A2682" s="189" t="s">
        <v>2725</v>
      </c>
      <c r="B2682" s="190" t="s">
        <v>2731</v>
      </c>
      <c r="C2682" s="191">
        <v>562751</v>
      </c>
      <c r="D2682" s="192">
        <v>5.8170000000000002</v>
      </c>
      <c r="E2682" s="193">
        <v>44.470630720000003</v>
      </c>
      <c r="F2682" s="194">
        <v>0.77034183919114108</v>
      </c>
      <c r="H2682" s="195">
        <f t="shared" si="247"/>
        <v>5</v>
      </c>
      <c r="I2682" s="196">
        <f t="shared" si="248"/>
        <v>5</v>
      </c>
      <c r="J2682" s="197">
        <f t="shared" si="249"/>
        <v>5</v>
      </c>
      <c r="K2682" s="186">
        <f t="shared" si="252"/>
        <v>15</v>
      </c>
      <c r="L2682" s="198">
        <f t="shared" si="250"/>
        <v>5</v>
      </c>
      <c r="M2682" s="199">
        <f t="shared" si="251"/>
        <v>5</v>
      </c>
    </row>
    <row r="2683" spans="1:13" x14ac:dyDescent="0.35">
      <c r="A2683" s="189" t="s">
        <v>2725</v>
      </c>
      <c r="B2683" s="190" t="s">
        <v>2725</v>
      </c>
      <c r="C2683" s="191">
        <v>562777</v>
      </c>
      <c r="D2683" s="192">
        <v>5.0369999999999999</v>
      </c>
      <c r="E2683" s="193">
        <v>43.045161589999999</v>
      </c>
      <c r="F2683" s="194">
        <v>2.338642850566246</v>
      </c>
      <c r="H2683" s="195">
        <f t="shared" si="247"/>
        <v>5</v>
      </c>
      <c r="I2683" s="196">
        <f t="shared" si="248"/>
        <v>3.5</v>
      </c>
      <c r="J2683" s="197">
        <f t="shared" si="249"/>
        <v>4</v>
      </c>
      <c r="K2683" s="186">
        <f t="shared" si="252"/>
        <v>12.5</v>
      </c>
      <c r="L2683" s="198">
        <f t="shared" si="250"/>
        <v>4.166666666666667</v>
      </c>
      <c r="M2683" s="199">
        <f t="shared" si="251"/>
        <v>4.16</v>
      </c>
    </row>
    <row r="2684" spans="1:13" x14ac:dyDescent="0.35">
      <c r="A2684" s="189" t="s">
        <v>2725</v>
      </c>
      <c r="B2684" s="190" t="s">
        <v>2732</v>
      </c>
      <c r="C2684" s="191">
        <v>562823</v>
      </c>
      <c r="D2684" s="192">
        <v>5.0519999999999996</v>
      </c>
      <c r="E2684" s="193">
        <v>43.875708500000002</v>
      </c>
      <c r="F2684" s="194">
        <v>4.048582995951417</v>
      </c>
      <c r="H2684" s="195">
        <f t="shared" si="247"/>
        <v>5</v>
      </c>
      <c r="I2684" s="196">
        <f t="shared" si="248"/>
        <v>5</v>
      </c>
      <c r="J2684" s="197">
        <f t="shared" si="249"/>
        <v>1.5</v>
      </c>
      <c r="K2684" s="186">
        <f t="shared" si="252"/>
        <v>11.5</v>
      </c>
      <c r="L2684" s="198">
        <f t="shared" si="250"/>
        <v>3.8333333333333335</v>
      </c>
      <c r="M2684" s="199">
        <f t="shared" si="251"/>
        <v>3.83</v>
      </c>
    </row>
    <row r="2685" spans="1:13" x14ac:dyDescent="0.35">
      <c r="A2685" s="189" t="s">
        <v>2725</v>
      </c>
      <c r="B2685" s="190" t="s">
        <v>2733</v>
      </c>
      <c r="C2685" s="191">
        <v>562858</v>
      </c>
      <c r="D2685" s="192">
        <v>8.9629999999999992</v>
      </c>
      <c r="E2685" s="193">
        <v>40.96963847</v>
      </c>
      <c r="F2685" s="194">
        <v>1.6146016146016144</v>
      </c>
      <c r="H2685" s="195">
        <f t="shared" si="247"/>
        <v>5</v>
      </c>
      <c r="I2685" s="196">
        <f t="shared" si="248"/>
        <v>0.5</v>
      </c>
      <c r="J2685" s="197">
        <f t="shared" si="249"/>
        <v>5</v>
      </c>
      <c r="K2685" s="186">
        <f t="shared" si="252"/>
        <v>10.5</v>
      </c>
      <c r="L2685" s="198">
        <f t="shared" si="250"/>
        <v>3.5</v>
      </c>
      <c r="M2685" s="199">
        <f t="shared" si="251"/>
        <v>3.5</v>
      </c>
    </row>
    <row r="2686" spans="1:13" x14ac:dyDescent="0.35">
      <c r="A2686" s="189" t="s">
        <v>2725</v>
      </c>
      <c r="B2686" s="190" t="s">
        <v>2734</v>
      </c>
      <c r="C2686" s="191">
        <v>562912</v>
      </c>
      <c r="D2686" s="192">
        <v>4.1829999999999998</v>
      </c>
      <c r="E2686" s="193">
        <v>42.712106050000003</v>
      </c>
      <c r="F2686" s="194">
        <v>1.6008004002001002</v>
      </c>
      <c r="H2686" s="195">
        <f t="shared" si="247"/>
        <v>5</v>
      </c>
      <c r="I2686" s="196">
        <f t="shared" si="248"/>
        <v>3.5</v>
      </c>
      <c r="J2686" s="197">
        <f t="shared" si="249"/>
        <v>5</v>
      </c>
      <c r="K2686" s="186">
        <f t="shared" si="252"/>
        <v>13.5</v>
      </c>
      <c r="L2686" s="198">
        <f t="shared" si="250"/>
        <v>4.5</v>
      </c>
      <c r="M2686" s="199">
        <f t="shared" si="251"/>
        <v>4.5</v>
      </c>
    </row>
    <row r="2687" spans="1:13" x14ac:dyDescent="0.35">
      <c r="A2687" s="189" t="s">
        <v>2725</v>
      </c>
      <c r="B2687" s="190" t="s">
        <v>2564</v>
      </c>
      <c r="C2687" s="191">
        <v>562947</v>
      </c>
      <c r="D2687" s="192">
        <v>3.2570000000000001</v>
      </c>
      <c r="E2687" s="193">
        <v>46.212456340000003</v>
      </c>
      <c r="F2687" s="194">
        <v>0.69848661233993015</v>
      </c>
      <c r="H2687" s="195">
        <f t="shared" si="247"/>
        <v>3</v>
      </c>
      <c r="I2687" s="196">
        <f t="shared" si="248"/>
        <v>5</v>
      </c>
      <c r="J2687" s="197">
        <f t="shared" si="249"/>
        <v>5</v>
      </c>
      <c r="K2687" s="186">
        <f t="shared" si="252"/>
        <v>13</v>
      </c>
      <c r="L2687" s="198">
        <f t="shared" si="250"/>
        <v>4.333333333333333</v>
      </c>
      <c r="M2687" s="199">
        <f t="shared" si="251"/>
        <v>4.33</v>
      </c>
    </row>
    <row r="2688" spans="1:13" x14ac:dyDescent="0.35">
      <c r="A2688" s="189" t="s">
        <v>2735</v>
      </c>
      <c r="B2688" s="190" t="s">
        <v>2736</v>
      </c>
      <c r="C2688" s="191">
        <v>567469</v>
      </c>
      <c r="D2688" s="192">
        <v>3.4350000000000001</v>
      </c>
      <c r="E2688" s="193">
        <v>44.224880380000002</v>
      </c>
      <c r="F2688" s="194">
        <v>3.3492822966507174</v>
      </c>
      <c r="H2688" s="195">
        <f t="shared" si="247"/>
        <v>3.5</v>
      </c>
      <c r="I2688" s="196">
        <f t="shared" si="248"/>
        <v>5</v>
      </c>
      <c r="J2688" s="197">
        <f t="shared" si="249"/>
        <v>2.5</v>
      </c>
      <c r="K2688" s="186">
        <f t="shared" si="252"/>
        <v>11</v>
      </c>
      <c r="L2688" s="198">
        <f t="shared" si="250"/>
        <v>3.6666666666666665</v>
      </c>
      <c r="M2688" s="199">
        <f t="shared" si="251"/>
        <v>3.66</v>
      </c>
    </row>
    <row r="2689" spans="1:13" x14ac:dyDescent="0.35">
      <c r="A2689" s="189" t="s">
        <v>2735</v>
      </c>
      <c r="B2689" s="190" t="s">
        <v>2737</v>
      </c>
      <c r="C2689" s="191">
        <v>567477</v>
      </c>
      <c r="D2689" s="192">
        <v>2.4900000000000002</v>
      </c>
      <c r="E2689" s="193">
        <v>45.444186049999999</v>
      </c>
      <c r="F2689" s="194">
        <v>3.8242894056847545</v>
      </c>
      <c r="H2689" s="195">
        <f t="shared" si="247"/>
        <v>1.5</v>
      </c>
      <c r="I2689" s="196">
        <f t="shared" si="248"/>
        <v>5</v>
      </c>
      <c r="J2689" s="197">
        <f t="shared" si="249"/>
        <v>2</v>
      </c>
      <c r="K2689" s="186">
        <f t="shared" si="252"/>
        <v>8.5</v>
      </c>
      <c r="L2689" s="198">
        <f t="shared" si="250"/>
        <v>2.8333333333333335</v>
      </c>
      <c r="M2689" s="199">
        <f t="shared" si="251"/>
        <v>2.83</v>
      </c>
    </row>
    <row r="2690" spans="1:13" x14ac:dyDescent="0.35">
      <c r="A2690" s="189" t="s">
        <v>2735</v>
      </c>
      <c r="B2690" s="190" t="s">
        <v>2738</v>
      </c>
      <c r="C2690" s="191">
        <v>567485</v>
      </c>
      <c r="D2690" s="192">
        <v>2.3660000000000001</v>
      </c>
      <c r="E2690" s="193">
        <v>43.37131952</v>
      </c>
      <c r="F2690" s="194">
        <v>5.0163576881134126</v>
      </c>
      <c r="H2690" s="195">
        <f t="shared" si="247"/>
        <v>1</v>
      </c>
      <c r="I2690" s="196">
        <f t="shared" si="248"/>
        <v>4.5</v>
      </c>
      <c r="J2690" s="197">
        <f t="shared" si="249"/>
        <v>0.5</v>
      </c>
      <c r="K2690" s="186">
        <f t="shared" si="252"/>
        <v>6</v>
      </c>
      <c r="L2690" s="198">
        <f t="shared" si="250"/>
        <v>2</v>
      </c>
      <c r="M2690" s="199">
        <f t="shared" si="251"/>
        <v>2</v>
      </c>
    </row>
    <row r="2691" spans="1:13" x14ac:dyDescent="0.35">
      <c r="A2691" s="189" t="s">
        <v>2735</v>
      </c>
      <c r="B2691" s="190" t="s">
        <v>2739</v>
      </c>
      <c r="C2691" s="191">
        <v>567507</v>
      </c>
      <c r="D2691" s="192">
        <v>5.2510000000000003</v>
      </c>
      <c r="E2691" s="193">
        <v>42.782245070000002</v>
      </c>
      <c r="F2691" s="194">
        <v>4.7825548259199602</v>
      </c>
      <c r="H2691" s="195">
        <f t="shared" si="247"/>
        <v>5</v>
      </c>
      <c r="I2691" s="196">
        <f t="shared" si="248"/>
        <v>3.5</v>
      </c>
      <c r="J2691" s="197">
        <f t="shared" si="249"/>
        <v>0.5</v>
      </c>
      <c r="K2691" s="186">
        <f t="shared" si="252"/>
        <v>9</v>
      </c>
      <c r="L2691" s="198">
        <f t="shared" si="250"/>
        <v>3</v>
      </c>
      <c r="M2691" s="199">
        <f t="shared" si="251"/>
        <v>3</v>
      </c>
    </row>
    <row r="2692" spans="1:13" x14ac:dyDescent="0.35">
      <c r="A2692" s="189" t="s">
        <v>2735</v>
      </c>
      <c r="B2692" s="190" t="s">
        <v>2740</v>
      </c>
      <c r="C2692" s="191">
        <v>567515</v>
      </c>
      <c r="D2692" s="192">
        <v>6.3849999999999998</v>
      </c>
      <c r="E2692" s="193">
        <v>41.804432929999997</v>
      </c>
      <c r="F2692" s="194">
        <v>1.2435233160621764</v>
      </c>
      <c r="H2692" s="195">
        <f t="shared" ref="H2692:H2755" si="253">VALUE(_xlfn.IFS(D2692&gt;4.05,"5",D2692&gt;=3.83,"4,5",D2692&gt;=3.6,"4",D2692&gt;=3.37,"3,5",D2692&gt;=3.14,"3",D2692&gt;=2.91,"2,5",D2692&gt;=2.68,"2",D2692&gt;=2.45,"1,5",D2692&gt;=2.22,"1",D2692&lt;2.22,"0,5"))</f>
        <v>5</v>
      </c>
      <c r="I2692" s="196">
        <f t="shared" ref="I2692:I2755" si="254">VALUE(_xlfn.IFS(E2692&gt;43.62,"5",E2692&gt;=43.32,"4,5",E2692&gt;=43.1,"4",E2692&gt;=42.7,"3,5",E2692&gt;=42.39,"3",E2692&gt;=42.08,"2,5",E2692&gt;=41.77,"2",E2692&gt;=41.46,"1,5",E2692&gt;=41.15,"1",E2692&lt;41.15,"0,5"))</f>
        <v>2</v>
      </c>
      <c r="J2692" s="197">
        <f t="shared" ref="J2692:J2755" si="255">VALUE(_xlfn.IFS(F2692&gt;4.53,"0,5",F2692&gt;=4.2,"1",F2692&gt;=3.86,"1,5",F2692&gt;=3.52,"2",F2692&gt;=3.18,"2,5",F2692&gt;=2.84,"3",F2692&gt;=2.5,"3,5",F2692&gt;=2.16,"4",F2692&gt;=1.82,"4,5",F2692&lt;1.82,"5"))</f>
        <v>5</v>
      </c>
      <c r="K2692" s="186">
        <f t="shared" si="252"/>
        <v>12</v>
      </c>
      <c r="L2692" s="198">
        <f t="shared" ref="L2692:L2755" si="256">(H2692+I2692+J2692)/3</f>
        <v>4</v>
      </c>
      <c r="M2692" s="199">
        <f t="shared" ref="M2692:M2755" si="257">ROUNDDOWN(L2692,2)</f>
        <v>4</v>
      </c>
    </row>
    <row r="2693" spans="1:13" x14ac:dyDescent="0.35">
      <c r="A2693" s="189" t="s">
        <v>2735</v>
      </c>
      <c r="B2693" s="190" t="s">
        <v>2741</v>
      </c>
      <c r="C2693" s="191">
        <v>567523</v>
      </c>
      <c r="D2693" s="192">
        <v>1.923</v>
      </c>
      <c r="E2693" s="193">
        <v>40.154191619999999</v>
      </c>
      <c r="F2693" s="194">
        <v>7.9341317365269459</v>
      </c>
      <c r="H2693" s="195">
        <f t="shared" si="253"/>
        <v>0.5</v>
      </c>
      <c r="I2693" s="196">
        <f t="shared" si="254"/>
        <v>0.5</v>
      </c>
      <c r="J2693" s="197">
        <f t="shared" si="255"/>
        <v>0.5</v>
      </c>
      <c r="K2693" s="186">
        <f t="shared" si="252"/>
        <v>1.5</v>
      </c>
      <c r="L2693" s="198">
        <f t="shared" si="256"/>
        <v>0.5</v>
      </c>
      <c r="M2693" s="199">
        <f t="shared" si="257"/>
        <v>0.5</v>
      </c>
    </row>
    <row r="2694" spans="1:13" x14ac:dyDescent="0.35">
      <c r="A2694" s="189" t="s">
        <v>2735</v>
      </c>
      <c r="B2694" s="190" t="s">
        <v>2742</v>
      </c>
      <c r="C2694" s="191">
        <v>567558</v>
      </c>
      <c r="D2694" s="192">
        <v>2.59</v>
      </c>
      <c r="E2694" s="193">
        <v>42.588822360000002</v>
      </c>
      <c r="F2694" s="194">
        <v>3.2934131736526946</v>
      </c>
      <c r="H2694" s="195">
        <f t="shared" si="253"/>
        <v>1.5</v>
      </c>
      <c r="I2694" s="196">
        <f t="shared" si="254"/>
        <v>3</v>
      </c>
      <c r="J2694" s="197">
        <f t="shared" si="255"/>
        <v>2.5</v>
      </c>
      <c r="K2694" s="186">
        <f t="shared" si="252"/>
        <v>7</v>
      </c>
      <c r="L2694" s="198">
        <f t="shared" si="256"/>
        <v>2.3333333333333335</v>
      </c>
      <c r="M2694" s="199">
        <f t="shared" si="257"/>
        <v>2.33</v>
      </c>
    </row>
    <row r="2695" spans="1:13" x14ac:dyDescent="0.35">
      <c r="A2695" s="189" t="s">
        <v>2735</v>
      </c>
      <c r="B2695" s="190" t="s">
        <v>2743</v>
      </c>
      <c r="C2695" s="191">
        <v>567582</v>
      </c>
      <c r="D2695" s="192">
        <v>2.2690000000000001</v>
      </c>
      <c r="E2695" s="193">
        <v>44.138443940000002</v>
      </c>
      <c r="F2695" s="194">
        <v>0.91533180778032042</v>
      </c>
      <c r="H2695" s="195">
        <f t="shared" si="253"/>
        <v>1</v>
      </c>
      <c r="I2695" s="196">
        <f t="shared" si="254"/>
        <v>5</v>
      </c>
      <c r="J2695" s="197">
        <f t="shared" si="255"/>
        <v>5</v>
      </c>
      <c r="K2695" s="186">
        <f t="shared" si="252"/>
        <v>11</v>
      </c>
      <c r="L2695" s="198">
        <f t="shared" si="256"/>
        <v>3.6666666666666665</v>
      </c>
      <c r="M2695" s="199">
        <f t="shared" si="257"/>
        <v>3.66</v>
      </c>
    </row>
    <row r="2696" spans="1:13" x14ac:dyDescent="0.35">
      <c r="A2696" s="189" t="s">
        <v>2735</v>
      </c>
      <c r="B2696" s="190" t="s">
        <v>1333</v>
      </c>
      <c r="C2696" s="191">
        <v>567604</v>
      </c>
      <c r="D2696" s="192">
        <v>5.2629999999999999</v>
      </c>
      <c r="E2696" s="193">
        <v>40.770022879999999</v>
      </c>
      <c r="F2696" s="194">
        <v>14.187643020594967</v>
      </c>
      <c r="H2696" s="195">
        <f t="shared" si="253"/>
        <v>5</v>
      </c>
      <c r="I2696" s="196">
        <f t="shared" si="254"/>
        <v>0.5</v>
      </c>
      <c r="J2696" s="197">
        <f t="shared" si="255"/>
        <v>0.5</v>
      </c>
      <c r="K2696" s="186">
        <f t="shared" si="252"/>
        <v>6</v>
      </c>
      <c r="L2696" s="198">
        <f t="shared" si="256"/>
        <v>2</v>
      </c>
      <c r="M2696" s="199">
        <f t="shared" si="257"/>
        <v>2</v>
      </c>
    </row>
    <row r="2697" spans="1:13" x14ac:dyDescent="0.35">
      <c r="A2697" s="189" t="s">
        <v>2735</v>
      </c>
      <c r="B2697" s="190" t="s">
        <v>2744</v>
      </c>
      <c r="C2697" s="191">
        <v>567612</v>
      </c>
      <c r="D2697" s="192">
        <v>2.7869999999999999</v>
      </c>
      <c r="E2697" s="193">
        <v>43.719298250000001</v>
      </c>
      <c r="F2697" s="194">
        <v>2.6315789473684208</v>
      </c>
      <c r="H2697" s="195">
        <f t="shared" si="253"/>
        <v>2</v>
      </c>
      <c r="I2697" s="196">
        <f t="shared" si="254"/>
        <v>5</v>
      </c>
      <c r="J2697" s="197">
        <f t="shared" si="255"/>
        <v>3.5</v>
      </c>
      <c r="K2697" s="186">
        <f t="shared" si="252"/>
        <v>10.5</v>
      </c>
      <c r="L2697" s="198">
        <f t="shared" si="256"/>
        <v>3.5</v>
      </c>
      <c r="M2697" s="199">
        <f t="shared" si="257"/>
        <v>3.5</v>
      </c>
    </row>
    <row r="2698" spans="1:13" x14ac:dyDescent="0.35">
      <c r="A2698" s="189" t="s">
        <v>2735</v>
      </c>
      <c r="B2698" s="190" t="s">
        <v>2745</v>
      </c>
      <c r="C2698" s="191">
        <v>567621</v>
      </c>
      <c r="D2698" s="192">
        <v>4.0979999999999999</v>
      </c>
      <c r="E2698" s="193">
        <v>41.584620139999998</v>
      </c>
      <c r="F2698" s="194">
        <v>1.9765287214329836</v>
      </c>
      <c r="H2698" s="195">
        <f t="shared" si="253"/>
        <v>5</v>
      </c>
      <c r="I2698" s="196">
        <f t="shared" si="254"/>
        <v>1.5</v>
      </c>
      <c r="J2698" s="197">
        <f t="shared" si="255"/>
        <v>4.5</v>
      </c>
      <c r="K2698" s="186">
        <f t="shared" si="252"/>
        <v>11</v>
      </c>
      <c r="L2698" s="198">
        <f t="shared" si="256"/>
        <v>3.6666666666666665</v>
      </c>
      <c r="M2698" s="199">
        <f t="shared" si="257"/>
        <v>3.66</v>
      </c>
    </row>
    <row r="2699" spans="1:13" x14ac:dyDescent="0.35">
      <c r="A2699" s="189" t="s">
        <v>2735</v>
      </c>
      <c r="B2699" s="190" t="s">
        <v>2746</v>
      </c>
      <c r="C2699" s="191">
        <v>567639</v>
      </c>
      <c r="D2699" s="192">
        <v>4.9749999999999996</v>
      </c>
      <c r="E2699" s="193">
        <v>42.512911809999999</v>
      </c>
      <c r="F2699" s="194">
        <v>2.0032866421472728</v>
      </c>
      <c r="H2699" s="195">
        <f t="shared" si="253"/>
        <v>5</v>
      </c>
      <c r="I2699" s="196">
        <f t="shared" si="254"/>
        <v>3</v>
      </c>
      <c r="J2699" s="197">
        <f t="shared" si="255"/>
        <v>4.5</v>
      </c>
      <c r="K2699" s="186">
        <f t="shared" si="252"/>
        <v>12.5</v>
      </c>
      <c r="L2699" s="198">
        <f t="shared" si="256"/>
        <v>4.166666666666667</v>
      </c>
      <c r="M2699" s="199">
        <f t="shared" si="257"/>
        <v>4.16</v>
      </c>
    </row>
    <row r="2700" spans="1:13" x14ac:dyDescent="0.35">
      <c r="A2700" s="189" t="s">
        <v>2735</v>
      </c>
      <c r="B2700" s="190" t="s">
        <v>2747</v>
      </c>
      <c r="C2700" s="191">
        <v>567647</v>
      </c>
      <c r="D2700" s="192">
        <v>3.3559999999999999</v>
      </c>
      <c r="E2700" s="193">
        <v>41.824167869999997</v>
      </c>
      <c r="F2700" s="194">
        <v>4.0520984081041966</v>
      </c>
      <c r="H2700" s="195">
        <f t="shared" si="253"/>
        <v>3</v>
      </c>
      <c r="I2700" s="196">
        <f t="shared" si="254"/>
        <v>2</v>
      </c>
      <c r="J2700" s="197">
        <f t="shared" si="255"/>
        <v>1.5</v>
      </c>
      <c r="K2700" s="186">
        <f t="shared" si="252"/>
        <v>6.5</v>
      </c>
      <c r="L2700" s="198">
        <f t="shared" si="256"/>
        <v>2.1666666666666665</v>
      </c>
      <c r="M2700" s="199">
        <f t="shared" si="257"/>
        <v>2.16</v>
      </c>
    </row>
    <row r="2701" spans="1:13" x14ac:dyDescent="0.35">
      <c r="A2701" s="189" t="s">
        <v>2735</v>
      </c>
      <c r="B2701" s="190" t="s">
        <v>2748</v>
      </c>
      <c r="C2701" s="191">
        <v>567701</v>
      </c>
      <c r="D2701" s="192">
        <v>3.9470000000000001</v>
      </c>
      <c r="E2701" s="193">
        <v>44.212328769999999</v>
      </c>
      <c r="F2701" s="194">
        <v>2.7397260273972601</v>
      </c>
      <c r="H2701" s="195">
        <f t="shared" si="253"/>
        <v>4.5</v>
      </c>
      <c r="I2701" s="196">
        <f t="shared" si="254"/>
        <v>5</v>
      </c>
      <c r="J2701" s="197">
        <f t="shared" si="255"/>
        <v>3.5</v>
      </c>
      <c r="K2701" s="186">
        <f t="shared" ref="K2701:K2764" si="258">SUM(H2701:J2701)</f>
        <v>13</v>
      </c>
      <c r="L2701" s="198">
        <f t="shared" si="256"/>
        <v>4.333333333333333</v>
      </c>
      <c r="M2701" s="199">
        <f t="shared" si="257"/>
        <v>4.33</v>
      </c>
    </row>
    <row r="2702" spans="1:13" x14ac:dyDescent="0.35">
      <c r="A2702" s="189" t="s">
        <v>2735</v>
      </c>
      <c r="B2702" s="190" t="s">
        <v>2749</v>
      </c>
      <c r="C2702" s="191">
        <v>567710</v>
      </c>
      <c r="D2702" s="192">
        <v>3.17</v>
      </c>
      <c r="E2702" s="193">
        <v>39.715909089999997</v>
      </c>
      <c r="F2702" s="194">
        <v>4.3706293706293708</v>
      </c>
      <c r="H2702" s="195">
        <f t="shared" si="253"/>
        <v>3</v>
      </c>
      <c r="I2702" s="196">
        <f t="shared" si="254"/>
        <v>0.5</v>
      </c>
      <c r="J2702" s="197">
        <f t="shared" si="255"/>
        <v>1</v>
      </c>
      <c r="K2702" s="186">
        <f t="shared" si="258"/>
        <v>4.5</v>
      </c>
      <c r="L2702" s="198">
        <f t="shared" si="256"/>
        <v>1.5</v>
      </c>
      <c r="M2702" s="199">
        <f t="shared" si="257"/>
        <v>1.5</v>
      </c>
    </row>
    <row r="2703" spans="1:13" x14ac:dyDescent="0.35">
      <c r="A2703" s="189" t="s">
        <v>2735</v>
      </c>
      <c r="B2703" s="190" t="s">
        <v>2750</v>
      </c>
      <c r="C2703" s="191">
        <v>567728</v>
      </c>
      <c r="D2703" s="192">
        <v>6.2069999999999999</v>
      </c>
      <c r="E2703" s="193">
        <v>43.704188479999999</v>
      </c>
      <c r="F2703" s="194">
        <v>3.1413612565445024</v>
      </c>
      <c r="H2703" s="195">
        <f t="shared" si="253"/>
        <v>5</v>
      </c>
      <c r="I2703" s="196">
        <f t="shared" si="254"/>
        <v>5</v>
      </c>
      <c r="J2703" s="197">
        <f t="shared" si="255"/>
        <v>3</v>
      </c>
      <c r="K2703" s="186">
        <f t="shared" si="258"/>
        <v>13</v>
      </c>
      <c r="L2703" s="198">
        <f t="shared" si="256"/>
        <v>4.333333333333333</v>
      </c>
      <c r="M2703" s="199">
        <f t="shared" si="257"/>
        <v>4.33</v>
      </c>
    </row>
    <row r="2704" spans="1:13" x14ac:dyDescent="0.35">
      <c r="A2704" s="189" t="s">
        <v>2735</v>
      </c>
      <c r="B2704" s="190" t="s">
        <v>2751</v>
      </c>
      <c r="C2704" s="191">
        <v>567752</v>
      </c>
      <c r="D2704" s="192">
        <v>5.032</v>
      </c>
      <c r="E2704" s="193">
        <v>43.384561890000001</v>
      </c>
      <c r="F2704" s="194">
        <v>0.64904960593416783</v>
      </c>
      <c r="H2704" s="195">
        <f t="shared" si="253"/>
        <v>5</v>
      </c>
      <c r="I2704" s="196">
        <f t="shared" si="254"/>
        <v>4.5</v>
      </c>
      <c r="J2704" s="197">
        <f t="shared" si="255"/>
        <v>5</v>
      </c>
      <c r="K2704" s="186">
        <f t="shared" si="258"/>
        <v>14.5</v>
      </c>
      <c r="L2704" s="198">
        <f t="shared" si="256"/>
        <v>4.833333333333333</v>
      </c>
      <c r="M2704" s="199">
        <f t="shared" si="257"/>
        <v>4.83</v>
      </c>
    </row>
    <row r="2705" spans="1:13" x14ac:dyDescent="0.35">
      <c r="A2705" s="189" t="s">
        <v>2735</v>
      </c>
      <c r="B2705" s="190" t="s">
        <v>618</v>
      </c>
      <c r="C2705" s="191">
        <v>567779</v>
      </c>
      <c r="D2705" s="192">
        <v>2.8479999999999999</v>
      </c>
      <c r="E2705" s="193">
        <v>44.340500220000003</v>
      </c>
      <c r="F2705" s="194">
        <v>0.87757788503729706</v>
      </c>
      <c r="H2705" s="195">
        <f t="shared" si="253"/>
        <v>2</v>
      </c>
      <c r="I2705" s="196">
        <f t="shared" si="254"/>
        <v>5</v>
      </c>
      <c r="J2705" s="197">
        <f t="shared" si="255"/>
        <v>5</v>
      </c>
      <c r="K2705" s="186">
        <f t="shared" si="258"/>
        <v>12</v>
      </c>
      <c r="L2705" s="198">
        <f t="shared" si="256"/>
        <v>4</v>
      </c>
      <c r="M2705" s="199">
        <f t="shared" si="257"/>
        <v>4</v>
      </c>
    </row>
    <row r="2706" spans="1:13" x14ac:dyDescent="0.35">
      <c r="A2706" s="189" t="s">
        <v>2735</v>
      </c>
      <c r="B2706" s="190" t="s">
        <v>2752</v>
      </c>
      <c r="C2706" s="191">
        <v>567787</v>
      </c>
      <c r="D2706" s="192">
        <v>4.2709999999999999</v>
      </c>
      <c r="E2706" s="193">
        <v>43.610326890000003</v>
      </c>
      <c r="F2706" s="194">
        <v>3.5661218424962851</v>
      </c>
      <c r="H2706" s="195">
        <f t="shared" si="253"/>
        <v>5</v>
      </c>
      <c r="I2706" s="196">
        <f t="shared" si="254"/>
        <v>4.5</v>
      </c>
      <c r="J2706" s="197">
        <f t="shared" si="255"/>
        <v>2</v>
      </c>
      <c r="K2706" s="186">
        <f t="shared" si="258"/>
        <v>11.5</v>
      </c>
      <c r="L2706" s="198">
        <f t="shared" si="256"/>
        <v>3.8333333333333335</v>
      </c>
      <c r="M2706" s="199">
        <f t="shared" si="257"/>
        <v>3.83</v>
      </c>
    </row>
    <row r="2707" spans="1:13" x14ac:dyDescent="0.35">
      <c r="A2707" s="189" t="s">
        <v>2735</v>
      </c>
      <c r="B2707" s="190" t="s">
        <v>2753</v>
      </c>
      <c r="C2707" s="191">
        <v>567809</v>
      </c>
      <c r="D2707" s="192">
        <v>3.4620000000000002</v>
      </c>
      <c r="E2707" s="193">
        <v>41.11317365</v>
      </c>
      <c r="F2707" s="194">
        <v>4.7904191616766463</v>
      </c>
      <c r="H2707" s="195">
        <f t="shared" si="253"/>
        <v>3.5</v>
      </c>
      <c r="I2707" s="196">
        <f t="shared" si="254"/>
        <v>0.5</v>
      </c>
      <c r="J2707" s="197">
        <f t="shared" si="255"/>
        <v>0.5</v>
      </c>
      <c r="K2707" s="186">
        <f t="shared" si="258"/>
        <v>4.5</v>
      </c>
      <c r="L2707" s="198">
        <f t="shared" si="256"/>
        <v>1.5</v>
      </c>
      <c r="M2707" s="199">
        <f t="shared" si="257"/>
        <v>1.5</v>
      </c>
    </row>
    <row r="2708" spans="1:13" x14ac:dyDescent="0.35">
      <c r="A2708" s="189" t="s">
        <v>2735</v>
      </c>
      <c r="B2708" s="190" t="s">
        <v>1988</v>
      </c>
      <c r="C2708" s="191">
        <v>567833</v>
      </c>
      <c r="D2708" s="192">
        <v>3.3780000000000001</v>
      </c>
      <c r="E2708" s="193">
        <v>41.428861789999999</v>
      </c>
      <c r="F2708" s="194">
        <v>11.38211382113821</v>
      </c>
      <c r="H2708" s="195">
        <f t="shared" si="253"/>
        <v>3.5</v>
      </c>
      <c r="I2708" s="196">
        <f t="shared" si="254"/>
        <v>1</v>
      </c>
      <c r="J2708" s="197">
        <f t="shared" si="255"/>
        <v>0.5</v>
      </c>
      <c r="K2708" s="186">
        <f t="shared" si="258"/>
        <v>5</v>
      </c>
      <c r="L2708" s="198">
        <f t="shared" si="256"/>
        <v>1.6666666666666667</v>
      </c>
      <c r="M2708" s="199">
        <f t="shared" si="257"/>
        <v>1.66</v>
      </c>
    </row>
    <row r="2709" spans="1:13" x14ac:dyDescent="0.35">
      <c r="A2709" s="189" t="s">
        <v>2735</v>
      </c>
      <c r="B2709" s="190" t="s">
        <v>2735</v>
      </c>
      <c r="C2709" s="191">
        <v>567442</v>
      </c>
      <c r="D2709" s="192">
        <v>4.8129999999999997</v>
      </c>
      <c r="E2709" s="193">
        <v>43.32898016</v>
      </c>
      <c r="F2709" s="194">
        <v>1.0243529111638769</v>
      </c>
      <c r="H2709" s="195">
        <f t="shared" si="253"/>
        <v>5</v>
      </c>
      <c r="I2709" s="196">
        <f t="shared" si="254"/>
        <v>4.5</v>
      </c>
      <c r="J2709" s="197">
        <f t="shared" si="255"/>
        <v>5</v>
      </c>
      <c r="K2709" s="186">
        <f t="shared" si="258"/>
        <v>14.5</v>
      </c>
      <c r="L2709" s="198">
        <f t="shared" si="256"/>
        <v>4.833333333333333</v>
      </c>
      <c r="M2709" s="199">
        <f t="shared" si="257"/>
        <v>4.83</v>
      </c>
    </row>
    <row r="2710" spans="1:13" x14ac:dyDescent="0.35">
      <c r="A2710" s="189" t="s">
        <v>2735</v>
      </c>
      <c r="B2710" s="190" t="s">
        <v>2754</v>
      </c>
      <c r="C2710" s="191">
        <v>567850</v>
      </c>
      <c r="D2710" s="192">
        <v>3.9449999999999998</v>
      </c>
      <c r="E2710" s="193">
        <v>42.641876430000003</v>
      </c>
      <c r="F2710" s="194">
        <v>1.6018306636155606</v>
      </c>
      <c r="H2710" s="195">
        <f t="shared" si="253"/>
        <v>4.5</v>
      </c>
      <c r="I2710" s="196">
        <f t="shared" si="254"/>
        <v>3</v>
      </c>
      <c r="J2710" s="197">
        <f t="shared" si="255"/>
        <v>5</v>
      </c>
      <c r="K2710" s="186">
        <f t="shared" si="258"/>
        <v>12.5</v>
      </c>
      <c r="L2710" s="198">
        <f t="shared" si="256"/>
        <v>4.166666666666667</v>
      </c>
      <c r="M2710" s="199">
        <f t="shared" si="257"/>
        <v>4.16</v>
      </c>
    </row>
    <row r="2711" spans="1:13" x14ac:dyDescent="0.35">
      <c r="A2711" s="189" t="s">
        <v>2735</v>
      </c>
      <c r="B2711" s="190" t="s">
        <v>2755</v>
      </c>
      <c r="C2711" s="191">
        <v>567868</v>
      </c>
      <c r="D2711" s="192">
        <v>3.1829999999999998</v>
      </c>
      <c r="E2711" s="193">
        <v>43.21465517</v>
      </c>
      <c r="F2711" s="194">
        <v>3.7931034482758625</v>
      </c>
      <c r="H2711" s="195">
        <f t="shared" si="253"/>
        <v>3</v>
      </c>
      <c r="I2711" s="196">
        <f t="shared" si="254"/>
        <v>4</v>
      </c>
      <c r="J2711" s="197">
        <f t="shared" si="255"/>
        <v>2</v>
      </c>
      <c r="K2711" s="186">
        <f t="shared" si="258"/>
        <v>9</v>
      </c>
      <c r="L2711" s="198">
        <f t="shared" si="256"/>
        <v>3</v>
      </c>
      <c r="M2711" s="199">
        <f t="shared" si="257"/>
        <v>3</v>
      </c>
    </row>
    <row r="2712" spans="1:13" x14ac:dyDescent="0.35">
      <c r="A2712" s="189" t="s">
        <v>2735</v>
      </c>
      <c r="B2712" s="190" t="s">
        <v>2756</v>
      </c>
      <c r="C2712" s="191">
        <v>567876</v>
      </c>
      <c r="D2712" s="192">
        <v>3.2160000000000002</v>
      </c>
      <c r="E2712" s="193">
        <v>42.265060239999997</v>
      </c>
      <c r="F2712" s="194">
        <v>3.6144578313253013</v>
      </c>
      <c r="H2712" s="195">
        <f t="shared" si="253"/>
        <v>3</v>
      </c>
      <c r="I2712" s="196">
        <f t="shared" si="254"/>
        <v>2.5</v>
      </c>
      <c r="J2712" s="197">
        <f t="shared" si="255"/>
        <v>2</v>
      </c>
      <c r="K2712" s="186">
        <f t="shared" si="258"/>
        <v>7.5</v>
      </c>
      <c r="L2712" s="198">
        <f t="shared" si="256"/>
        <v>2.5</v>
      </c>
      <c r="M2712" s="199">
        <f t="shared" si="257"/>
        <v>2.5</v>
      </c>
    </row>
    <row r="2713" spans="1:13" x14ac:dyDescent="0.35">
      <c r="A2713" s="189" t="s">
        <v>2735</v>
      </c>
      <c r="B2713" s="190" t="s">
        <v>2757</v>
      </c>
      <c r="C2713" s="191">
        <v>567884</v>
      </c>
      <c r="D2713" s="192">
        <v>3.75</v>
      </c>
      <c r="E2713" s="193">
        <v>39.844398339999998</v>
      </c>
      <c r="F2713" s="194">
        <v>11.618257261410786</v>
      </c>
      <c r="H2713" s="195">
        <f t="shared" si="253"/>
        <v>4</v>
      </c>
      <c r="I2713" s="196">
        <f t="shared" si="254"/>
        <v>0.5</v>
      </c>
      <c r="J2713" s="197">
        <f t="shared" si="255"/>
        <v>0.5</v>
      </c>
      <c r="K2713" s="186">
        <f t="shared" si="258"/>
        <v>5</v>
      </c>
      <c r="L2713" s="198">
        <f t="shared" si="256"/>
        <v>1.6666666666666667</v>
      </c>
      <c r="M2713" s="199">
        <f t="shared" si="257"/>
        <v>1.66</v>
      </c>
    </row>
    <row r="2714" spans="1:13" x14ac:dyDescent="0.35">
      <c r="A2714" s="189" t="s">
        <v>2758</v>
      </c>
      <c r="B2714" s="190" t="s">
        <v>2759</v>
      </c>
      <c r="C2714" s="191">
        <v>567931</v>
      </c>
      <c r="D2714" s="192">
        <v>3.27</v>
      </c>
      <c r="E2714" s="193">
        <v>46.276785709999999</v>
      </c>
      <c r="F2714" s="194">
        <v>2.1428571428571428</v>
      </c>
      <c r="H2714" s="195">
        <f t="shared" si="253"/>
        <v>3</v>
      </c>
      <c r="I2714" s="196">
        <f t="shared" si="254"/>
        <v>5</v>
      </c>
      <c r="J2714" s="197">
        <f t="shared" si="255"/>
        <v>4.5</v>
      </c>
      <c r="K2714" s="186">
        <f t="shared" si="258"/>
        <v>12.5</v>
      </c>
      <c r="L2714" s="198">
        <f t="shared" si="256"/>
        <v>4.166666666666667</v>
      </c>
      <c r="M2714" s="199">
        <f t="shared" si="257"/>
        <v>4.16</v>
      </c>
    </row>
    <row r="2715" spans="1:13" x14ac:dyDescent="0.35">
      <c r="A2715" s="189" t="s">
        <v>2758</v>
      </c>
      <c r="B2715" s="190" t="s">
        <v>2760</v>
      </c>
      <c r="C2715" s="191">
        <v>567957</v>
      </c>
      <c r="D2715" s="192">
        <v>2.1739999999999999</v>
      </c>
      <c r="E2715" s="193">
        <v>39.4826087</v>
      </c>
      <c r="F2715" s="194">
        <v>3.4782608695652177</v>
      </c>
      <c r="H2715" s="195">
        <f t="shared" si="253"/>
        <v>0.5</v>
      </c>
      <c r="I2715" s="196">
        <f t="shared" si="254"/>
        <v>0.5</v>
      </c>
      <c r="J2715" s="197">
        <f t="shared" si="255"/>
        <v>2.5</v>
      </c>
      <c r="K2715" s="186">
        <f t="shared" si="258"/>
        <v>3.5</v>
      </c>
      <c r="L2715" s="198">
        <f t="shared" si="256"/>
        <v>1.1666666666666667</v>
      </c>
      <c r="M2715" s="199">
        <f t="shared" si="257"/>
        <v>1.1599999999999999</v>
      </c>
    </row>
    <row r="2716" spans="1:13" x14ac:dyDescent="0.35">
      <c r="A2716" s="189" t="s">
        <v>2758</v>
      </c>
      <c r="B2716" s="190" t="s">
        <v>2761</v>
      </c>
      <c r="C2716" s="191">
        <v>567973</v>
      </c>
      <c r="D2716" s="192">
        <v>4.681</v>
      </c>
      <c r="E2716" s="193">
        <v>44.19478908</v>
      </c>
      <c r="F2716" s="194">
        <v>1.4888337468982631</v>
      </c>
      <c r="H2716" s="195">
        <f t="shared" si="253"/>
        <v>5</v>
      </c>
      <c r="I2716" s="196">
        <f t="shared" si="254"/>
        <v>5</v>
      </c>
      <c r="J2716" s="197">
        <f t="shared" si="255"/>
        <v>5</v>
      </c>
      <c r="K2716" s="186">
        <f t="shared" si="258"/>
        <v>15</v>
      </c>
      <c r="L2716" s="198">
        <f t="shared" si="256"/>
        <v>5</v>
      </c>
      <c r="M2716" s="199">
        <f t="shared" si="257"/>
        <v>5</v>
      </c>
    </row>
    <row r="2717" spans="1:13" x14ac:dyDescent="0.35">
      <c r="A2717" s="189" t="s">
        <v>2758</v>
      </c>
      <c r="B2717" s="190" t="s">
        <v>2762</v>
      </c>
      <c r="C2717" s="191">
        <v>568007</v>
      </c>
      <c r="D2717" s="192">
        <v>4.7510000000000003</v>
      </c>
      <c r="E2717" s="193">
        <v>42.407487260000003</v>
      </c>
      <c r="F2717" s="194">
        <v>0.94080752646021171</v>
      </c>
      <c r="H2717" s="195">
        <f t="shared" si="253"/>
        <v>5</v>
      </c>
      <c r="I2717" s="196">
        <f t="shared" si="254"/>
        <v>3</v>
      </c>
      <c r="J2717" s="197">
        <f t="shared" si="255"/>
        <v>5</v>
      </c>
      <c r="K2717" s="186">
        <f t="shared" si="258"/>
        <v>13</v>
      </c>
      <c r="L2717" s="198">
        <f t="shared" si="256"/>
        <v>4.333333333333333</v>
      </c>
      <c r="M2717" s="199">
        <f t="shared" si="257"/>
        <v>4.33</v>
      </c>
    </row>
    <row r="2718" spans="1:13" x14ac:dyDescent="0.35">
      <c r="A2718" s="189" t="s">
        <v>2758</v>
      </c>
      <c r="B2718" s="190" t="s">
        <v>1476</v>
      </c>
      <c r="C2718" s="191">
        <v>568015</v>
      </c>
      <c r="D2718" s="192">
        <v>2.871</v>
      </c>
      <c r="E2718" s="193">
        <v>43.474299070000001</v>
      </c>
      <c r="F2718" s="194">
        <v>0.23364485981308411</v>
      </c>
      <c r="H2718" s="195">
        <f t="shared" si="253"/>
        <v>2</v>
      </c>
      <c r="I2718" s="196">
        <f t="shared" si="254"/>
        <v>4.5</v>
      </c>
      <c r="J2718" s="197">
        <f t="shared" si="255"/>
        <v>5</v>
      </c>
      <c r="K2718" s="186">
        <f t="shared" si="258"/>
        <v>11.5</v>
      </c>
      <c r="L2718" s="198">
        <f t="shared" si="256"/>
        <v>3.8333333333333335</v>
      </c>
      <c r="M2718" s="199">
        <f t="shared" si="257"/>
        <v>3.83</v>
      </c>
    </row>
    <row r="2719" spans="1:13" x14ac:dyDescent="0.35">
      <c r="A2719" s="189" t="s">
        <v>2758</v>
      </c>
      <c r="B2719" s="190" t="s">
        <v>2763</v>
      </c>
      <c r="C2719" s="191">
        <v>568023</v>
      </c>
      <c r="D2719" s="192">
        <v>2.0329999999999999</v>
      </c>
      <c r="E2719" s="193">
        <v>40.584192440000002</v>
      </c>
      <c r="F2719" s="194">
        <v>5.1546391752577323</v>
      </c>
      <c r="H2719" s="195">
        <f t="shared" si="253"/>
        <v>0.5</v>
      </c>
      <c r="I2719" s="196">
        <f t="shared" si="254"/>
        <v>0.5</v>
      </c>
      <c r="J2719" s="197">
        <f t="shared" si="255"/>
        <v>0.5</v>
      </c>
      <c r="K2719" s="186">
        <f t="shared" si="258"/>
        <v>1.5</v>
      </c>
      <c r="L2719" s="198">
        <f t="shared" si="256"/>
        <v>0.5</v>
      </c>
      <c r="M2719" s="199">
        <f t="shared" si="257"/>
        <v>0.5</v>
      </c>
    </row>
    <row r="2720" spans="1:13" x14ac:dyDescent="0.35">
      <c r="A2720" s="189" t="s">
        <v>2758</v>
      </c>
      <c r="B2720" s="190" t="s">
        <v>2764</v>
      </c>
      <c r="C2720" s="191">
        <v>568058</v>
      </c>
      <c r="D2720" s="192">
        <v>3.5219999999999998</v>
      </c>
      <c r="E2720" s="193">
        <v>43.479968370000002</v>
      </c>
      <c r="F2720" s="194">
        <v>5.4823405376910914</v>
      </c>
      <c r="H2720" s="195">
        <f t="shared" si="253"/>
        <v>3.5</v>
      </c>
      <c r="I2720" s="196">
        <f t="shared" si="254"/>
        <v>4.5</v>
      </c>
      <c r="J2720" s="197">
        <f t="shared" si="255"/>
        <v>0.5</v>
      </c>
      <c r="K2720" s="186">
        <f t="shared" si="258"/>
        <v>8.5</v>
      </c>
      <c r="L2720" s="198">
        <f t="shared" si="256"/>
        <v>2.8333333333333335</v>
      </c>
      <c r="M2720" s="199">
        <f t="shared" si="257"/>
        <v>2.83</v>
      </c>
    </row>
    <row r="2721" spans="1:13" x14ac:dyDescent="0.35">
      <c r="A2721" s="189" t="s">
        <v>2758</v>
      </c>
      <c r="B2721" s="190" t="s">
        <v>2681</v>
      </c>
      <c r="C2721" s="191">
        <v>568091</v>
      </c>
      <c r="D2721" s="192">
        <v>3.427</v>
      </c>
      <c r="E2721" s="193">
        <v>44.9247619</v>
      </c>
      <c r="F2721" s="194">
        <v>2.2857142857142856</v>
      </c>
      <c r="H2721" s="195">
        <f t="shared" si="253"/>
        <v>3.5</v>
      </c>
      <c r="I2721" s="196">
        <f t="shared" si="254"/>
        <v>5</v>
      </c>
      <c r="J2721" s="197">
        <f t="shared" si="255"/>
        <v>4</v>
      </c>
      <c r="K2721" s="186">
        <f t="shared" si="258"/>
        <v>12.5</v>
      </c>
      <c r="L2721" s="198">
        <f t="shared" si="256"/>
        <v>4.166666666666667</v>
      </c>
      <c r="M2721" s="199">
        <f t="shared" si="257"/>
        <v>4.16</v>
      </c>
    </row>
    <row r="2722" spans="1:13" x14ac:dyDescent="0.35">
      <c r="A2722" s="189" t="s">
        <v>2758</v>
      </c>
      <c r="B2722" s="190" t="s">
        <v>2765</v>
      </c>
      <c r="C2722" s="191">
        <v>568104</v>
      </c>
      <c r="D2722" s="192">
        <v>2.8370000000000002</v>
      </c>
      <c r="E2722" s="193">
        <v>42.641025640000002</v>
      </c>
      <c r="F2722" s="194">
        <v>4.4289044289044286</v>
      </c>
      <c r="H2722" s="195">
        <f t="shared" si="253"/>
        <v>2</v>
      </c>
      <c r="I2722" s="196">
        <f t="shared" si="254"/>
        <v>3</v>
      </c>
      <c r="J2722" s="197">
        <f t="shared" si="255"/>
        <v>1</v>
      </c>
      <c r="K2722" s="186">
        <f t="shared" si="258"/>
        <v>6</v>
      </c>
      <c r="L2722" s="198">
        <f t="shared" si="256"/>
        <v>2</v>
      </c>
      <c r="M2722" s="199">
        <f t="shared" si="257"/>
        <v>2</v>
      </c>
    </row>
    <row r="2723" spans="1:13" x14ac:dyDescent="0.35">
      <c r="A2723" s="189" t="s">
        <v>2758</v>
      </c>
      <c r="B2723" s="190" t="s">
        <v>1168</v>
      </c>
      <c r="C2723" s="191">
        <v>568147</v>
      </c>
      <c r="D2723" s="192">
        <v>2.97</v>
      </c>
      <c r="E2723" s="193">
        <v>39.565265490000002</v>
      </c>
      <c r="F2723" s="194">
        <v>3.3185840707964602</v>
      </c>
      <c r="H2723" s="195">
        <f t="shared" si="253"/>
        <v>2.5</v>
      </c>
      <c r="I2723" s="196">
        <f t="shared" si="254"/>
        <v>0.5</v>
      </c>
      <c r="J2723" s="197">
        <f t="shared" si="255"/>
        <v>2.5</v>
      </c>
      <c r="K2723" s="186">
        <f t="shared" si="258"/>
        <v>5.5</v>
      </c>
      <c r="L2723" s="198">
        <f t="shared" si="256"/>
        <v>1.8333333333333333</v>
      </c>
      <c r="M2723" s="199">
        <f t="shared" si="257"/>
        <v>1.83</v>
      </c>
    </row>
    <row r="2724" spans="1:13" x14ac:dyDescent="0.35">
      <c r="A2724" s="189" t="s">
        <v>2758</v>
      </c>
      <c r="B2724" s="190" t="s">
        <v>2766</v>
      </c>
      <c r="C2724" s="191">
        <v>568155</v>
      </c>
      <c r="D2724" s="192">
        <v>3.3889999999999998</v>
      </c>
      <c r="E2724" s="193">
        <v>43.768907560000002</v>
      </c>
      <c r="F2724" s="194">
        <v>2.2998673153471918</v>
      </c>
      <c r="H2724" s="195">
        <f t="shared" si="253"/>
        <v>3.5</v>
      </c>
      <c r="I2724" s="196">
        <f t="shared" si="254"/>
        <v>5</v>
      </c>
      <c r="J2724" s="197">
        <f t="shared" si="255"/>
        <v>4</v>
      </c>
      <c r="K2724" s="186">
        <f t="shared" si="258"/>
        <v>12.5</v>
      </c>
      <c r="L2724" s="198">
        <f t="shared" si="256"/>
        <v>4.166666666666667</v>
      </c>
      <c r="M2724" s="199">
        <f t="shared" si="257"/>
        <v>4.16</v>
      </c>
    </row>
    <row r="2725" spans="1:13" x14ac:dyDescent="0.35">
      <c r="A2725" s="189" t="s">
        <v>2758</v>
      </c>
      <c r="B2725" s="190" t="s">
        <v>2767</v>
      </c>
      <c r="C2725" s="191">
        <v>530620</v>
      </c>
      <c r="D2725" s="192">
        <v>3.4390000000000001</v>
      </c>
      <c r="E2725" s="193">
        <v>38.677257529999999</v>
      </c>
      <c r="F2725" s="194">
        <v>22.073578595317727</v>
      </c>
      <c r="H2725" s="195">
        <f t="shared" si="253"/>
        <v>3.5</v>
      </c>
      <c r="I2725" s="196">
        <f t="shared" si="254"/>
        <v>0.5</v>
      </c>
      <c r="J2725" s="197">
        <f t="shared" si="255"/>
        <v>0.5</v>
      </c>
      <c r="K2725" s="186">
        <f t="shared" si="258"/>
        <v>4.5</v>
      </c>
      <c r="L2725" s="198">
        <f t="shared" si="256"/>
        <v>1.5</v>
      </c>
      <c r="M2725" s="199">
        <f t="shared" si="257"/>
        <v>1.5</v>
      </c>
    </row>
    <row r="2726" spans="1:13" x14ac:dyDescent="0.35">
      <c r="A2726" s="189" t="s">
        <v>2758</v>
      </c>
      <c r="B2726" s="190" t="s">
        <v>2768</v>
      </c>
      <c r="C2726" s="191">
        <v>546186</v>
      </c>
      <c r="D2726" s="192">
        <v>0.76900000000000002</v>
      </c>
      <c r="E2726" s="193">
        <v>43.170103089999998</v>
      </c>
      <c r="F2726" s="194">
        <v>1.0309278350515465</v>
      </c>
      <c r="H2726" s="195">
        <f t="shared" si="253"/>
        <v>0.5</v>
      </c>
      <c r="I2726" s="196">
        <f t="shared" si="254"/>
        <v>4</v>
      </c>
      <c r="J2726" s="197">
        <f t="shared" si="255"/>
        <v>5</v>
      </c>
      <c r="K2726" s="186">
        <f t="shared" si="258"/>
        <v>9.5</v>
      </c>
      <c r="L2726" s="198">
        <f t="shared" si="256"/>
        <v>3.1666666666666665</v>
      </c>
      <c r="M2726" s="199">
        <f t="shared" si="257"/>
        <v>3.16</v>
      </c>
    </row>
    <row r="2727" spans="1:13" x14ac:dyDescent="0.35">
      <c r="A2727" s="189" t="s">
        <v>2758</v>
      </c>
      <c r="B2727" s="190" t="s">
        <v>2769</v>
      </c>
      <c r="C2727" s="191">
        <v>568201</v>
      </c>
      <c r="D2727" s="192">
        <v>2.7519999999999998</v>
      </c>
      <c r="E2727" s="193">
        <v>42.338687630000003</v>
      </c>
      <c r="F2727" s="194">
        <v>4.6479835953520166</v>
      </c>
      <c r="H2727" s="195">
        <f t="shared" si="253"/>
        <v>2</v>
      </c>
      <c r="I2727" s="196">
        <f t="shared" si="254"/>
        <v>2.5</v>
      </c>
      <c r="J2727" s="197">
        <f t="shared" si="255"/>
        <v>0.5</v>
      </c>
      <c r="K2727" s="186">
        <f t="shared" si="258"/>
        <v>5</v>
      </c>
      <c r="L2727" s="198">
        <f t="shared" si="256"/>
        <v>1.6666666666666667</v>
      </c>
      <c r="M2727" s="199">
        <f t="shared" si="257"/>
        <v>1.66</v>
      </c>
    </row>
    <row r="2728" spans="1:13" x14ac:dyDescent="0.35">
      <c r="A2728" s="189" t="s">
        <v>2758</v>
      </c>
      <c r="B2728" s="190" t="s">
        <v>2770</v>
      </c>
      <c r="C2728" s="191">
        <v>546925</v>
      </c>
      <c r="D2728" s="192">
        <v>3.1349999999999998</v>
      </c>
      <c r="E2728" s="193">
        <v>43.802904560000002</v>
      </c>
      <c r="F2728" s="194">
        <v>0.82987551867219922</v>
      </c>
      <c r="H2728" s="195">
        <f t="shared" si="253"/>
        <v>2.5</v>
      </c>
      <c r="I2728" s="196">
        <f t="shared" si="254"/>
        <v>5</v>
      </c>
      <c r="J2728" s="197">
        <f t="shared" si="255"/>
        <v>5</v>
      </c>
      <c r="K2728" s="186">
        <f t="shared" si="258"/>
        <v>12.5</v>
      </c>
      <c r="L2728" s="198">
        <f t="shared" si="256"/>
        <v>4.166666666666667</v>
      </c>
      <c r="M2728" s="199">
        <f t="shared" si="257"/>
        <v>4.16</v>
      </c>
    </row>
    <row r="2729" spans="1:13" x14ac:dyDescent="0.35">
      <c r="A2729" s="189" t="s">
        <v>2758</v>
      </c>
      <c r="B2729" s="190" t="s">
        <v>2771</v>
      </c>
      <c r="C2729" s="191">
        <v>568287</v>
      </c>
      <c r="D2729" s="192">
        <v>2.1280000000000001</v>
      </c>
      <c r="E2729" s="193">
        <v>41.5</v>
      </c>
      <c r="F2729" s="194">
        <v>6.015037593984963</v>
      </c>
      <c r="H2729" s="195">
        <f t="shared" si="253"/>
        <v>0.5</v>
      </c>
      <c r="I2729" s="196">
        <f t="shared" si="254"/>
        <v>1.5</v>
      </c>
      <c r="J2729" s="197">
        <f t="shared" si="255"/>
        <v>0.5</v>
      </c>
      <c r="K2729" s="186">
        <f t="shared" si="258"/>
        <v>2.5</v>
      </c>
      <c r="L2729" s="198">
        <f t="shared" si="256"/>
        <v>0.83333333333333337</v>
      </c>
      <c r="M2729" s="199">
        <f t="shared" si="257"/>
        <v>0.83</v>
      </c>
    </row>
    <row r="2730" spans="1:13" x14ac:dyDescent="0.35">
      <c r="A2730" s="189" t="s">
        <v>2758</v>
      </c>
      <c r="B2730" s="190" t="s">
        <v>2772</v>
      </c>
      <c r="C2730" s="191">
        <v>568295</v>
      </c>
      <c r="D2730" s="192">
        <v>3.2749999999999999</v>
      </c>
      <c r="E2730" s="193">
        <v>44.038904899999999</v>
      </c>
      <c r="F2730" s="194">
        <v>0.86455331412103742</v>
      </c>
      <c r="H2730" s="195">
        <f t="shared" si="253"/>
        <v>3</v>
      </c>
      <c r="I2730" s="196">
        <f t="shared" si="254"/>
        <v>5</v>
      </c>
      <c r="J2730" s="197">
        <f t="shared" si="255"/>
        <v>5</v>
      </c>
      <c r="K2730" s="186">
        <f t="shared" si="258"/>
        <v>13</v>
      </c>
      <c r="L2730" s="198">
        <f t="shared" si="256"/>
        <v>4.333333333333333</v>
      </c>
      <c r="M2730" s="199">
        <f t="shared" si="257"/>
        <v>4.33</v>
      </c>
    </row>
    <row r="2731" spans="1:13" x14ac:dyDescent="0.35">
      <c r="A2731" s="189" t="s">
        <v>2758</v>
      </c>
      <c r="B2731" s="190" t="s">
        <v>2773</v>
      </c>
      <c r="C2731" s="191">
        <v>568309</v>
      </c>
      <c r="D2731" s="192">
        <v>3.008</v>
      </c>
      <c r="E2731" s="193">
        <v>42.01343284</v>
      </c>
      <c r="F2731" s="194">
        <v>3.9800995024875618</v>
      </c>
      <c r="H2731" s="195">
        <f t="shared" si="253"/>
        <v>2.5</v>
      </c>
      <c r="I2731" s="196">
        <f t="shared" si="254"/>
        <v>2</v>
      </c>
      <c r="J2731" s="197">
        <f t="shared" si="255"/>
        <v>1.5</v>
      </c>
      <c r="K2731" s="186">
        <f t="shared" si="258"/>
        <v>6</v>
      </c>
      <c r="L2731" s="198">
        <f t="shared" si="256"/>
        <v>2</v>
      </c>
      <c r="M2731" s="199">
        <f t="shared" si="257"/>
        <v>2</v>
      </c>
    </row>
    <row r="2732" spans="1:13" x14ac:dyDescent="0.35">
      <c r="A2732" s="189" t="s">
        <v>2758</v>
      </c>
      <c r="B2732" s="190" t="s">
        <v>2774</v>
      </c>
      <c r="C2732" s="191">
        <v>553697</v>
      </c>
      <c r="D2732" s="192">
        <v>11.265000000000001</v>
      </c>
      <c r="E2732" s="193">
        <v>37.964402739999997</v>
      </c>
      <c r="F2732" s="194">
        <v>0.65534703604408706</v>
      </c>
      <c r="H2732" s="195">
        <f t="shared" si="253"/>
        <v>5</v>
      </c>
      <c r="I2732" s="196">
        <f t="shared" si="254"/>
        <v>0.5</v>
      </c>
      <c r="J2732" s="197">
        <f t="shared" si="255"/>
        <v>5</v>
      </c>
      <c r="K2732" s="186">
        <f t="shared" si="258"/>
        <v>10.5</v>
      </c>
      <c r="L2732" s="198">
        <f t="shared" si="256"/>
        <v>3.5</v>
      </c>
      <c r="M2732" s="199">
        <f t="shared" si="257"/>
        <v>3.5</v>
      </c>
    </row>
    <row r="2733" spans="1:13" x14ac:dyDescent="0.35">
      <c r="A2733" s="189" t="s">
        <v>2758</v>
      </c>
      <c r="B2733" s="190" t="s">
        <v>2758</v>
      </c>
      <c r="C2733" s="191">
        <v>554804</v>
      </c>
      <c r="D2733" s="192">
        <v>6.2619999999999996</v>
      </c>
      <c r="E2733" s="193">
        <v>42.915942280000003</v>
      </c>
      <c r="F2733" s="194">
        <v>0.76635063826060301</v>
      </c>
      <c r="H2733" s="195">
        <f t="shared" si="253"/>
        <v>5</v>
      </c>
      <c r="I2733" s="196">
        <f t="shared" si="254"/>
        <v>3.5</v>
      </c>
      <c r="J2733" s="197">
        <f t="shared" si="255"/>
        <v>5</v>
      </c>
      <c r="K2733" s="186">
        <f t="shared" si="258"/>
        <v>13.5</v>
      </c>
      <c r="L2733" s="198">
        <f t="shared" si="256"/>
        <v>4.5</v>
      </c>
      <c r="M2733" s="199">
        <f t="shared" si="257"/>
        <v>4.5</v>
      </c>
    </row>
    <row r="2734" spans="1:13" x14ac:dyDescent="0.35">
      <c r="A2734" s="189" t="s">
        <v>2758</v>
      </c>
      <c r="B2734" s="190" t="s">
        <v>2775</v>
      </c>
      <c r="C2734" s="191">
        <v>568350</v>
      </c>
      <c r="D2734" s="192">
        <v>2.99</v>
      </c>
      <c r="E2734" s="193">
        <v>42.486019740000003</v>
      </c>
      <c r="F2734" s="194">
        <v>5.4276315789473681</v>
      </c>
      <c r="H2734" s="195">
        <f t="shared" si="253"/>
        <v>2.5</v>
      </c>
      <c r="I2734" s="196">
        <f t="shared" si="254"/>
        <v>3</v>
      </c>
      <c r="J2734" s="197">
        <f t="shared" si="255"/>
        <v>0.5</v>
      </c>
      <c r="K2734" s="186">
        <f t="shared" si="258"/>
        <v>6</v>
      </c>
      <c r="L2734" s="198">
        <f t="shared" si="256"/>
        <v>2</v>
      </c>
      <c r="M2734" s="199">
        <f t="shared" si="257"/>
        <v>2</v>
      </c>
    </row>
    <row r="2735" spans="1:13" x14ac:dyDescent="0.35">
      <c r="A2735" s="189" t="s">
        <v>2758</v>
      </c>
      <c r="B2735" s="190" t="s">
        <v>2776</v>
      </c>
      <c r="C2735" s="191">
        <v>555223</v>
      </c>
      <c r="D2735" s="192">
        <v>2.4729999999999999</v>
      </c>
      <c r="E2735" s="193">
        <v>40.82839225</v>
      </c>
      <c r="F2735" s="194">
        <v>4.5610034207525656</v>
      </c>
      <c r="H2735" s="195">
        <f t="shared" si="253"/>
        <v>1.5</v>
      </c>
      <c r="I2735" s="196">
        <f t="shared" si="254"/>
        <v>0.5</v>
      </c>
      <c r="J2735" s="197">
        <f t="shared" si="255"/>
        <v>0.5</v>
      </c>
      <c r="K2735" s="186">
        <f t="shared" si="258"/>
        <v>2.5</v>
      </c>
      <c r="L2735" s="198">
        <f t="shared" si="256"/>
        <v>0.83333333333333337</v>
      </c>
      <c r="M2735" s="199">
        <f t="shared" si="257"/>
        <v>0.83</v>
      </c>
    </row>
    <row r="2736" spans="1:13" x14ac:dyDescent="0.35">
      <c r="A2736" s="189" t="s">
        <v>2758</v>
      </c>
      <c r="B2736" s="190" t="s">
        <v>2777</v>
      </c>
      <c r="C2736" s="191">
        <v>568384</v>
      </c>
      <c r="D2736" s="192">
        <v>3.0529999999999999</v>
      </c>
      <c r="E2736" s="193">
        <v>47.39686099</v>
      </c>
      <c r="F2736" s="194">
        <v>3.5874439461883409</v>
      </c>
      <c r="H2736" s="195">
        <f t="shared" si="253"/>
        <v>2.5</v>
      </c>
      <c r="I2736" s="196">
        <f t="shared" si="254"/>
        <v>5</v>
      </c>
      <c r="J2736" s="197">
        <f t="shared" si="255"/>
        <v>2</v>
      </c>
      <c r="K2736" s="186">
        <f t="shared" si="258"/>
        <v>9.5</v>
      </c>
      <c r="L2736" s="198">
        <f t="shared" si="256"/>
        <v>3.1666666666666665</v>
      </c>
      <c r="M2736" s="199">
        <f t="shared" si="257"/>
        <v>3.16</v>
      </c>
    </row>
    <row r="2737" spans="1:13" x14ac:dyDescent="0.35">
      <c r="A2737" s="189" t="s">
        <v>2778</v>
      </c>
      <c r="B2737" s="190" t="s">
        <v>2779</v>
      </c>
      <c r="C2737" s="191">
        <v>562432</v>
      </c>
      <c r="D2737" s="192">
        <v>5.45</v>
      </c>
      <c r="E2737" s="193">
        <v>43.408780899999996</v>
      </c>
      <c r="F2737" s="194">
        <v>0.85251491901108267</v>
      </c>
      <c r="H2737" s="195">
        <f t="shared" si="253"/>
        <v>5</v>
      </c>
      <c r="I2737" s="196">
        <f t="shared" si="254"/>
        <v>4.5</v>
      </c>
      <c r="J2737" s="197">
        <f t="shared" si="255"/>
        <v>5</v>
      </c>
      <c r="K2737" s="186">
        <f t="shared" si="258"/>
        <v>14.5</v>
      </c>
      <c r="L2737" s="198">
        <f t="shared" si="256"/>
        <v>4.833333333333333</v>
      </c>
      <c r="M2737" s="199">
        <f t="shared" si="257"/>
        <v>4.83</v>
      </c>
    </row>
    <row r="2738" spans="1:13" x14ac:dyDescent="0.35">
      <c r="A2738" s="189" t="s">
        <v>2778</v>
      </c>
      <c r="B2738" s="190" t="s">
        <v>2780</v>
      </c>
      <c r="C2738" s="191">
        <v>562505</v>
      </c>
      <c r="D2738" s="192">
        <v>2.2349999999999999</v>
      </c>
      <c r="E2738" s="193">
        <v>42.225826189999999</v>
      </c>
      <c r="F2738" s="194">
        <v>7.833537331701347</v>
      </c>
      <c r="H2738" s="195">
        <f t="shared" si="253"/>
        <v>1</v>
      </c>
      <c r="I2738" s="196">
        <f t="shared" si="254"/>
        <v>2.5</v>
      </c>
      <c r="J2738" s="197">
        <f t="shared" si="255"/>
        <v>0.5</v>
      </c>
      <c r="K2738" s="186">
        <f t="shared" si="258"/>
        <v>4</v>
      </c>
      <c r="L2738" s="198">
        <f t="shared" si="256"/>
        <v>1.3333333333333333</v>
      </c>
      <c r="M2738" s="199">
        <f t="shared" si="257"/>
        <v>1.33</v>
      </c>
    </row>
    <row r="2739" spans="1:13" x14ac:dyDescent="0.35">
      <c r="A2739" s="189" t="s">
        <v>2778</v>
      </c>
      <c r="B2739" s="190" t="s">
        <v>2781</v>
      </c>
      <c r="C2739" s="191">
        <v>562530</v>
      </c>
      <c r="D2739" s="192">
        <v>6.1920000000000002</v>
      </c>
      <c r="E2739" s="193">
        <v>42.385906040000002</v>
      </c>
      <c r="F2739" s="194">
        <v>1.4914243102162563</v>
      </c>
      <c r="H2739" s="195">
        <f t="shared" si="253"/>
        <v>5</v>
      </c>
      <c r="I2739" s="196">
        <f t="shared" si="254"/>
        <v>2.5</v>
      </c>
      <c r="J2739" s="197">
        <f t="shared" si="255"/>
        <v>5</v>
      </c>
      <c r="K2739" s="186">
        <f t="shared" si="258"/>
        <v>12.5</v>
      </c>
      <c r="L2739" s="198">
        <f t="shared" si="256"/>
        <v>4.166666666666667</v>
      </c>
      <c r="M2739" s="199">
        <f t="shared" si="257"/>
        <v>4.16</v>
      </c>
    </row>
    <row r="2740" spans="1:13" x14ac:dyDescent="0.35">
      <c r="A2740" s="189" t="s">
        <v>2778</v>
      </c>
      <c r="B2740" s="190" t="s">
        <v>2782</v>
      </c>
      <c r="C2740" s="191">
        <v>562572</v>
      </c>
      <c r="D2740" s="192">
        <v>6.9710000000000001</v>
      </c>
      <c r="E2740" s="193">
        <v>43.943609019999997</v>
      </c>
      <c r="F2740" s="194">
        <v>1.5037593984962407</v>
      </c>
      <c r="H2740" s="195">
        <f t="shared" si="253"/>
        <v>5</v>
      </c>
      <c r="I2740" s="196">
        <f t="shared" si="254"/>
        <v>5</v>
      </c>
      <c r="J2740" s="197">
        <f t="shared" si="255"/>
        <v>5</v>
      </c>
      <c r="K2740" s="186">
        <f t="shared" si="258"/>
        <v>15</v>
      </c>
      <c r="L2740" s="198">
        <f t="shared" si="256"/>
        <v>5</v>
      </c>
      <c r="M2740" s="199">
        <f t="shared" si="257"/>
        <v>5</v>
      </c>
    </row>
    <row r="2741" spans="1:13" x14ac:dyDescent="0.35">
      <c r="A2741" s="189" t="s">
        <v>2778</v>
      </c>
      <c r="B2741" s="190" t="s">
        <v>2783</v>
      </c>
      <c r="C2741" s="191">
        <v>562793</v>
      </c>
      <c r="D2741" s="192">
        <v>5.3</v>
      </c>
      <c r="E2741" s="193">
        <v>43.512729839999999</v>
      </c>
      <c r="F2741" s="194">
        <v>5.0919377652050928</v>
      </c>
      <c r="H2741" s="195">
        <f t="shared" si="253"/>
        <v>5</v>
      </c>
      <c r="I2741" s="196">
        <f t="shared" si="254"/>
        <v>4.5</v>
      </c>
      <c r="J2741" s="197">
        <f t="shared" si="255"/>
        <v>0.5</v>
      </c>
      <c r="K2741" s="186">
        <f t="shared" si="258"/>
        <v>10</v>
      </c>
      <c r="L2741" s="198">
        <f t="shared" si="256"/>
        <v>3.3333333333333335</v>
      </c>
      <c r="M2741" s="199">
        <f t="shared" si="257"/>
        <v>3.33</v>
      </c>
    </row>
    <row r="2742" spans="1:13" x14ac:dyDescent="0.35">
      <c r="A2742" s="189" t="s">
        <v>2778</v>
      </c>
      <c r="B2742" s="190" t="s">
        <v>2778</v>
      </c>
      <c r="C2742" s="191">
        <v>562882</v>
      </c>
      <c r="D2742" s="192">
        <v>5.3810000000000002</v>
      </c>
      <c r="E2742" s="193">
        <v>43.713916830000002</v>
      </c>
      <c r="F2742" s="194">
        <v>1.1008426202772492</v>
      </c>
      <c r="H2742" s="195">
        <f t="shared" si="253"/>
        <v>5</v>
      </c>
      <c r="I2742" s="196">
        <f t="shared" si="254"/>
        <v>5</v>
      </c>
      <c r="J2742" s="197">
        <f t="shared" si="255"/>
        <v>5</v>
      </c>
      <c r="K2742" s="186">
        <f t="shared" si="258"/>
        <v>15</v>
      </c>
      <c r="L2742" s="198">
        <f t="shared" si="256"/>
        <v>5</v>
      </c>
      <c r="M2742" s="199">
        <f t="shared" si="257"/>
        <v>5</v>
      </c>
    </row>
    <row r="2743" spans="1:13" x14ac:dyDescent="0.35">
      <c r="A2743" s="189" t="s">
        <v>2784</v>
      </c>
      <c r="B2743" s="190" t="s">
        <v>2785</v>
      </c>
      <c r="C2743" s="191">
        <v>565997</v>
      </c>
      <c r="D2743" s="192">
        <v>7.7960000000000003</v>
      </c>
      <c r="E2743" s="193">
        <v>38.760952379999999</v>
      </c>
      <c r="F2743" s="194">
        <v>1.1428571428571428</v>
      </c>
      <c r="H2743" s="195">
        <f t="shared" si="253"/>
        <v>5</v>
      </c>
      <c r="I2743" s="196">
        <f t="shared" si="254"/>
        <v>0.5</v>
      </c>
      <c r="J2743" s="197">
        <f t="shared" si="255"/>
        <v>5</v>
      </c>
      <c r="K2743" s="186">
        <f t="shared" si="258"/>
        <v>10.5</v>
      </c>
      <c r="L2743" s="198">
        <f t="shared" si="256"/>
        <v>3.5</v>
      </c>
      <c r="M2743" s="199">
        <f t="shared" si="257"/>
        <v>3.5</v>
      </c>
    </row>
    <row r="2744" spans="1:13" x14ac:dyDescent="0.35">
      <c r="A2744" s="189" t="s">
        <v>2784</v>
      </c>
      <c r="B2744" s="190" t="s">
        <v>2135</v>
      </c>
      <c r="C2744" s="191">
        <v>566012</v>
      </c>
      <c r="D2744" s="192">
        <v>6.25</v>
      </c>
      <c r="E2744" s="193">
        <v>38.122837369999999</v>
      </c>
      <c r="F2744" s="194">
        <v>0</v>
      </c>
      <c r="H2744" s="195">
        <f t="shared" si="253"/>
        <v>5</v>
      </c>
      <c r="I2744" s="196">
        <f t="shared" si="254"/>
        <v>0.5</v>
      </c>
      <c r="J2744" s="197">
        <f t="shared" si="255"/>
        <v>5</v>
      </c>
      <c r="K2744" s="186">
        <f t="shared" si="258"/>
        <v>10.5</v>
      </c>
      <c r="L2744" s="198">
        <f t="shared" si="256"/>
        <v>3.5</v>
      </c>
      <c r="M2744" s="199">
        <f t="shared" si="257"/>
        <v>3.5</v>
      </c>
    </row>
    <row r="2745" spans="1:13" x14ac:dyDescent="0.35">
      <c r="A2745" s="189" t="s">
        <v>2784</v>
      </c>
      <c r="B2745" s="190" t="s">
        <v>2786</v>
      </c>
      <c r="C2745" s="191">
        <v>530581</v>
      </c>
      <c r="D2745" s="192">
        <v>7.0750000000000002</v>
      </c>
      <c r="E2745" s="193">
        <v>39.399686520000003</v>
      </c>
      <c r="F2745" s="194">
        <v>1.2539184952978057</v>
      </c>
      <c r="H2745" s="195">
        <f t="shared" si="253"/>
        <v>5</v>
      </c>
      <c r="I2745" s="196">
        <f t="shared" si="254"/>
        <v>0.5</v>
      </c>
      <c r="J2745" s="197">
        <f t="shared" si="255"/>
        <v>5</v>
      </c>
      <c r="K2745" s="186">
        <f t="shared" si="258"/>
        <v>10.5</v>
      </c>
      <c r="L2745" s="198">
        <f t="shared" si="256"/>
        <v>3.5</v>
      </c>
      <c r="M2745" s="199">
        <f t="shared" si="257"/>
        <v>3.5</v>
      </c>
    </row>
    <row r="2746" spans="1:13" x14ac:dyDescent="0.35">
      <c r="A2746" s="189" t="s">
        <v>2784</v>
      </c>
      <c r="B2746" s="190" t="s">
        <v>2787</v>
      </c>
      <c r="C2746" s="191">
        <v>566128</v>
      </c>
      <c r="D2746" s="192">
        <v>4.6050000000000004</v>
      </c>
      <c r="E2746" s="193">
        <v>40.059471369999997</v>
      </c>
      <c r="F2746" s="194">
        <v>0</v>
      </c>
      <c r="H2746" s="195">
        <f t="shared" si="253"/>
        <v>5</v>
      </c>
      <c r="I2746" s="196">
        <f t="shared" si="254"/>
        <v>0.5</v>
      </c>
      <c r="J2746" s="197">
        <f t="shared" si="255"/>
        <v>5</v>
      </c>
      <c r="K2746" s="186">
        <f t="shared" si="258"/>
        <v>10.5</v>
      </c>
      <c r="L2746" s="198">
        <f t="shared" si="256"/>
        <v>3.5</v>
      </c>
      <c r="M2746" s="199">
        <f t="shared" si="257"/>
        <v>3.5</v>
      </c>
    </row>
    <row r="2747" spans="1:13" x14ac:dyDescent="0.35">
      <c r="A2747" s="189" t="s">
        <v>2784</v>
      </c>
      <c r="B2747" s="190" t="s">
        <v>2788</v>
      </c>
      <c r="C2747" s="191">
        <v>566187</v>
      </c>
      <c r="D2747" s="192">
        <v>3.5990000000000002</v>
      </c>
      <c r="E2747" s="193">
        <v>43.340944880000002</v>
      </c>
      <c r="F2747" s="194">
        <v>4.0944881889763787</v>
      </c>
      <c r="H2747" s="195">
        <f t="shared" si="253"/>
        <v>3.5</v>
      </c>
      <c r="I2747" s="196">
        <f t="shared" si="254"/>
        <v>4.5</v>
      </c>
      <c r="J2747" s="197">
        <f t="shared" si="255"/>
        <v>1.5</v>
      </c>
      <c r="K2747" s="186">
        <f t="shared" si="258"/>
        <v>9.5</v>
      </c>
      <c r="L2747" s="198">
        <f t="shared" si="256"/>
        <v>3.1666666666666665</v>
      </c>
      <c r="M2747" s="199">
        <f t="shared" si="257"/>
        <v>3.16</v>
      </c>
    </row>
    <row r="2748" spans="1:13" x14ac:dyDescent="0.35">
      <c r="A2748" s="189" t="s">
        <v>2784</v>
      </c>
      <c r="B2748" s="190" t="s">
        <v>2580</v>
      </c>
      <c r="C2748" s="191">
        <v>566357</v>
      </c>
      <c r="D2748" s="192">
        <v>4.0940000000000003</v>
      </c>
      <c r="E2748" s="193">
        <v>41.529224900000003</v>
      </c>
      <c r="F2748" s="194">
        <v>1.2706480304955527</v>
      </c>
      <c r="H2748" s="195">
        <f t="shared" si="253"/>
        <v>5</v>
      </c>
      <c r="I2748" s="196">
        <f t="shared" si="254"/>
        <v>1.5</v>
      </c>
      <c r="J2748" s="197">
        <f t="shared" si="255"/>
        <v>5</v>
      </c>
      <c r="K2748" s="186">
        <f t="shared" si="258"/>
        <v>11.5</v>
      </c>
      <c r="L2748" s="198">
        <f t="shared" si="256"/>
        <v>3.8333333333333335</v>
      </c>
      <c r="M2748" s="199">
        <f t="shared" si="257"/>
        <v>3.83</v>
      </c>
    </row>
    <row r="2749" spans="1:13" x14ac:dyDescent="0.35">
      <c r="A2749" s="189" t="s">
        <v>2784</v>
      </c>
      <c r="B2749" s="190" t="s">
        <v>2789</v>
      </c>
      <c r="C2749" s="191">
        <v>530590</v>
      </c>
      <c r="D2749" s="192">
        <v>5.74</v>
      </c>
      <c r="E2749" s="193">
        <v>42.109259260000002</v>
      </c>
      <c r="F2749" s="194">
        <v>1.8518518518518519</v>
      </c>
      <c r="H2749" s="195">
        <f t="shared" si="253"/>
        <v>5</v>
      </c>
      <c r="I2749" s="196">
        <f t="shared" si="254"/>
        <v>2.5</v>
      </c>
      <c r="J2749" s="197">
        <f t="shared" si="255"/>
        <v>4.5</v>
      </c>
      <c r="K2749" s="186">
        <f t="shared" si="258"/>
        <v>12</v>
      </c>
      <c r="L2749" s="198">
        <f t="shared" si="256"/>
        <v>4</v>
      </c>
      <c r="M2749" s="199">
        <f t="shared" si="257"/>
        <v>4</v>
      </c>
    </row>
    <row r="2750" spans="1:13" x14ac:dyDescent="0.35">
      <c r="A2750" s="189" t="s">
        <v>2784</v>
      </c>
      <c r="B2750" s="190" t="s">
        <v>2790</v>
      </c>
      <c r="C2750" s="191">
        <v>566381</v>
      </c>
      <c r="D2750" s="192">
        <v>5.3140000000000001</v>
      </c>
      <c r="E2750" s="193">
        <v>41.860465120000001</v>
      </c>
      <c r="F2750" s="194">
        <v>0</v>
      </c>
      <c r="H2750" s="195">
        <f t="shared" si="253"/>
        <v>5</v>
      </c>
      <c r="I2750" s="196">
        <f t="shared" si="254"/>
        <v>2</v>
      </c>
      <c r="J2750" s="197">
        <f t="shared" si="255"/>
        <v>5</v>
      </c>
      <c r="K2750" s="186">
        <f t="shared" si="258"/>
        <v>12</v>
      </c>
      <c r="L2750" s="198">
        <f t="shared" si="256"/>
        <v>4</v>
      </c>
      <c r="M2750" s="199">
        <f t="shared" si="257"/>
        <v>4</v>
      </c>
    </row>
    <row r="2751" spans="1:13" x14ac:dyDescent="0.35">
      <c r="A2751" s="189" t="s">
        <v>2784</v>
      </c>
      <c r="B2751" s="190" t="s">
        <v>2791</v>
      </c>
      <c r="C2751" s="191">
        <v>566403</v>
      </c>
      <c r="D2751" s="192">
        <v>4.6829999999999998</v>
      </c>
      <c r="E2751" s="193">
        <v>43.45811518</v>
      </c>
      <c r="F2751" s="194">
        <v>2.0942408376963351</v>
      </c>
      <c r="H2751" s="195">
        <f t="shared" si="253"/>
        <v>5</v>
      </c>
      <c r="I2751" s="196">
        <f t="shared" si="254"/>
        <v>4.5</v>
      </c>
      <c r="J2751" s="197">
        <f t="shared" si="255"/>
        <v>4.5</v>
      </c>
      <c r="K2751" s="186">
        <f t="shared" si="258"/>
        <v>14</v>
      </c>
      <c r="L2751" s="198">
        <f t="shared" si="256"/>
        <v>4.666666666666667</v>
      </c>
      <c r="M2751" s="199">
        <f t="shared" si="257"/>
        <v>4.66</v>
      </c>
    </row>
    <row r="2752" spans="1:13" x14ac:dyDescent="0.35">
      <c r="A2752" s="189" t="s">
        <v>2784</v>
      </c>
      <c r="B2752" s="190" t="s">
        <v>1151</v>
      </c>
      <c r="C2752" s="191">
        <v>566411</v>
      </c>
      <c r="D2752" s="192">
        <v>7.843</v>
      </c>
      <c r="E2752" s="193">
        <v>39.12576687</v>
      </c>
      <c r="F2752" s="194">
        <v>0</v>
      </c>
      <c r="H2752" s="195">
        <f t="shared" si="253"/>
        <v>5</v>
      </c>
      <c r="I2752" s="196">
        <f t="shared" si="254"/>
        <v>0.5</v>
      </c>
      <c r="J2752" s="197">
        <f t="shared" si="255"/>
        <v>5</v>
      </c>
      <c r="K2752" s="186">
        <f t="shared" si="258"/>
        <v>10.5</v>
      </c>
      <c r="L2752" s="198">
        <f t="shared" si="256"/>
        <v>3.5</v>
      </c>
      <c r="M2752" s="199">
        <f t="shared" si="257"/>
        <v>3.5</v>
      </c>
    </row>
    <row r="2753" spans="1:13" x14ac:dyDescent="0.35">
      <c r="A2753" s="189" t="s">
        <v>2784</v>
      </c>
      <c r="B2753" s="190" t="s">
        <v>2116</v>
      </c>
      <c r="C2753" s="191">
        <v>566454</v>
      </c>
      <c r="D2753" s="192">
        <v>10.656000000000001</v>
      </c>
      <c r="E2753" s="193">
        <v>42.191220989999998</v>
      </c>
      <c r="F2753" s="194">
        <v>1.2108980827447022</v>
      </c>
      <c r="H2753" s="195">
        <f t="shared" si="253"/>
        <v>5</v>
      </c>
      <c r="I2753" s="196">
        <f t="shared" si="254"/>
        <v>2.5</v>
      </c>
      <c r="J2753" s="197">
        <f t="shared" si="255"/>
        <v>5</v>
      </c>
      <c r="K2753" s="186">
        <f t="shared" si="258"/>
        <v>12.5</v>
      </c>
      <c r="L2753" s="198">
        <f t="shared" si="256"/>
        <v>4.166666666666667</v>
      </c>
      <c r="M2753" s="199">
        <f t="shared" si="257"/>
        <v>4.16</v>
      </c>
    </row>
    <row r="2754" spans="1:13" x14ac:dyDescent="0.35">
      <c r="A2754" s="189" t="s">
        <v>2784</v>
      </c>
      <c r="B2754" s="190" t="s">
        <v>2483</v>
      </c>
      <c r="C2754" s="191">
        <v>566519</v>
      </c>
      <c r="D2754" s="192">
        <v>7.8739999999999997</v>
      </c>
      <c r="E2754" s="193">
        <v>41.175630249999998</v>
      </c>
      <c r="F2754" s="194">
        <v>5.3781512605042021</v>
      </c>
      <c r="H2754" s="195">
        <f t="shared" si="253"/>
        <v>5</v>
      </c>
      <c r="I2754" s="196">
        <f t="shared" si="254"/>
        <v>1</v>
      </c>
      <c r="J2754" s="197">
        <f t="shared" si="255"/>
        <v>0.5</v>
      </c>
      <c r="K2754" s="186">
        <f t="shared" si="258"/>
        <v>6.5</v>
      </c>
      <c r="L2754" s="198">
        <f t="shared" si="256"/>
        <v>2.1666666666666665</v>
      </c>
      <c r="M2754" s="199">
        <f t="shared" si="257"/>
        <v>2.16</v>
      </c>
    </row>
    <row r="2755" spans="1:13" x14ac:dyDescent="0.35">
      <c r="A2755" s="189" t="s">
        <v>2784</v>
      </c>
      <c r="B2755" s="190" t="s">
        <v>798</v>
      </c>
      <c r="C2755" s="191">
        <v>543128</v>
      </c>
      <c r="D2755" s="192">
        <v>5.4269999999999996</v>
      </c>
      <c r="E2755" s="193">
        <v>40.205619980000002</v>
      </c>
      <c r="F2755" s="194">
        <v>11.239964317573595</v>
      </c>
      <c r="H2755" s="195">
        <f t="shared" si="253"/>
        <v>5</v>
      </c>
      <c r="I2755" s="196">
        <f t="shared" si="254"/>
        <v>0.5</v>
      </c>
      <c r="J2755" s="197">
        <f t="shared" si="255"/>
        <v>0.5</v>
      </c>
      <c r="K2755" s="186">
        <f t="shared" si="258"/>
        <v>6</v>
      </c>
      <c r="L2755" s="198">
        <f t="shared" si="256"/>
        <v>2</v>
      </c>
      <c r="M2755" s="199">
        <f t="shared" si="257"/>
        <v>2</v>
      </c>
    </row>
    <row r="2756" spans="1:13" x14ac:dyDescent="0.35">
      <c r="A2756" s="189" t="s">
        <v>2784</v>
      </c>
      <c r="B2756" s="190" t="s">
        <v>2792</v>
      </c>
      <c r="C2756" s="191">
        <v>566853</v>
      </c>
      <c r="D2756" s="192">
        <v>5.18</v>
      </c>
      <c r="E2756" s="193">
        <v>43.909929079999998</v>
      </c>
      <c r="F2756" s="194">
        <v>1.1347517730496455</v>
      </c>
      <c r="H2756" s="195">
        <f t="shared" ref="H2756:H2819" si="259">VALUE(_xlfn.IFS(D2756&gt;4.05,"5",D2756&gt;=3.83,"4,5",D2756&gt;=3.6,"4",D2756&gt;=3.37,"3,5",D2756&gt;=3.14,"3",D2756&gt;=2.91,"2,5",D2756&gt;=2.68,"2",D2756&gt;=2.45,"1,5",D2756&gt;=2.22,"1",D2756&lt;2.22,"0,5"))</f>
        <v>5</v>
      </c>
      <c r="I2756" s="196">
        <f t="shared" ref="I2756:I2819" si="260">VALUE(_xlfn.IFS(E2756&gt;43.62,"5",E2756&gt;=43.32,"4,5",E2756&gt;=43.1,"4",E2756&gt;=42.7,"3,5",E2756&gt;=42.39,"3",E2756&gt;=42.08,"2,5",E2756&gt;=41.77,"2",E2756&gt;=41.46,"1,5",E2756&gt;=41.15,"1",E2756&lt;41.15,"0,5"))</f>
        <v>5</v>
      </c>
      <c r="J2756" s="197">
        <f t="shared" ref="J2756:J2819" si="261">VALUE(_xlfn.IFS(F2756&gt;4.53,"0,5",F2756&gt;=4.2,"1",F2756&gt;=3.86,"1,5",F2756&gt;=3.52,"2",F2756&gt;=3.18,"2,5",F2756&gt;=2.84,"3",F2756&gt;=2.5,"3,5",F2756&gt;=2.16,"4",F2756&gt;=1.82,"4,5",F2756&lt;1.82,"5"))</f>
        <v>5</v>
      </c>
      <c r="K2756" s="186">
        <f t="shared" si="258"/>
        <v>15</v>
      </c>
      <c r="L2756" s="198">
        <f t="shared" ref="L2756:L2819" si="262">(H2756+I2756+J2756)/3</f>
        <v>5</v>
      </c>
      <c r="M2756" s="199">
        <f t="shared" ref="M2756:M2819" si="263">ROUNDDOWN(L2756,2)</f>
        <v>5</v>
      </c>
    </row>
    <row r="2757" spans="1:13" x14ac:dyDescent="0.35">
      <c r="A2757" s="189" t="s">
        <v>2784</v>
      </c>
      <c r="B2757" s="190" t="s">
        <v>2793</v>
      </c>
      <c r="C2757" s="191">
        <v>566870</v>
      </c>
      <c r="D2757" s="192">
        <v>6.5890000000000004</v>
      </c>
      <c r="E2757" s="193">
        <v>38.368804660000002</v>
      </c>
      <c r="F2757" s="194">
        <v>0</v>
      </c>
      <c r="H2757" s="195">
        <f t="shared" si="259"/>
        <v>5</v>
      </c>
      <c r="I2757" s="196">
        <f t="shared" si="260"/>
        <v>0.5</v>
      </c>
      <c r="J2757" s="197">
        <f t="shared" si="261"/>
        <v>5</v>
      </c>
      <c r="K2757" s="186">
        <f t="shared" si="258"/>
        <v>10.5</v>
      </c>
      <c r="L2757" s="198">
        <f t="shared" si="262"/>
        <v>3.5</v>
      </c>
      <c r="M2757" s="199">
        <f t="shared" si="263"/>
        <v>3.5</v>
      </c>
    </row>
    <row r="2758" spans="1:13" x14ac:dyDescent="0.35">
      <c r="A2758" s="189" t="s">
        <v>2784</v>
      </c>
      <c r="B2758" s="190" t="s">
        <v>2794</v>
      </c>
      <c r="C2758" s="191">
        <v>530603</v>
      </c>
      <c r="D2758" s="192">
        <v>7.8129999999999997</v>
      </c>
      <c r="E2758" s="193">
        <v>36.897959180000001</v>
      </c>
      <c r="F2758" s="194">
        <v>2.0408163265306123</v>
      </c>
      <c r="H2758" s="195">
        <f t="shared" si="259"/>
        <v>5</v>
      </c>
      <c r="I2758" s="196">
        <f t="shared" si="260"/>
        <v>0.5</v>
      </c>
      <c r="J2758" s="197">
        <f t="shared" si="261"/>
        <v>4.5</v>
      </c>
      <c r="K2758" s="186">
        <f t="shared" si="258"/>
        <v>10</v>
      </c>
      <c r="L2758" s="198">
        <f t="shared" si="262"/>
        <v>3.3333333333333335</v>
      </c>
      <c r="M2758" s="199">
        <f t="shared" si="263"/>
        <v>3.33</v>
      </c>
    </row>
    <row r="2759" spans="1:13" x14ac:dyDescent="0.35">
      <c r="A2759" s="189" t="s">
        <v>2784</v>
      </c>
      <c r="B2759" s="190" t="s">
        <v>2784</v>
      </c>
      <c r="C2759" s="191">
        <v>566985</v>
      </c>
      <c r="D2759" s="192">
        <v>6.8840000000000003</v>
      </c>
      <c r="E2759" s="193">
        <v>42.596818229999997</v>
      </c>
      <c r="F2759" s="194">
        <v>1.2286044313766669</v>
      </c>
      <c r="H2759" s="195">
        <f t="shared" si="259"/>
        <v>5</v>
      </c>
      <c r="I2759" s="196">
        <f t="shared" si="260"/>
        <v>3</v>
      </c>
      <c r="J2759" s="197">
        <f t="shared" si="261"/>
        <v>5</v>
      </c>
      <c r="K2759" s="186">
        <f t="shared" si="258"/>
        <v>13</v>
      </c>
      <c r="L2759" s="198">
        <f t="shared" si="262"/>
        <v>4.333333333333333</v>
      </c>
      <c r="M2759" s="199">
        <f t="shared" si="263"/>
        <v>4.33</v>
      </c>
    </row>
    <row r="2760" spans="1:13" x14ac:dyDescent="0.35">
      <c r="A2760" s="189" t="s">
        <v>2784</v>
      </c>
      <c r="B2760" s="190" t="s">
        <v>747</v>
      </c>
      <c r="C2760" s="191">
        <v>567019</v>
      </c>
      <c r="D2760" s="192">
        <v>7.7560000000000002</v>
      </c>
      <c r="E2760" s="193">
        <v>43.598684210000002</v>
      </c>
      <c r="F2760" s="194">
        <v>1.7543859649122808</v>
      </c>
      <c r="H2760" s="195">
        <f t="shared" si="259"/>
        <v>5</v>
      </c>
      <c r="I2760" s="196">
        <f t="shared" si="260"/>
        <v>4.5</v>
      </c>
      <c r="J2760" s="197">
        <f t="shared" si="261"/>
        <v>5</v>
      </c>
      <c r="K2760" s="186">
        <f t="shared" si="258"/>
        <v>14.5</v>
      </c>
      <c r="L2760" s="198">
        <f t="shared" si="262"/>
        <v>4.833333333333333</v>
      </c>
      <c r="M2760" s="199">
        <f t="shared" si="263"/>
        <v>4.83</v>
      </c>
    </row>
    <row r="2761" spans="1:13" x14ac:dyDescent="0.35">
      <c r="A2761" s="189" t="s">
        <v>2795</v>
      </c>
      <c r="B2761" s="190" t="s">
        <v>2796</v>
      </c>
      <c r="C2761" s="191">
        <v>561398</v>
      </c>
      <c r="D2761" s="192">
        <v>6.14</v>
      </c>
      <c r="E2761" s="193">
        <v>45.294797690000003</v>
      </c>
      <c r="F2761" s="194">
        <v>3.4682080924855492</v>
      </c>
      <c r="H2761" s="195">
        <f t="shared" si="259"/>
        <v>5</v>
      </c>
      <c r="I2761" s="196">
        <f t="shared" si="260"/>
        <v>5</v>
      </c>
      <c r="J2761" s="197">
        <f t="shared" si="261"/>
        <v>2.5</v>
      </c>
      <c r="K2761" s="186">
        <f t="shared" si="258"/>
        <v>12.5</v>
      </c>
      <c r="L2761" s="198">
        <f t="shared" si="262"/>
        <v>4.166666666666667</v>
      </c>
      <c r="M2761" s="199">
        <f t="shared" si="263"/>
        <v>4.16</v>
      </c>
    </row>
    <row r="2762" spans="1:13" x14ac:dyDescent="0.35">
      <c r="A2762" s="189" t="s">
        <v>2795</v>
      </c>
      <c r="B2762" s="190" t="s">
        <v>2797</v>
      </c>
      <c r="C2762" s="191">
        <v>561401</v>
      </c>
      <c r="D2762" s="192">
        <v>7.0419999999999998</v>
      </c>
      <c r="E2762" s="193">
        <v>51.491379309999999</v>
      </c>
      <c r="F2762" s="194">
        <v>5.1724137931034484</v>
      </c>
      <c r="H2762" s="195">
        <f t="shared" si="259"/>
        <v>5</v>
      </c>
      <c r="I2762" s="196">
        <f t="shared" si="260"/>
        <v>5</v>
      </c>
      <c r="J2762" s="197">
        <f t="shared" si="261"/>
        <v>0.5</v>
      </c>
      <c r="K2762" s="186">
        <f t="shared" si="258"/>
        <v>10.5</v>
      </c>
      <c r="L2762" s="198">
        <f t="shared" si="262"/>
        <v>3.5</v>
      </c>
      <c r="M2762" s="199">
        <f t="shared" si="263"/>
        <v>3.5</v>
      </c>
    </row>
    <row r="2763" spans="1:13" x14ac:dyDescent="0.35">
      <c r="A2763" s="189" t="s">
        <v>2795</v>
      </c>
      <c r="B2763" s="190" t="s">
        <v>2798</v>
      </c>
      <c r="C2763" s="191">
        <v>561410</v>
      </c>
      <c r="D2763" s="192">
        <v>3.5619999999999998</v>
      </c>
      <c r="E2763" s="193">
        <v>41.529363779999997</v>
      </c>
      <c r="F2763" s="194">
        <v>0.97879282218597063</v>
      </c>
      <c r="H2763" s="195">
        <f t="shared" si="259"/>
        <v>3.5</v>
      </c>
      <c r="I2763" s="196">
        <f t="shared" si="260"/>
        <v>1.5</v>
      </c>
      <c r="J2763" s="197">
        <f t="shared" si="261"/>
        <v>5</v>
      </c>
      <c r="K2763" s="186">
        <f t="shared" si="258"/>
        <v>10</v>
      </c>
      <c r="L2763" s="198">
        <f t="shared" si="262"/>
        <v>3.3333333333333335</v>
      </c>
      <c r="M2763" s="199">
        <f t="shared" si="263"/>
        <v>3.33</v>
      </c>
    </row>
    <row r="2764" spans="1:13" x14ac:dyDescent="0.35">
      <c r="A2764" s="189" t="s">
        <v>2795</v>
      </c>
      <c r="B2764" s="190" t="s">
        <v>2799</v>
      </c>
      <c r="C2764" s="191">
        <v>561428</v>
      </c>
      <c r="D2764" s="192">
        <v>3.03</v>
      </c>
      <c r="E2764" s="193">
        <v>37.144628099999998</v>
      </c>
      <c r="F2764" s="194">
        <v>2.4793388429752063</v>
      </c>
      <c r="H2764" s="195">
        <f t="shared" si="259"/>
        <v>2.5</v>
      </c>
      <c r="I2764" s="196">
        <f t="shared" si="260"/>
        <v>0.5</v>
      </c>
      <c r="J2764" s="197">
        <f t="shared" si="261"/>
        <v>4</v>
      </c>
      <c r="K2764" s="186">
        <f t="shared" si="258"/>
        <v>7</v>
      </c>
      <c r="L2764" s="198">
        <f t="shared" si="262"/>
        <v>2.3333333333333335</v>
      </c>
      <c r="M2764" s="199">
        <f t="shared" si="263"/>
        <v>2.33</v>
      </c>
    </row>
    <row r="2765" spans="1:13" x14ac:dyDescent="0.35">
      <c r="A2765" s="189" t="s">
        <v>2795</v>
      </c>
      <c r="B2765" s="190" t="s">
        <v>2800</v>
      </c>
      <c r="C2765" s="191">
        <v>561444</v>
      </c>
      <c r="D2765" s="192">
        <v>2.105</v>
      </c>
      <c r="E2765" s="193">
        <v>41.872830190000002</v>
      </c>
      <c r="F2765" s="194">
        <v>1.9622641509433962</v>
      </c>
      <c r="H2765" s="195">
        <f t="shared" si="259"/>
        <v>0.5</v>
      </c>
      <c r="I2765" s="196">
        <f t="shared" si="260"/>
        <v>2</v>
      </c>
      <c r="J2765" s="197">
        <f t="shared" si="261"/>
        <v>4.5</v>
      </c>
      <c r="K2765" s="186">
        <f t="shared" ref="K2765:K2828" si="264">SUM(H2765:J2765)</f>
        <v>7</v>
      </c>
      <c r="L2765" s="198">
        <f t="shared" si="262"/>
        <v>2.3333333333333335</v>
      </c>
      <c r="M2765" s="199">
        <f t="shared" si="263"/>
        <v>2.33</v>
      </c>
    </row>
    <row r="2766" spans="1:13" x14ac:dyDescent="0.35">
      <c r="A2766" s="189" t="s">
        <v>2795</v>
      </c>
      <c r="B2766" s="190" t="s">
        <v>2795</v>
      </c>
      <c r="C2766" s="191">
        <v>561380</v>
      </c>
      <c r="D2766" s="192">
        <v>3.238</v>
      </c>
      <c r="E2766" s="193">
        <v>42.016127310000002</v>
      </c>
      <c r="F2766" s="194">
        <v>1.0031214150414856</v>
      </c>
      <c r="H2766" s="195">
        <f t="shared" si="259"/>
        <v>3</v>
      </c>
      <c r="I2766" s="196">
        <f t="shared" si="260"/>
        <v>2</v>
      </c>
      <c r="J2766" s="197">
        <f t="shared" si="261"/>
        <v>5</v>
      </c>
      <c r="K2766" s="186">
        <f t="shared" si="264"/>
        <v>10</v>
      </c>
      <c r="L2766" s="198">
        <f t="shared" si="262"/>
        <v>3.3333333333333335</v>
      </c>
      <c r="M2766" s="199">
        <f t="shared" si="263"/>
        <v>3.33</v>
      </c>
    </row>
    <row r="2767" spans="1:13" x14ac:dyDescent="0.35">
      <c r="A2767" s="189" t="s">
        <v>2795</v>
      </c>
      <c r="B2767" s="190" t="s">
        <v>642</v>
      </c>
      <c r="C2767" s="191">
        <v>561495</v>
      </c>
      <c r="D2767" s="192">
        <v>7.0049999999999999</v>
      </c>
      <c r="E2767" s="193">
        <v>44.587126390000002</v>
      </c>
      <c r="F2767" s="194">
        <v>2.1879273295565542</v>
      </c>
      <c r="H2767" s="195">
        <f t="shared" si="259"/>
        <v>5</v>
      </c>
      <c r="I2767" s="196">
        <f t="shared" si="260"/>
        <v>5</v>
      </c>
      <c r="J2767" s="197">
        <f t="shared" si="261"/>
        <v>4</v>
      </c>
      <c r="K2767" s="186">
        <f t="shared" si="264"/>
        <v>14</v>
      </c>
      <c r="L2767" s="198">
        <f t="shared" si="262"/>
        <v>4.666666666666667</v>
      </c>
      <c r="M2767" s="199">
        <f t="shared" si="263"/>
        <v>4.66</v>
      </c>
    </row>
    <row r="2768" spans="1:13" x14ac:dyDescent="0.35">
      <c r="A2768" s="189" t="s">
        <v>2795</v>
      </c>
      <c r="B2768" s="190" t="s">
        <v>2801</v>
      </c>
      <c r="C2768" s="191">
        <v>561533</v>
      </c>
      <c r="D2768" s="192">
        <v>5.9690000000000003</v>
      </c>
      <c r="E2768" s="193">
        <v>43.608318369999999</v>
      </c>
      <c r="F2768" s="194">
        <v>2.0347097546379409</v>
      </c>
      <c r="H2768" s="195">
        <f t="shared" si="259"/>
        <v>5</v>
      </c>
      <c r="I2768" s="196">
        <f t="shared" si="260"/>
        <v>4.5</v>
      </c>
      <c r="J2768" s="197">
        <f t="shared" si="261"/>
        <v>4.5</v>
      </c>
      <c r="K2768" s="186">
        <f t="shared" si="264"/>
        <v>14</v>
      </c>
      <c r="L2768" s="198">
        <f t="shared" si="262"/>
        <v>4.666666666666667</v>
      </c>
      <c r="M2768" s="199">
        <f t="shared" si="263"/>
        <v>4.66</v>
      </c>
    </row>
    <row r="2769" spans="1:13" x14ac:dyDescent="0.35">
      <c r="A2769" s="189" t="s">
        <v>2795</v>
      </c>
      <c r="B2769" s="190" t="s">
        <v>2802</v>
      </c>
      <c r="C2769" s="191">
        <v>561541</v>
      </c>
      <c r="D2769" s="192">
        <v>1.2050000000000001</v>
      </c>
      <c r="E2769" s="193">
        <v>43.021394610000002</v>
      </c>
      <c r="F2769" s="194">
        <v>2.5356576862123612</v>
      </c>
      <c r="H2769" s="195">
        <f t="shared" si="259"/>
        <v>0.5</v>
      </c>
      <c r="I2769" s="196">
        <f t="shared" si="260"/>
        <v>3.5</v>
      </c>
      <c r="J2769" s="197">
        <f t="shared" si="261"/>
        <v>3.5</v>
      </c>
      <c r="K2769" s="186">
        <f t="shared" si="264"/>
        <v>7.5</v>
      </c>
      <c r="L2769" s="198">
        <f t="shared" si="262"/>
        <v>2.5</v>
      </c>
      <c r="M2769" s="199">
        <f t="shared" si="263"/>
        <v>2.5</v>
      </c>
    </row>
    <row r="2770" spans="1:13" x14ac:dyDescent="0.35">
      <c r="A2770" s="189" t="s">
        <v>2795</v>
      </c>
      <c r="B2770" s="190" t="s">
        <v>2803</v>
      </c>
      <c r="C2770" s="191">
        <v>544337</v>
      </c>
      <c r="D2770" s="192">
        <v>2.548</v>
      </c>
      <c r="E2770" s="193">
        <v>41.671548119999997</v>
      </c>
      <c r="F2770" s="194">
        <v>1.6736401673640169</v>
      </c>
      <c r="H2770" s="195">
        <f t="shared" si="259"/>
        <v>1.5</v>
      </c>
      <c r="I2770" s="196">
        <f t="shared" si="260"/>
        <v>1.5</v>
      </c>
      <c r="J2770" s="197">
        <f t="shared" si="261"/>
        <v>5</v>
      </c>
      <c r="K2770" s="186">
        <f t="shared" si="264"/>
        <v>8</v>
      </c>
      <c r="L2770" s="198">
        <f t="shared" si="262"/>
        <v>2.6666666666666665</v>
      </c>
      <c r="M2770" s="199">
        <f t="shared" si="263"/>
        <v>2.66</v>
      </c>
    </row>
    <row r="2771" spans="1:13" x14ac:dyDescent="0.35">
      <c r="A2771" s="189" t="s">
        <v>2795</v>
      </c>
      <c r="B2771" s="190" t="s">
        <v>2804</v>
      </c>
      <c r="C2771" s="191">
        <v>561584</v>
      </c>
      <c r="D2771" s="192">
        <v>2.74</v>
      </c>
      <c r="E2771" s="193">
        <v>41.365248229999999</v>
      </c>
      <c r="F2771" s="194">
        <v>3.9007092198581566</v>
      </c>
      <c r="H2771" s="195">
        <f t="shared" si="259"/>
        <v>2</v>
      </c>
      <c r="I2771" s="196">
        <f t="shared" si="260"/>
        <v>1</v>
      </c>
      <c r="J2771" s="197">
        <f t="shared" si="261"/>
        <v>1.5</v>
      </c>
      <c r="K2771" s="186">
        <f t="shared" si="264"/>
        <v>4.5</v>
      </c>
      <c r="L2771" s="198">
        <f t="shared" si="262"/>
        <v>1.5</v>
      </c>
      <c r="M2771" s="199">
        <f t="shared" si="263"/>
        <v>1.5</v>
      </c>
    </row>
    <row r="2772" spans="1:13" x14ac:dyDescent="0.35">
      <c r="A2772" s="189" t="s">
        <v>2795</v>
      </c>
      <c r="B2772" s="190" t="s">
        <v>2805</v>
      </c>
      <c r="C2772" s="191">
        <v>561592</v>
      </c>
      <c r="D2772" s="192">
        <v>1.538</v>
      </c>
      <c r="E2772" s="193">
        <v>39.021790340000003</v>
      </c>
      <c r="F2772" s="194">
        <v>7.3027090694935222</v>
      </c>
      <c r="H2772" s="195">
        <f t="shared" si="259"/>
        <v>0.5</v>
      </c>
      <c r="I2772" s="196">
        <f t="shared" si="260"/>
        <v>0.5</v>
      </c>
      <c r="J2772" s="197">
        <f t="shared" si="261"/>
        <v>0.5</v>
      </c>
      <c r="K2772" s="186">
        <f t="shared" si="264"/>
        <v>1.5</v>
      </c>
      <c r="L2772" s="198">
        <f t="shared" si="262"/>
        <v>0.5</v>
      </c>
      <c r="M2772" s="199">
        <f t="shared" si="263"/>
        <v>0.5</v>
      </c>
    </row>
    <row r="2773" spans="1:13" x14ac:dyDescent="0.35">
      <c r="A2773" s="189" t="s">
        <v>2795</v>
      </c>
      <c r="B2773" s="190" t="s">
        <v>2806</v>
      </c>
      <c r="C2773" s="191">
        <v>561606</v>
      </c>
      <c r="D2773" s="192">
        <v>1.3540000000000001</v>
      </c>
      <c r="E2773" s="193">
        <v>42.239669419999998</v>
      </c>
      <c r="F2773" s="194">
        <v>3.0303030303030307</v>
      </c>
      <c r="H2773" s="195">
        <f t="shared" si="259"/>
        <v>0.5</v>
      </c>
      <c r="I2773" s="196">
        <f t="shared" si="260"/>
        <v>2.5</v>
      </c>
      <c r="J2773" s="197">
        <f t="shared" si="261"/>
        <v>3</v>
      </c>
      <c r="K2773" s="186">
        <f t="shared" si="264"/>
        <v>6</v>
      </c>
      <c r="L2773" s="198">
        <f t="shared" si="262"/>
        <v>2</v>
      </c>
      <c r="M2773" s="199">
        <f t="shared" si="263"/>
        <v>2</v>
      </c>
    </row>
    <row r="2774" spans="1:13" x14ac:dyDescent="0.35">
      <c r="A2774" s="189" t="s">
        <v>2795</v>
      </c>
      <c r="B2774" s="190" t="s">
        <v>1328</v>
      </c>
      <c r="C2774" s="191">
        <v>561614</v>
      </c>
      <c r="D2774" s="192">
        <v>7.4870000000000001</v>
      </c>
      <c r="E2774" s="193">
        <v>43.362068970000003</v>
      </c>
      <c r="F2774" s="194">
        <v>0</v>
      </c>
      <c r="H2774" s="195">
        <f t="shared" si="259"/>
        <v>5</v>
      </c>
      <c r="I2774" s="196">
        <f t="shared" si="260"/>
        <v>4.5</v>
      </c>
      <c r="J2774" s="197">
        <f t="shared" si="261"/>
        <v>5</v>
      </c>
      <c r="K2774" s="186">
        <f t="shared" si="264"/>
        <v>14.5</v>
      </c>
      <c r="L2774" s="198">
        <f t="shared" si="262"/>
        <v>4.833333333333333</v>
      </c>
      <c r="M2774" s="199">
        <f t="shared" si="263"/>
        <v>4.83</v>
      </c>
    </row>
    <row r="2775" spans="1:13" x14ac:dyDescent="0.35">
      <c r="A2775" s="189" t="s">
        <v>2795</v>
      </c>
      <c r="B2775" s="190" t="s">
        <v>2807</v>
      </c>
      <c r="C2775" s="191">
        <v>561665</v>
      </c>
      <c r="D2775" s="192">
        <v>4.5030000000000001</v>
      </c>
      <c r="E2775" s="193">
        <v>41.127198120000003</v>
      </c>
      <c r="F2775" s="194">
        <v>2.8135990621336457</v>
      </c>
      <c r="H2775" s="195">
        <f t="shared" si="259"/>
        <v>5</v>
      </c>
      <c r="I2775" s="196">
        <f t="shared" si="260"/>
        <v>0.5</v>
      </c>
      <c r="J2775" s="197">
        <f t="shared" si="261"/>
        <v>3.5</v>
      </c>
      <c r="K2775" s="186">
        <f t="shared" si="264"/>
        <v>9</v>
      </c>
      <c r="L2775" s="198">
        <f t="shared" si="262"/>
        <v>3</v>
      </c>
      <c r="M2775" s="199">
        <f t="shared" si="263"/>
        <v>3</v>
      </c>
    </row>
    <row r="2776" spans="1:13" x14ac:dyDescent="0.35">
      <c r="A2776" s="189" t="s">
        <v>2795</v>
      </c>
      <c r="B2776" s="190" t="s">
        <v>2626</v>
      </c>
      <c r="C2776" s="191">
        <v>546232</v>
      </c>
      <c r="D2776" s="192">
        <v>3.03</v>
      </c>
      <c r="E2776" s="193">
        <v>41.164596269999997</v>
      </c>
      <c r="F2776" s="194">
        <v>0</v>
      </c>
      <c r="H2776" s="195">
        <f t="shared" si="259"/>
        <v>2.5</v>
      </c>
      <c r="I2776" s="196">
        <f t="shared" si="260"/>
        <v>1</v>
      </c>
      <c r="J2776" s="197">
        <f t="shared" si="261"/>
        <v>5</v>
      </c>
      <c r="K2776" s="186">
        <f t="shared" si="264"/>
        <v>8.5</v>
      </c>
      <c r="L2776" s="198">
        <f t="shared" si="262"/>
        <v>2.8333333333333335</v>
      </c>
      <c r="M2776" s="199">
        <f t="shared" si="263"/>
        <v>2.83</v>
      </c>
    </row>
    <row r="2777" spans="1:13" x14ac:dyDescent="0.35">
      <c r="A2777" s="189" t="s">
        <v>2795</v>
      </c>
      <c r="B2777" s="190" t="s">
        <v>2808</v>
      </c>
      <c r="C2777" s="191">
        <v>561720</v>
      </c>
      <c r="D2777" s="192">
        <v>4.4349999999999996</v>
      </c>
      <c r="E2777" s="193">
        <v>42.264411029999998</v>
      </c>
      <c r="F2777" s="194">
        <v>1.0025062656641603</v>
      </c>
      <c r="H2777" s="195">
        <f t="shared" si="259"/>
        <v>5</v>
      </c>
      <c r="I2777" s="196">
        <f t="shared" si="260"/>
        <v>2.5</v>
      </c>
      <c r="J2777" s="197">
        <f t="shared" si="261"/>
        <v>5</v>
      </c>
      <c r="K2777" s="186">
        <f t="shared" si="264"/>
        <v>12.5</v>
      </c>
      <c r="L2777" s="198">
        <f t="shared" si="262"/>
        <v>4.166666666666667</v>
      </c>
      <c r="M2777" s="199">
        <f t="shared" si="263"/>
        <v>4.16</v>
      </c>
    </row>
    <row r="2778" spans="1:13" x14ac:dyDescent="0.35">
      <c r="A2778" s="189" t="s">
        <v>2795</v>
      </c>
      <c r="B2778" s="190" t="s">
        <v>2809</v>
      </c>
      <c r="C2778" s="191">
        <v>546259</v>
      </c>
      <c r="D2778" s="192">
        <v>0.69</v>
      </c>
      <c r="E2778" s="193">
        <v>42.951754389999998</v>
      </c>
      <c r="F2778" s="194">
        <v>2.6315789473684208</v>
      </c>
      <c r="H2778" s="195">
        <f t="shared" si="259"/>
        <v>0.5</v>
      </c>
      <c r="I2778" s="196">
        <f t="shared" si="260"/>
        <v>3.5</v>
      </c>
      <c r="J2778" s="197">
        <f t="shared" si="261"/>
        <v>3.5</v>
      </c>
      <c r="K2778" s="186">
        <f t="shared" si="264"/>
        <v>7.5</v>
      </c>
      <c r="L2778" s="198">
        <f t="shared" si="262"/>
        <v>2.5</v>
      </c>
      <c r="M2778" s="199">
        <f t="shared" si="263"/>
        <v>2.5</v>
      </c>
    </row>
    <row r="2779" spans="1:13" x14ac:dyDescent="0.35">
      <c r="A2779" s="189" t="s">
        <v>2795</v>
      </c>
      <c r="B2779" s="190" t="s">
        <v>2810</v>
      </c>
      <c r="C2779" s="191">
        <v>514161</v>
      </c>
      <c r="D2779" s="192">
        <v>10.606</v>
      </c>
      <c r="E2779" s="193">
        <v>39.12886598</v>
      </c>
      <c r="F2779" s="194">
        <v>0</v>
      </c>
      <c r="H2779" s="195">
        <f t="shared" si="259"/>
        <v>5</v>
      </c>
      <c r="I2779" s="196">
        <f t="shared" si="260"/>
        <v>0.5</v>
      </c>
      <c r="J2779" s="197">
        <f t="shared" si="261"/>
        <v>5</v>
      </c>
      <c r="K2779" s="186">
        <f t="shared" si="264"/>
        <v>10.5</v>
      </c>
      <c r="L2779" s="198">
        <f t="shared" si="262"/>
        <v>3.5</v>
      </c>
      <c r="M2779" s="199">
        <f t="shared" si="263"/>
        <v>3.5</v>
      </c>
    </row>
    <row r="2780" spans="1:13" x14ac:dyDescent="0.35">
      <c r="A2780" s="189" t="s">
        <v>2795</v>
      </c>
      <c r="B2780" s="190" t="s">
        <v>2811</v>
      </c>
      <c r="C2780" s="191">
        <v>561835</v>
      </c>
      <c r="D2780" s="192">
        <v>2.88</v>
      </c>
      <c r="E2780" s="193">
        <v>43.001724680000002</v>
      </c>
      <c r="F2780" s="194">
        <v>1.191596111633741</v>
      </c>
      <c r="H2780" s="195">
        <f t="shared" si="259"/>
        <v>2</v>
      </c>
      <c r="I2780" s="196">
        <f t="shared" si="260"/>
        <v>3.5</v>
      </c>
      <c r="J2780" s="197">
        <f t="shared" si="261"/>
        <v>5</v>
      </c>
      <c r="K2780" s="186">
        <f t="shared" si="264"/>
        <v>10.5</v>
      </c>
      <c r="L2780" s="198">
        <f t="shared" si="262"/>
        <v>3.5</v>
      </c>
      <c r="M2780" s="199">
        <f t="shared" si="263"/>
        <v>3.5</v>
      </c>
    </row>
    <row r="2781" spans="1:13" x14ac:dyDescent="0.35">
      <c r="A2781" s="189" t="s">
        <v>2795</v>
      </c>
      <c r="B2781" s="190" t="s">
        <v>2812</v>
      </c>
      <c r="C2781" s="191">
        <v>561851</v>
      </c>
      <c r="D2781" s="192">
        <v>3.093</v>
      </c>
      <c r="E2781" s="193">
        <v>43.438709680000002</v>
      </c>
      <c r="F2781" s="194">
        <v>4.5161290322580641</v>
      </c>
      <c r="H2781" s="195">
        <f t="shared" si="259"/>
        <v>2.5</v>
      </c>
      <c r="I2781" s="196">
        <f t="shared" si="260"/>
        <v>4.5</v>
      </c>
      <c r="J2781" s="197">
        <f t="shared" si="261"/>
        <v>1</v>
      </c>
      <c r="K2781" s="186">
        <f t="shared" si="264"/>
        <v>8</v>
      </c>
      <c r="L2781" s="198">
        <f t="shared" si="262"/>
        <v>2.6666666666666665</v>
      </c>
      <c r="M2781" s="199">
        <f t="shared" si="263"/>
        <v>2.66</v>
      </c>
    </row>
    <row r="2782" spans="1:13" x14ac:dyDescent="0.35">
      <c r="A2782" s="189" t="s">
        <v>2795</v>
      </c>
      <c r="B2782" s="190" t="s">
        <v>2813</v>
      </c>
      <c r="C2782" s="191">
        <v>561878</v>
      </c>
      <c r="D2782" s="192">
        <v>2.6749999999999998</v>
      </c>
      <c r="E2782" s="193">
        <v>41.859848479999997</v>
      </c>
      <c r="F2782" s="194">
        <v>0.50505050505050508</v>
      </c>
      <c r="H2782" s="195">
        <f t="shared" si="259"/>
        <v>1.5</v>
      </c>
      <c r="I2782" s="196">
        <f t="shared" si="260"/>
        <v>2</v>
      </c>
      <c r="J2782" s="197">
        <f t="shared" si="261"/>
        <v>5</v>
      </c>
      <c r="K2782" s="186">
        <f t="shared" si="264"/>
        <v>8.5</v>
      </c>
      <c r="L2782" s="198">
        <f t="shared" si="262"/>
        <v>2.8333333333333335</v>
      </c>
      <c r="M2782" s="199">
        <f t="shared" si="263"/>
        <v>2.83</v>
      </c>
    </row>
    <row r="2783" spans="1:13" x14ac:dyDescent="0.35">
      <c r="A2783" s="189" t="s">
        <v>2795</v>
      </c>
      <c r="B2783" s="190" t="s">
        <v>2814</v>
      </c>
      <c r="C2783" s="191">
        <v>561886</v>
      </c>
      <c r="D2783" s="192">
        <v>4.6509999999999998</v>
      </c>
      <c r="E2783" s="193">
        <v>41.514492750000002</v>
      </c>
      <c r="F2783" s="194">
        <v>0.57971014492753625</v>
      </c>
      <c r="H2783" s="195">
        <f t="shared" si="259"/>
        <v>5</v>
      </c>
      <c r="I2783" s="196">
        <f t="shared" si="260"/>
        <v>1.5</v>
      </c>
      <c r="J2783" s="197">
        <f t="shared" si="261"/>
        <v>5</v>
      </c>
      <c r="K2783" s="186">
        <f t="shared" si="264"/>
        <v>11.5</v>
      </c>
      <c r="L2783" s="198">
        <f t="shared" si="262"/>
        <v>3.8333333333333335</v>
      </c>
      <c r="M2783" s="199">
        <f t="shared" si="263"/>
        <v>3.83</v>
      </c>
    </row>
    <row r="2784" spans="1:13" x14ac:dyDescent="0.35">
      <c r="A2784" s="189" t="s">
        <v>2795</v>
      </c>
      <c r="B2784" s="190" t="s">
        <v>2815</v>
      </c>
      <c r="C2784" s="191">
        <v>514276</v>
      </c>
      <c r="D2784" s="192">
        <v>3.0609999999999999</v>
      </c>
      <c r="E2784" s="193">
        <v>38.38505747</v>
      </c>
      <c r="F2784" s="194">
        <v>2.2988505747126435</v>
      </c>
      <c r="H2784" s="195">
        <f t="shared" si="259"/>
        <v>2.5</v>
      </c>
      <c r="I2784" s="196">
        <f t="shared" si="260"/>
        <v>0.5</v>
      </c>
      <c r="J2784" s="197">
        <f t="shared" si="261"/>
        <v>4</v>
      </c>
      <c r="K2784" s="186">
        <f t="shared" si="264"/>
        <v>7</v>
      </c>
      <c r="L2784" s="198">
        <f t="shared" si="262"/>
        <v>2.3333333333333335</v>
      </c>
      <c r="M2784" s="199">
        <f t="shared" si="263"/>
        <v>2.33</v>
      </c>
    </row>
    <row r="2785" spans="1:13" x14ac:dyDescent="0.35">
      <c r="A2785" s="189" t="s">
        <v>2795</v>
      </c>
      <c r="B2785" s="190" t="s">
        <v>2816</v>
      </c>
      <c r="C2785" s="191">
        <v>561983</v>
      </c>
      <c r="D2785" s="192">
        <v>5.0229999999999997</v>
      </c>
      <c r="E2785" s="193">
        <v>43.591666670000002</v>
      </c>
      <c r="F2785" s="194">
        <v>3.0555555555555558</v>
      </c>
      <c r="H2785" s="195">
        <f t="shared" si="259"/>
        <v>5</v>
      </c>
      <c r="I2785" s="196">
        <f t="shared" si="260"/>
        <v>4.5</v>
      </c>
      <c r="J2785" s="197">
        <f t="shared" si="261"/>
        <v>3</v>
      </c>
      <c r="K2785" s="186">
        <f t="shared" si="264"/>
        <v>12.5</v>
      </c>
      <c r="L2785" s="198">
        <f t="shared" si="262"/>
        <v>4.166666666666667</v>
      </c>
      <c r="M2785" s="199">
        <f t="shared" si="263"/>
        <v>4.16</v>
      </c>
    </row>
    <row r="2786" spans="1:13" x14ac:dyDescent="0.35">
      <c r="A2786" s="189" t="s">
        <v>2795</v>
      </c>
      <c r="B2786" s="190" t="s">
        <v>2817</v>
      </c>
      <c r="C2786" s="191">
        <v>562017</v>
      </c>
      <c r="D2786" s="192">
        <v>4.7460000000000004</v>
      </c>
      <c r="E2786" s="193">
        <v>39.524117910000001</v>
      </c>
      <c r="F2786" s="194">
        <v>4.6449307726663696</v>
      </c>
      <c r="H2786" s="195">
        <f t="shared" si="259"/>
        <v>5</v>
      </c>
      <c r="I2786" s="196">
        <f t="shared" si="260"/>
        <v>0.5</v>
      </c>
      <c r="J2786" s="197">
        <f t="shared" si="261"/>
        <v>0.5</v>
      </c>
      <c r="K2786" s="186">
        <f t="shared" si="264"/>
        <v>6</v>
      </c>
      <c r="L2786" s="198">
        <f t="shared" si="262"/>
        <v>2</v>
      </c>
      <c r="M2786" s="199">
        <f t="shared" si="263"/>
        <v>2</v>
      </c>
    </row>
    <row r="2787" spans="1:13" x14ac:dyDescent="0.35">
      <c r="A2787" s="189" t="s">
        <v>2795</v>
      </c>
      <c r="B2787" s="190" t="s">
        <v>2818</v>
      </c>
      <c r="C2787" s="191">
        <v>513890</v>
      </c>
      <c r="D2787" s="192">
        <v>8.4909999999999997</v>
      </c>
      <c r="E2787" s="193">
        <v>42.680790960000003</v>
      </c>
      <c r="F2787" s="194">
        <v>3.3898305084745761</v>
      </c>
      <c r="H2787" s="195">
        <f t="shared" si="259"/>
        <v>5</v>
      </c>
      <c r="I2787" s="196">
        <f t="shared" si="260"/>
        <v>3</v>
      </c>
      <c r="J2787" s="197">
        <f t="shared" si="261"/>
        <v>2.5</v>
      </c>
      <c r="K2787" s="186">
        <f t="shared" si="264"/>
        <v>10.5</v>
      </c>
      <c r="L2787" s="198">
        <f t="shared" si="262"/>
        <v>3.5</v>
      </c>
      <c r="M2787" s="199">
        <f t="shared" si="263"/>
        <v>3.5</v>
      </c>
    </row>
    <row r="2788" spans="1:13" x14ac:dyDescent="0.35">
      <c r="A2788" s="189" t="s">
        <v>2795</v>
      </c>
      <c r="B2788" s="190" t="s">
        <v>2819</v>
      </c>
      <c r="C2788" s="191">
        <v>562076</v>
      </c>
      <c r="D2788" s="192">
        <v>1.155</v>
      </c>
      <c r="E2788" s="193">
        <v>44.875</v>
      </c>
      <c r="F2788" s="194">
        <v>2.6162790697674416</v>
      </c>
      <c r="H2788" s="195">
        <f t="shared" si="259"/>
        <v>0.5</v>
      </c>
      <c r="I2788" s="196">
        <f t="shared" si="260"/>
        <v>5</v>
      </c>
      <c r="J2788" s="197">
        <f t="shared" si="261"/>
        <v>3.5</v>
      </c>
      <c r="K2788" s="186">
        <f t="shared" si="264"/>
        <v>9</v>
      </c>
      <c r="L2788" s="198">
        <f t="shared" si="262"/>
        <v>3</v>
      </c>
      <c r="M2788" s="199">
        <f t="shared" si="263"/>
        <v>3</v>
      </c>
    </row>
    <row r="2789" spans="1:13" x14ac:dyDescent="0.35">
      <c r="A2789" s="189" t="s">
        <v>2795</v>
      </c>
      <c r="B2789" s="190" t="s">
        <v>2820</v>
      </c>
      <c r="C2789" s="191">
        <v>562092</v>
      </c>
      <c r="D2789" s="192">
        <v>2.2989999999999999</v>
      </c>
      <c r="E2789" s="193">
        <v>42.011792450000002</v>
      </c>
      <c r="F2789" s="194">
        <v>4.9266247379454926</v>
      </c>
      <c r="H2789" s="195">
        <f t="shared" si="259"/>
        <v>1</v>
      </c>
      <c r="I2789" s="196">
        <f t="shared" si="260"/>
        <v>2</v>
      </c>
      <c r="J2789" s="197">
        <f t="shared" si="261"/>
        <v>0.5</v>
      </c>
      <c r="K2789" s="186">
        <f t="shared" si="264"/>
        <v>3.5</v>
      </c>
      <c r="L2789" s="198">
        <f t="shared" si="262"/>
        <v>1.1666666666666667</v>
      </c>
      <c r="M2789" s="199">
        <f t="shared" si="263"/>
        <v>1.1599999999999999</v>
      </c>
    </row>
    <row r="2790" spans="1:13" x14ac:dyDescent="0.35">
      <c r="A2790" s="189" t="s">
        <v>2795</v>
      </c>
      <c r="B2790" s="190" t="s">
        <v>2821</v>
      </c>
      <c r="C2790" s="191">
        <v>562106</v>
      </c>
      <c r="D2790" s="192">
        <v>2.4540000000000002</v>
      </c>
      <c r="E2790" s="193">
        <v>43.826388889999997</v>
      </c>
      <c r="F2790" s="194">
        <v>3.7698412698412693</v>
      </c>
      <c r="H2790" s="195">
        <f t="shared" si="259"/>
        <v>1.5</v>
      </c>
      <c r="I2790" s="196">
        <f t="shared" si="260"/>
        <v>5</v>
      </c>
      <c r="J2790" s="197">
        <f t="shared" si="261"/>
        <v>2</v>
      </c>
      <c r="K2790" s="186">
        <f t="shared" si="264"/>
        <v>8.5</v>
      </c>
      <c r="L2790" s="198">
        <f t="shared" si="262"/>
        <v>2.8333333333333335</v>
      </c>
      <c r="M2790" s="199">
        <f t="shared" si="263"/>
        <v>2.83</v>
      </c>
    </row>
    <row r="2791" spans="1:13" x14ac:dyDescent="0.35">
      <c r="A2791" s="189" t="s">
        <v>2795</v>
      </c>
      <c r="B2791" s="190" t="s">
        <v>2822</v>
      </c>
      <c r="C2791" s="191">
        <v>562114</v>
      </c>
      <c r="D2791" s="192">
        <v>4.7389999999999999</v>
      </c>
      <c r="E2791" s="193">
        <v>41.466463410000003</v>
      </c>
      <c r="F2791" s="194">
        <v>1.2195121951219512</v>
      </c>
      <c r="H2791" s="195">
        <f t="shared" si="259"/>
        <v>5</v>
      </c>
      <c r="I2791" s="196">
        <f t="shared" si="260"/>
        <v>1.5</v>
      </c>
      <c r="J2791" s="197">
        <f t="shared" si="261"/>
        <v>5</v>
      </c>
      <c r="K2791" s="186">
        <f t="shared" si="264"/>
        <v>11.5</v>
      </c>
      <c r="L2791" s="198">
        <f t="shared" si="262"/>
        <v>3.8333333333333335</v>
      </c>
      <c r="M2791" s="199">
        <f t="shared" si="263"/>
        <v>3.83</v>
      </c>
    </row>
    <row r="2792" spans="1:13" x14ac:dyDescent="0.35">
      <c r="A2792" s="189" t="s">
        <v>2795</v>
      </c>
      <c r="B2792" s="190" t="s">
        <v>2354</v>
      </c>
      <c r="C2792" s="191">
        <v>553638</v>
      </c>
      <c r="D2792" s="192">
        <v>8.4969999999999999</v>
      </c>
      <c r="E2792" s="193">
        <v>37.463800900000003</v>
      </c>
      <c r="F2792" s="194">
        <v>5.4298642533936645</v>
      </c>
      <c r="H2792" s="195">
        <f t="shared" si="259"/>
        <v>5</v>
      </c>
      <c r="I2792" s="196">
        <f t="shared" si="260"/>
        <v>0.5</v>
      </c>
      <c r="J2792" s="197">
        <f t="shared" si="261"/>
        <v>0.5</v>
      </c>
      <c r="K2792" s="186">
        <f t="shared" si="264"/>
        <v>6</v>
      </c>
      <c r="L2792" s="198">
        <f t="shared" si="262"/>
        <v>2</v>
      </c>
      <c r="M2792" s="199">
        <f t="shared" si="263"/>
        <v>2</v>
      </c>
    </row>
    <row r="2793" spans="1:13" x14ac:dyDescent="0.35">
      <c r="A2793" s="189" t="s">
        <v>2795</v>
      </c>
      <c r="B2793" s="190" t="s">
        <v>856</v>
      </c>
      <c r="C2793" s="191">
        <v>546267</v>
      </c>
      <c r="D2793" s="192">
        <v>5.1280000000000001</v>
      </c>
      <c r="E2793" s="193">
        <v>44.14393939</v>
      </c>
      <c r="F2793" s="194">
        <v>1.5151515151515151</v>
      </c>
      <c r="H2793" s="195">
        <f t="shared" si="259"/>
        <v>5</v>
      </c>
      <c r="I2793" s="196">
        <f t="shared" si="260"/>
        <v>5</v>
      </c>
      <c r="J2793" s="197">
        <f t="shared" si="261"/>
        <v>5</v>
      </c>
      <c r="K2793" s="186">
        <f t="shared" si="264"/>
        <v>15</v>
      </c>
      <c r="L2793" s="198">
        <f t="shared" si="262"/>
        <v>5</v>
      </c>
      <c r="M2793" s="199">
        <f t="shared" si="263"/>
        <v>5</v>
      </c>
    </row>
    <row r="2794" spans="1:13" x14ac:dyDescent="0.35">
      <c r="A2794" s="189" t="s">
        <v>2795</v>
      </c>
      <c r="B2794" s="190" t="s">
        <v>1051</v>
      </c>
      <c r="C2794" s="191">
        <v>562173</v>
      </c>
      <c r="D2794" s="192">
        <v>0</v>
      </c>
      <c r="E2794" s="193">
        <v>45.735632180000003</v>
      </c>
      <c r="F2794" s="194">
        <v>3.4482758620689653</v>
      </c>
      <c r="H2794" s="195">
        <f t="shared" si="259"/>
        <v>0.5</v>
      </c>
      <c r="I2794" s="196">
        <f t="shared" si="260"/>
        <v>5</v>
      </c>
      <c r="J2794" s="197">
        <f t="shared" si="261"/>
        <v>2.5</v>
      </c>
      <c r="K2794" s="186">
        <f t="shared" si="264"/>
        <v>8</v>
      </c>
      <c r="L2794" s="198">
        <f t="shared" si="262"/>
        <v>2.6666666666666665</v>
      </c>
      <c r="M2794" s="199">
        <f t="shared" si="263"/>
        <v>2.66</v>
      </c>
    </row>
    <row r="2795" spans="1:13" x14ac:dyDescent="0.35">
      <c r="A2795" s="189" t="s">
        <v>2795</v>
      </c>
      <c r="B2795" s="190" t="s">
        <v>2823</v>
      </c>
      <c r="C2795" s="191">
        <v>562203</v>
      </c>
      <c r="D2795" s="192">
        <v>1.7390000000000001</v>
      </c>
      <c r="E2795" s="193">
        <v>44.867346939999997</v>
      </c>
      <c r="F2795" s="194">
        <v>3.0612244897959182</v>
      </c>
      <c r="H2795" s="195">
        <f t="shared" si="259"/>
        <v>0.5</v>
      </c>
      <c r="I2795" s="196">
        <f t="shared" si="260"/>
        <v>5</v>
      </c>
      <c r="J2795" s="197">
        <f t="shared" si="261"/>
        <v>3</v>
      </c>
      <c r="K2795" s="186">
        <f t="shared" si="264"/>
        <v>8.5</v>
      </c>
      <c r="L2795" s="198">
        <f t="shared" si="262"/>
        <v>2.8333333333333335</v>
      </c>
      <c r="M2795" s="199">
        <f t="shared" si="263"/>
        <v>2.83</v>
      </c>
    </row>
    <row r="2796" spans="1:13" x14ac:dyDescent="0.35">
      <c r="A2796" s="189" t="s">
        <v>2795</v>
      </c>
      <c r="B2796" s="190" t="s">
        <v>2824</v>
      </c>
      <c r="C2796" s="191">
        <v>562220</v>
      </c>
      <c r="D2796" s="192">
        <v>3.0609999999999999</v>
      </c>
      <c r="E2796" s="193">
        <v>40.962987890000001</v>
      </c>
      <c r="F2796" s="194">
        <v>2.1534320323014806</v>
      </c>
      <c r="H2796" s="195">
        <f t="shared" si="259"/>
        <v>2.5</v>
      </c>
      <c r="I2796" s="196">
        <f t="shared" si="260"/>
        <v>0.5</v>
      </c>
      <c r="J2796" s="197">
        <f t="shared" si="261"/>
        <v>4.5</v>
      </c>
      <c r="K2796" s="186">
        <f t="shared" si="264"/>
        <v>7.5</v>
      </c>
      <c r="L2796" s="198">
        <f t="shared" si="262"/>
        <v>2.5</v>
      </c>
      <c r="M2796" s="199">
        <f t="shared" si="263"/>
        <v>2.5</v>
      </c>
    </row>
    <row r="2797" spans="1:13" x14ac:dyDescent="0.35">
      <c r="A2797" s="189" t="s">
        <v>2795</v>
      </c>
      <c r="B2797" s="190" t="s">
        <v>2825</v>
      </c>
      <c r="C2797" s="191">
        <v>562238</v>
      </c>
      <c r="D2797" s="192">
        <v>13.157999999999999</v>
      </c>
      <c r="E2797" s="193">
        <v>40.619658119999997</v>
      </c>
      <c r="F2797" s="194">
        <v>0</v>
      </c>
      <c r="H2797" s="195">
        <f t="shared" si="259"/>
        <v>5</v>
      </c>
      <c r="I2797" s="196">
        <f t="shared" si="260"/>
        <v>0.5</v>
      </c>
      <c r="J2797" s="197">
        <f t="shared" si="261"/>
        <v>5</v>
      </c>
      <c r="K2797" s="186">
        <f t="shared" si="264"/>
        <v>10.5</v>
      </c>
      <c r="L2797" s="198">
        <f t="shared" si="262"/>
        <v>3.5</v>
      </c>
      <c r="M2797" s="199">
        <f t="shared" si="263"/>
        <v>3.5</v>
      </c>
    </row>
    <row r="2798" spans="1:13" x14ac:dyDescent="0.35">
      <c r="A2798" s="189" t="s">
        <v>2795</v>
      </c>
      <c r="B2798" s="190" t="s">
        <v>1572</v>
      </c>
      <c r="C2798" s="191">
        <v>562246</v>
      </c>
      <c r="D2798" s="192">
        <v>1.931</v>
      </c>
      <c r="E2798" s="193">
        <v>42.041963019999997</v>
      </c>
      <c r="F2798" s="194">
        <v>1.4224751066856332</v>
      </c>
      <c r="H2798" s="195">
        <f t="shared" si="259"/>
        <v>0.5</v>
      </c>
      <c r="I2798" s="196">
        <f t="shared" si="260"/>
        <v>2</v>
      </c>
      <c r="J2798" s="197">
        <f t="shared" si="261"/>
        <v>5</v>
      </c>
      <c r="K2798" s="186">
        <f t="shared" si="264"/>
        <v>7.5</v>
      </c>
      <c r="L2798" s="198">
        <f t="shared" si="262"/>
        <v>2.5</v>
      </c>
      <c r="M2798" s="199">
        <f t="shared" si="263"/>
        <v>2.5</v>
      </c>
    </row>
    <row r="2799" spans="1:13" x14ac:dyDescent="0.35">
      <c r="A2799" s="189" t="s">
        <v>2795</v>
      </c>
      <c r="B2799" s="190" t="s">
        <v>2826</v>
      </c>
      <c r="C2799" s="191">
        <v>562262</v>
      </c>
      <c r="D2799" s="192">
        <v>2.9969999999999999</v>
      </c>
      <c r="E2799" s="193">
        <v>42.32158665</v>
      </c>
      <c r="F2799" s="194">
        <v>2.9281579843377594</v>
      </c>
      <c r="H2799" s="195">
        <f t="shared" si="259"/>
        <v>2.5</v>
      </c>
      <c r="I2799" s="196">
        <f t="shared" si="260"/>
        <v>2.5</v>
      </c>
      <c r="J2799" s="197">
        <f t="shared" si="261"/>
        <v>3</v>
      </c>
      <c r="K2799" s="186">
        <f t="shared" si="264"/>
        <v>8</v>
      </c>
      <c r="L2799" s="198">
        <f t="shared" si="262"/>
        <v>2.6666666666666665</v>
      </c>
      <c r="M2799" s="199">
        <f t="shared" si="263"/>
        <v>2.66</v>
      </c>
    </row>
    <row r="2800" spans="1:13" x14ac:dyDescent="0.35">
      <c r="A2800" s="189" t="s">
        <v>2795</v>
      </c>
      <c r="B2800" s="190" t="s">
        <v>2827</v>
      </c>
      <c r="C2800" s="191">
        <v>562297</v>
      </c>
      <c r="D2800" s="192">
        <v>2.6509999999999998</v>
      </c>
      <c r="E2800" s="193">
        <v>42.983204129999997</v>
      </c>
      <c r="F2800" s="194">
        <v>0.6201550387596898</v>
      </c>
      <c r="H2800" s="195">
        <f t="shared" si="259"/>
        <v>1.5</v>
      </c>
      <c r="I2800" s="196">
        <f t="shared" si="260"/>
        <v>3.5</v>
      </c>
      <c r="J2800" s="197">
        <f t="shared" si="261"/>
        <v>5</v>
      </c>
      <c r="K2800" s="186">
        <f t="shared" si="264"/>
        <v>10</v>
      </c>
      <c r="L2800" s="198">
        <f t="shared" si="262"/>
        <v>3.3333333333333335</v>
      </c>
      <c r="M2800" s="199">
        <f t="shared" si="263"/>
        <v>3.33</v>
      </c>
    </row>
    <row r="2801" spans="1:13" x14ac:dyDescent="0.35">
      <c r="A2801" s="189" t="s">
        <v>2795</v>
      </c>
      <c r="B2801" s="190" t="s">
        <v>1948</v>
      </c>
      <c r="C2801" s="191">
        <v>514195</v>
      </c>
      <c r="D2801" s="192">
        <v>4.0540000000000003</v>
      </c>
      <c r="E2801" s="193">
        <v>43.474358969999997</v>
      </c>
      <c r="F2801" s="194">
        <v>0</v>
      </c>
      <c r="H2801" s="195">
        <f t="shared" si="259"/>
        <v>5</v>
      </c>
      <c r="I2801" s="196">
        <f t="shared" si="260"/>
        <v>4.5</v>
      </c>
      <c r="J2801" s="197">
        <f t="shared" si="261"/>
        <v>5</v>
      </c>
      <c r="K2801" s="186">
        <f t="shared" si="264"/>
        <v>14.5</v>
      </c>
      <c r="L2801" s="198">
        <f t="shared" si="262"/>
        <v>4.833333333333333</v>
      </c>
      <c r="M2801" s="199">
        <f t="shared" si="263"/>
        <v>4.83</v>
      </c>
    </row>
    <row r="2802" spans="1:13" x14ac:dyDescent="0.35">
      <c r="A2802" s="189" t="s">
        <v>2828</v>
      </c>
      <c r="B2802" s="190" t="s">
        <v>2829</v>
      </c>
      <c r="C2802" s="191">
        <v>546631</v>
      </c>
      <c r="D2802" s="192">
        <v>3.62</v>
      </c>
      <c r="E2802" s="193">
        <v>42.110169489999997</v>
      </c>
      <c r="F2802" s="194">
        <v>1.1299435028248588</v>
      </c>
      <c r="H2802" s="195">
        <f t="shared" si="259"/>
        <v>4</v>
      </c>
      <c r="I2802" s="196">
        <f t="shared" si="260"/>
        <v>2.5</v>
      </c>
      <c r="J2802" s="197">
        <f t="shared" si="261"/>
        <v>5</v>
      </c>
      <c r="K2802" s="186">
        <f t="shared" si="264"/>
        <v>11.5</v>
      </c>
      <c r="L2802" s="198">
        <f t="shared" si="262"/>
        <v>3.8333333333333335</v>
      </c>
      <c r="M2802" s="199">
        <f t="shared" si="263"/>
        <v>3.83</v>
      </c>
    </row>
    <row r="2803" spans="1:13" x14ac:dyDescent="0.35">
      <c r="A2803" s="189" t="s">
        <v>2828</v>
      </c>
      <c r="B2803" s="190" t="s">
        <v>2830</v>
      </c>
      <c r="C2803" s="191">
        <v>563935</v>
      </c>
      <c r="D2803" s="192">
        <v>8.7029999999999994</v>
      </c>
      <c r="E2803" s="193">
        <v>40.322006469999998</v>
      </c>
      <c r="F2803" s="194">
        <v>0.86299892125134847</v>
      </c>
      <c r="H2803" s="195">
        <f t="shared" si="259"/>
        <v>5</v>
      </c>
      <c r="I2803" s="196">
        <f t="shared" si="260"/>
        <v>0.5</v>
      </c>
      <c r="J2803" s="197">
        <f t="shared" si="261"/>
        <v>5</v>
      </c>
      <c r="K2803" s="186">
        <f t="shared" si="264"/>
        <v>10.5</v>
      </c>
      <c r="L2803" s="198">
        <f t="shared" si="262"/>
        <v>3.5</v>
      </c>
      <c r="M2803" s="199">
        <f t="shared" si="263"/>
        <v>3.5</v>
      </c>
    </row>
    <row r="2804" spans="1:13" x14ac:dyDescent="0.35">
      <c r="A2804" s="189" t="s">
        <v>2828</v>
      </c>
      <c r="B2804" s="190" t="s">
        <v>2831</v>
      </c>
      <c r="C2804" s="191">
        <v>545996</v>
      </c>
      <c r="D2804" s="192">
        <v>9.0429999999999993</v>
      </c>
      <c r="E2804" s="193">
        <v>44.051282049999998</v>
      </c>
      <c r="F2804" s="194">
        <v>0.64102564102564108</v>
      </c>
      <c r="H2804" s="195">
        <f t="shared" si="259"/>
        <v>5</v>
      </c>
      <c r="I2804" s="196">
        <f t="shared" si="260"/>
        <v>5</v>
      </c>
      <c r="J2804" s="197">
        <f t="shared" si="261"/>
        <v>5</v>
      </c>
      <c r="K2804" s="186">
        <f t="shared" si="264"/>
        <v>15</v>
      </c>
      <c r="L2804" s="198">
        <f t="shared" si="262"/>
        <v>5</v>
      </c>
      <c r="M2804" s="199">
        <f t="shared" si="263"/>
        <v>5</v>
      </c>
    </row>
    <row r="2805" spans="1:13" x14ac:dyDescent="0.35">
      <c r="A2805" s="189" t="s">
        <v>2828</v>
      </c>
      <c r="B2805" s="190" t="s">
        <v>2832</v>
      </c>
      <c r="C2805" s="191">
        <v>546607</v>
      </c>
      <c r="D2805" s="192">
        <v>5.4349999999999996</v>
      </c>
      <c r="E2805" s="193">
        <v>41.240425530000003</v>
      </c>
      <c r="F2805" s="194">
        <v>1.1347517730496455</v>
      </c>
      <c r="H2805" s="195">
        <f t="shared" si="259"/>
        <v>5</v>
      </c>
      <c r="I2805" s="196">
        <f t="shared" si="260"/>
        <v>1</v>
      </c>
      <c r="J2805" s="197">
        <f t="shared" si="261"/>
        <v>5</v>
      </c>
      <c r="K2805" s="186">
        <f t="shared" si="264"/>
        <v>11</v>
      </c>
      <c r="L2805" s="198">
        <f t="shared" si="262"/>
        <v>3.6666666666666665</v>
      </c>
      <c r="M2805" s="199">
        <f t="shared" si="263"/>
        <v>3.66</v>
      </c>
    </row>
    <row r="2806" spans="1:13" x14ac:dyDescent="0.35">
      <c r="A2806" s="189" t="s">
        <v>2828</v>
      </c>
      <c r="B2806" s="190" t="s">
        <v>2833</v>
      </c>
      <c r="C2806" s="191">
        <v>563994</v>
      </c>
      <c r="D2806" s="192">
        <v>5.51</v>
      </c>
      <c r="E2806" s="193">
        <v>40.770944739999997</v>
      </c>
      <c r="F2806" s="194">
        <v>0.35650623885918009</v>
      </c>
      <c r="H2806" s="195">
        <f t="shared" si="259"/>
        <v>5</v>
      </c>
      <c r="I2806" s="196">
        <f t="shared" si="260"/>
        <v>0.5</v>
      </c>
      <c r="J2806" s="197">
        <f t="shared" si="261"/>
        <v>5</v>
      </c>
      <c r="K2806" s="186">
        <f t="shared" si="264"/>
        <v>10.5</v>
      </c>
      <c r="L2806" s="198">
        <f t="shared" si="262"/>
        <v>3.5</v>
      </c>
      <c r="M2806" s="199">
        <f t="shared" si="263"/>
        <v>3.5</v>
      </c>
    </row>
    <row r="2807" spans="1:13" x14ac:dyDescent="0.35">
      <c r="A2807" s="189" t="s">
        <v>2828</v>
      </c>
      <c r="B2807" s="190" t="s">
        <v>2828</v>
      </c>
      <c r="C2807" s="191">
        <v>564028</v>
      </c>
      <c r="D2807" s="192">
        <v>5.7009999999999996</v>
      </c>
      <c r="E2807" s="193">
        <v>43.255549539999997</v>
      </c>
      <c r="F2807" s="194">
        <v>1.1099079588521925</v>
      </c>
      <c r="H2807" s="195">
        <f t="shared" si="259"/>
        <v>5</v>
      </c>
      <c r="I2807" s="196">
        <f t="shared" si="260"/>
        <v>4</v>
      </c>
      <c r="J2807" s="197">
        <f t="shared" si="261"/>
        <v>5</v>
      </c>
      <c r="K2807" s="186">
        <f t="shared" si="264"/>
        <v>14</v>
      </c>
      <c r="L2807" s="198">
        <f t="shared" si="262"/>
        <v>4.666666666666667</v>
      </c>
      <c r="M2807" s="199">
        <f t="shared" si="263"/>
        <v>4.66</v>
      </c>
    </row>
    <row r="2808" spans="1:13" x14ac:dyDescent="0.35">
      <c r="A2808" s="189" t="s">
        <v>2828</v>
      </c>
      <c r="B2808" s="190" t="s">
        <v>2834</v>
      </c>
      <c r="C2808" s="191">
        <v>564036</v>
      </c>
      <c r="D2808" s="192">
        <v>6.431</v>
      </c>
      <c r="E2808" s="193">
        <v>41.372164949999998</v>
      </c>
      <c r="F2808" s="194">
        <v>0.41237113402061859</v>
      </c>
      <c r="H2808" s="195">
        <f t="shared" si="259"/>
        <v>5</v>
      </c>
      <c r="I2808" s="196">
        <f t="shared" si="260"/>
        <v>1</v>
      </c>
      <c r="J2808" s="197">
        <f t="shared" si="261"/>
        <v>5</v>
      </c>
      <c r="K2808" s="186">
        <f t="shared" si="264"/>
        <v>11</v>
      </c>
      <c r="L2808" s="198">
        <f t="shared" si="262"/>
        <v>3.6666666666666665</v>
      </c>
      <c r="M2808" s="199">
        <f t="shared" si="263"/>
        <v>3.66</v>
      </c>
    </row>
    <row r="2809" spans="1:13" x14ac:dyDescent="0.35">
      <c r="A2809" s="189" t="s">
        <v>2828</v>
      </c>
      <c r="B2809" s="190" t="s">
        <v>2835</v>
      </c>
      <c r="C2809" s="191">
        <v>564044</v>
      </c>
      <c r="D2809" s="192">
        <v>5.9420000000000002</v>
      </c>
      <c r="E2809" s="193">
        <v>43.503223499999997</v>
      </c>
      <c r="F2809" s="194">
        <v>1.2893982808022921</v>
      </c>
      <c r="H2809" s="195">
        <f t="shared" si="259"/>
        <v>5</v>
      </c>
      <c r="I2809" s="196">
        <f t="shared" si="260"/>
        <v>4.5</v>
      </c>
      <c r="J2809" s="197">
        <f t="shared" si="261"/>
        <v>5</v>
      </c>
      <c r="K2809" s="186">
        <f t="shared" si="264"/>
        <v>14.5</v>
      </c>
      <c r="L2809" s="198">
        <f t="shared" si="262"/>
        <v>4.833333333333333</v>
      </c>
      <c r="M2809" s="199">
        <f t="shared" si="263"/>
        <v>4.83</v>
      </c>
    </row>
    <row r="2810" spans="1:13" x14ac:dyDescent="0.35">
      <c r="A2810" s="189" t="s">
        <v>2828</v>
      </c>
      <c r="B2810" s="190" t="s">
        <v>2836</v>
      </c>
      <c r="C2810" s="191">
        <v>544353</v>
      </c>
      <c r="D2810" s="192">
        <v>1.1359999999999999</v>
      </c>
      <c r="E2810" s="193">
        <v>43.28214286</v>
      </c>
      <c r="F2810" s="194">
        <v>6.4285714285714288</v>
      </c>
      <c r="H2810" s="195">
        <f t="shared" si="259"/>
        <v>0.5</v>
      </c>
      <c r="I2810" s="196">
        <f t="shared" si="260"/>
        <v>4</v>
      </c>
      <c r="J2810" s="197">
        <f t="shared" si="261"/>
        <v>0.5</v>
      </c>
      <c r="K2810" s="186">
        <f t="shared" si="264"/>
        <v>5</v>
      </c>
      <c r="L2810" s="198">
        <f t="shared" si="262"/>
        <v>1.6666666666666667</v>
      </c>
      <c r="M2810" s="199">
        <f t="shared" si="263"/>
        <v>1.66</v>
      </c>
    </row>
    <row r="2811" spans="1:13" x14ac:dyDescent="0.35">
      <c r="A2811" s="189" t="s">
        <v>2828</v>
      </c>
      <c r="B2811" s="190" t="s">
        <v>2837</v>
      </c>
      <c r="C2811" s="191">
        <v>564079</v>
      </c>
      <c r="D2811" s="192">
        <v>5.0960000000000001</v>
      </c>
      <c r="E2811" s="193">
        <v>43.632231400000002</v>
      </c>
      <c r="F2811" s="194">
        <v>0</v>
      </c>
      <c r="H2811" s="195">
        <f t="shared" si="259"/>
        <v>5</v>
      </c>
      <c r="I2811" s="196">
        <f t="shared" si="260"/>
        <v>5</v>
      </c>
      <c r="J2811" s="197">
        <f t="shared" si="261"/>
        <v>5</v>
      </c>
      <c r="K2811" s="186">
        <f t="shared" si="264"/>
        <v>15</v>
      </c>
      <c r="L2811" s="198">
        <f t="shared" si="262"/>
        <v>5</v>
      </c>
      <c r="M2811" s="199">
        <f t="shared" si="263"/>
        <v>5</v>
      </c>
    </row>
    <row r="2812" spans="1:13" x14ac:dyDescent="0.35">
      <c r="A2812" s="189" t="s">
        <v>2828</v>
      </c>
      <c r="B2812" s="190" t="s">
        <v>2838</v>
      </c>
      <c r="C2812" s="191">
        <v>564133</v>
      </c>
      <c r="D2812" s="192">
        <v>5.8170000000000002</v>
      </c>
      <c r="E2812" s="193">
        <v>43.41721854</v>
      </c>
      <c r="F2812" s="194">
        <v>1.6556291390728477</v>
      </c>
      <c r="H2812" s="195">
        <f t="shared" si="259"/>
        <v>5</v>
      </c>
      <c r="I2812" s="196">
        <f t="shared" si="260"/>
        <v>4.5</v>
      </c>
      <c r="J2812" s="197">
        <f t="shared" si="261"/>
        <v>5</v>
      </c>
      <c r="K2812" s="186">
        <f t="shared" si="264"/>
        <v>14.5</v>
      </c>
      <c r="L2812" s="198">
        <f t="shared" si="262"/>
        <v>4.833333333333333</v>
      </c>
      <c r="M2812" s="199">
        <f t="shared" si="263"/>
        <v>4.83</v>
      </c>
    </row>
    <row r="2813" spans="1:13" x14ac:dyDescent="0.35">
      <c r="A2813" s="189" t="s">
        <v>2828</v>
      </c>
      <c r="B2813" s="190" t="s">
        <v>2463</v>
      </c>
      <c r="C2813" s="191">
        <v>564168</v>
      </c>
      <c r="D2813" s="192">
        <v>3.125</v>
      </c>
      <c r="E2813" s="193">
        <v>42.34615385</v>
      </c>
      <c r="F2813" s="194">
        <v>2.0790020790020791</v>
      </c>
      <c r="H2813" s="195">
        <f t="shared" si="259"/>
        <v>2.5</v>
      </c>
      <c r="I2813" s="196">
        <f t="shared" si="260"/>
        <v>2.5</v>
      </c>
      <c r="J2813" s="197">
        <f t="shared" si="261"/>
        <v>4.5</v>
      </c>
      <c r="K2813" s="186">
        <f t="shared" si="264"/>
        <v>9.5</v>
      </c>
      <c r="L2813" s="198">
        <f t="shared" si="262"/>
        <v>3.1666666666666665</v>
      </c>
      <c r="M2813" s="199">
        <f t="shared" si="263"/>
        <v>3.16</v>
      </c>
    </row>
    <row r="2814" spans="1:13" x14ac:dyDescent="0.35">
      <c r="A2814" s="189" t="s">
        <v>2828</v>
      </c>
      <c r="B2814" s="190" t="s">
        <v>2513</v>
      </c>
      <c r="C2814" s="191">
        <v>530433</v>
      </c>
      <c r="D2814" s="192">
        <v>2.7650000000000001</v>
      </c>
      <c r="E2814" s="193">
        <v>42.745714290000002</v>
      </c>
      <c r="F2814" s="194">
        <v>1.7142857142857142</v>
      </c>
      <c r="H2814" s="195">
        <f t="shared" si="259"/>
        <v>2</v>
      </c>
      <c r="I2814" s="196">
        <f t="shared" si="260"/>
        <v>3.5</v>
      </c>
      <c r="J2814" s="197">
        <f t="shared" si="261"/>
        <v>5</v>
      </c>
      <c r="K2814" s="186">
        <f t="shared" si="264"/>
        <v>10.5</v>
      </c>
      <c r="L2814" s="198">
        <f t="shared" si="262"/>
        <v>3.5</v>
      </c>
      <c r="M2814" s="199">
        <f t="shared" si="263"/>
        <v>3.5</v>
      </c>
    </row>
    <row r="2815" spans="1:13" x14ac:dyDescent="0.35">
      <c r="A2815" s="189" t="s">
        <v>2828</v>
      </c>
      <c r="B2815" s="190" t="s">
        <v>2839</v>
      </c>
      <c r="C2815" s="191">
        <v>564206</v>
      </c>
      <c r="D2815" s="192">
        <v>7.91</v>
      </c>
      <c r="E2815" s="193">
        <v>41.11020036</v>
      </c>
      <c r="F2815" s="194">
        <v>1.0928961748633881</v>
      </c>
      <c r="H2815" s="195">
        <f t="shared" si="259"/>
        <v>5</v>
      </c>
      <c r="I2815" s="196">
        <f t="shared" si="260"/>
        <v>0.5</v>
      </c>
      <c r="J2815" s="197">
        <f t="shared" si="261"/>
        <v>5</v>
      </c>
      <c r="K2815" s="186">
        <f t="shared" si="264"/>
        <v>10.5</v>
      </c>
      <c r="L2815" s="198">
        <f t="shared" si="262"/>
        <v>3.5</v>
      </c>
      <c r="M2815" s="199">
        <f t="shared" si="263"/>
        <v>3.5</v>
      </c>
    </row>
    <row r="2816" spans="1:13" x14ac:dyDescent="0.35">
      <c r="A2816" s="189" t="s">
        <v>2828</v>
      </c>
      <c r="B2816" s="190" t="s">
        <v>2840</v>
      </c>
      <c r="C2816" s="191">
        <v>564265</v>
      </c>
      <c r="D2816" s="192">
        <v>8.4009999999999998</v>
      </c>
      <c r="E2816" s="193">
        <v>42.461139209999999</v>
      </c>
      <c r="F2816" s="194">
        <v>0.85174341229704553</v>
      </c>
      <c r="H2816" s="195">
        <f t="shared" si="259"/>
        <v>5</v>
      </c>
      <c r="I2816" s="196">
        <f t="shared" si="260"/>
        <v>3</v>
      </c>
      <c r="J2816" s="197">
        <f t="shared" si="261"/>
        <v>5</v>
      </c>
      <c r="K2816" s="186">
        <f t="shared" si="264"/>
        <v>13</v>
      </c>
      <c r="L2816" s="198">
        <f t="shared" si="262"/>
        <v>4.333333333333333</v>
      </c>
      <c r="M2816" s="199">
        <f t="shared" si="263"/>
        <v>4.33</v>
      </c>
    </row>
    <row r="2817" spans="1:13" x14ac:dyDescent="0.35">
      <c r="A2817" s="189" t="s">
        <v>2828</v>
      </c>
      <c r="B2817" s="190" t="s">
        <v>788</v>
      </c>
      <c r="C2817" s="191">
        <v>564311</v>
      </c>
      <c r="D2817" s="192">
        <v>6.2830000000000004</v>
      </c>
      <c r="E2817" s="193">
        <v>42.679401990000002</v>
      </c>
      <c r="F2817" s="194">
        <v>2.6578073089700998</v>
      </c>
      <c r="H2817" s="195">
        <f t="shared" si="259"/>
        <v>5</v>
      </c>
      <c r="I2817" s="196">
        <f t="shared" si="260"/>
        <v>3</v>
      </c>
      <c r="J2817" s="197">
        <f t="shared" si="261"/>
        <v>3.5</v>
      </c>
      <c r="K2817" s="186">
        <f t="shared" si="264"/>
        <v>11.5</v>
      </c>
      <c r="L2817" s="198">
        <f t="shared" si="262"/>
        <v>3.8333333333333335</v>
      </c>
      <c r="M2817" s="199">
        <f t="shared" si="263"/>
        <v>3.83</v>
      </c>
    </row>
    <row r="2818" spans="1:13" x14ac:dyDescent="0.35">
      <c r="A2818" s="189" t="s">
        <v>2828</v>
      </c>
      <c r="B2818" s="190" t="s">
        <v>2841</v>
      </c>
      <c r="C2818" s="191">
        <v>564371</v>
      </c>
      <c r="D2818" s="192">
        <v>5.899</v>
      </c>
      <c r="E2818" s="193">
        <v>42.18234468</v>
      </c>
      <c r="F2818" s="194">
        <v>1.7550017550017551</v>
      </c>
      <c r="H2818" s="195">
        <f t="shared" si="259"/>
        <v>5</v>
      </c>
      <c r="I2818" s="196">
        <f t="shared" si="260"/>
        <v>2.5</v>
      </c>
      <c r="J2818" s="197">
        <f t="shared" si="261"/>
        <v>5</v>
      </c>
      <c r="K2818" s="186">
        <f t="shared" si="264"/>
        <v>12.5</v>
      </c>
      <c r="L2818" s="198">
        <f t="shared" si="262"/>
        <v>4.166666666666667</v>
      </c>
      <c r="M2818" s="199">
        <f t="shared" si="263"/>
        <v>4.16</v>
      </c>
    </row>
    <row r="2819" spans="1:13" x14ac:dyDescent="0.35">
      <c r="A2819" s="189" t="s">
        <v>2828</v>
      </c>
      <c r="B2819" s="190" t="s">
        <v>1117</v>
      </c>
      <c r="C2819" s="191">
        <v>564494</v>
      </c>
      <c r="D2819" s="192">
        <v>4.3529999999999998</v>
      </c>
      <c r="E2819" s="193">
        <v>43.927407410000001</v>
      </c>
      <c r="F2819" s="194">
        <v>1.925925925925926</v>
      </c>
      <c r="H2819" s="195">
        <f t="shared" si="259"/>
        <v>5</v>
      </c>
      <c r="I2819" s="196">
        <f t="shared" si="260"/>
        <v>5</v>
      </c>
      <c r="J2819" s="197">
        <f t="shared" si="261"/>
        <v>4.5</v>
      </c>
      <c r="K2819" s="186">
        <f t="shared" si="264"/>
        <v>14.5</v>
      </c>
      <c r="L2819" s="198">
        <f t="shared" si="262"/>
        <v>4.833333333333333</v>
      </c>
      <c r="M2819" s="199">
        <f t="shared" si="263"/>
        <v>4.83</v>
      </c>
    </row>
    <row r="2820" spans="1:13" x14ac:dyDescent="0.35">
      <c r="A2820" s="189" t="s">
        <v>2842</v>
      </c>
      <c r="B2820" s="190" t="s">
        <v>2843</v>
      </c>
      <c r="C2820" s="191">
        <v>563536</v>
      </c>
      <c r="D2820" s="192">
        <v>2.2389999999999999</v>
      </c>
      <c r="E2820" s="193">
        <v>39.368159200000001</v>
      </c>
      <c r="F2820" s="194">
        <v>17.910447761194032</v>
      </c>
      <c r="H2820" s="195">
        <f t="shared" ref="H2820:H2883" si="265">VALUE(_xlfn.IFS(D2820&gt;4.05,"5",D2820&gt;=3.83,"4,5",D2820&gt;=3.6,"4",D2820&gt;=3.37,"3,5",D2820&gt;=3.14,"3",D2820&gt;=2.91,"2,5",D2820&gt;=2.68,"2",D2820&gt;=2.45,"1,5",D2820&gt;=2.22,"1",D2820&lt;2.22,"0,5"))</f>
        <v>1</v>
      </c>
      <c r="I2820" s="196">
        <f t="shared" ref="I2820:I2883" si="266">VALUE(_xlfn.IFS(E2820&gt;43.62,"5",E2820&gt;=43.32,"4,5",E2820&gt;=43.1,"4",E2820&gt;=42.7,"3,5",E2820&gt;=42.39,"3",E2820&gt;=42.08,"2,5",E2820&gt;=41.77,"2",E2820&gt;=41.46,"1,5",E2820&gt;=41.15,"1",E2820&lt;41.15,"0,5"))</f>
        <v>0.5</v>
      </c>
      <c r="J2820" s="197">
        <f t="shared" ref="J2820:J2883" si="267">VALUE(_xlfn.IFS(F2820&gt;4.53,"0,5",F2820&gt;=4.2,"1",F2820&gt;=3.86,"1,5",F2820&gt;=3.52,"2",F2820&gt;=3.18,"2,5",F2820&gt;=2.84,"3",F2820&gt;=2.5,"3,5",F2820&gt;=2.16,"4",F2820&gt;=1.82,"4,5",F2820&lt;1.82,"5"))</f>
        <v>0.5</v>
      </c>
      <c r="K2820" s="186">
        <f t="shared" si="264"/>
        <v>2</v>
      </c>
      <c r="L2820" s="198">
        <f t="shared" ref="L2820:L2883" si="268">(H2820+I2820+J2820)/3</f>
        <v>0.66666666666666663</v>
      </c>
      <c r="M2820" s="199">
        <f t="shared" ref="M2820:M2883" si="269">ROUNDDOWN(L2820,2)</f>
        <v>0.66</v>
      </c>
    </row>
    <row r="2821" spans="1:13" x14ac:dyDescent="0.35">
      <c r="A2821" s="189" t="s">
        <v>2842</v>
      </c>
      <c r="B2821" s="190" t="s">
        <v>2844</v>
      </c>
      <c r="C2821" s="191">
        <v>530425</v>
      </c>
      <c r="D2821" s="192">
        <v>0.746</v>
      </c>
      <c r="E2821" s="193">
        <v>38.891891889999997</v>
      </c>
      <c r="F2821" s="194">
        <v>5.4054054054054053</v>
      </c>
      <c r="H2821" s="195">
        <f t="shared" si="265"/>
        <v>0.5</v>
      </c>
      <c r="I2821" s="196">
        <f t="shared" si="266"/>
        <v>0.5</v>
      </c>
      <c r="J2821" s="197">
        <f t="shared" si="267"/>
        <v>0.5</v>
      </c>
      <c r="K2821" s="186">
        <f t="shared" si="264"/>
        <v>1.5</v>
      </c>
      <c r="L2821" s="198">
        <f t="shared" si="268"/>
        <v>0.5</v>
      </c>
      <c r="M2821" s="199">
        <f t="shared" si="269"/>
        <v>0.5</v>
      </c>
    </row>
    <row r="2822" spans="1:13" x14ac:dyDescent="0.35">
      <c r="A2822" s="189" t="s">
        <v>2842</v>
      </c>
      <c r="B2822" s="190" t="s">
        <v>2845</v>
      </c>
      <c r="C2822" s="191">
        <v>563579</v>
      </c>
      <c r="D2822" s="192">
        <v>0.746</v>
      </c>
      <c r="E2822" s="193">
        <v>44.367681500000003</v>
      </c>
      <c r="F2822" s="194">
        <v>1.1709601873536299</v>
      </c>
      <c r="H2822" s="195">
        <f t="shared" si="265"/>
        <v>0.5</v>
      </c>
      <c r="I2822" s="196">
        <f t="shared" si="266"/>
        <v>5</v>
      </c>
      <c r="J2822" s="197">
        <f t="shared" si="267"/>
        <v>5</v>
      </c>
      <c r="K2822" s="186">
        <f t="shared" si="264"/>
        <v>10.5</v>
      </c>
      <c r="L2822" s="198">
        <f t="shared" si="268"/>
        <v>3.5</v>
      </c>
      <c r="M2822" s="199">
        <f t="shared" si="269"/>
        <v>3.5</v>
      </c>
    </row>
    <row r="2823" spans="1:13" x14ac:dyDescent="0.35">
      <c r="A2823" s="189" t="s">
        <v>2842</v>
      </c>
      <c r="B2823" s="190" t="s">
        <v>2842</v>
      </c>
      <c r="C2823" s="191">
        <v>563510</v>
      </c>
      <c r="D2823" s="192">
        <v>3.871</v>
      </c>
      <c r="E2823" s="193">
        <v>43.064336089999998</v>
      </c>
      <c r="F2823" s="194">
        <v>1.3325833946264007</v>
      </c>
      <c r="H2823" s="195">
        <f t="shared" si="265"/>
        <v>4.5</v>
      </c>
      <c r="I2823" s="196">
        <f t="shared" si="266"/>
        <v>3.5</v>
      </c>
      <c r="J2823" s="197">
        <f t="shared" si="267"/>
        <v>5</v>
      </c>
      <c r="K2823" s="186">
        <f t="shared" si="264"/>
        <v>13</v>
      </c>
      <c r="L2823" s="198">
        <f t="shared" si="268"/>
        <v>4.333333333333333</v>
      </c>
      <c r="M2823" s="199">
        <f t="shared" si="269"/>
        <v>4.33</v>
      </c>
    </row>
    <row r="2824" spans="1:13" x14ac:dyDescent="0.35">
      <c r="A2824" s="189" t="s">
        <v>2842</v>
      </c>
      <c r="B2824" s="190" t="s">
        <v>2846</v>
      </c>
      <c r="C2824" s="191">
        <v>563595</v>
      </c>
      <c r="D2824" s="192">
        <v>3.5529999999999999</v>
      </c>
      <c r="E2824" s="193">
        <v>41.085155729999997</v>
      </c>
      <c r="F2824" s="194">
        <v>5.0364479787939027</v>
      </c>
      <c r="H2824" s="195">
        <f t="shared" si="265"/>
        <v>3.5</v>
      </c>
      <c r="I2824" s="196">
        <f t="shared" si="266"/>
        <v>0.5</v>
      </c>
      <c r="J2824" s="197">
        <f t="shared" si="267"/>
        <v>0.5</v>
      </c>
      <c r="K2824" s="186">
        <f t="shared" si="264"/>
        <v>4.5</v>
      </c>
      <c r="L2824" s="198">
        <f t="shared" si="268"/>
        <v>1.5</v>
      </c>
      <c r="M2824" s="199">
        <f t="shared" si="269"/>
        <v>1.5</v>
      </c>
    </row>
    <row r="2825" spans="1:13" x14ac:dyDescent="0.35">
      <c r="A2825" s="189" t="s">
        <v>2842</v>
      </c>
      <c r="B2825" s="190" t="s">
        <v>896</v>
      </c>
      <c r="C2825" s="191">
        <v>563633</v>
      </c>
      <c r="D2825" s="192">
        <v>4.1740000000000004</v>
      </c>
      <c r="E2825" s="193">
        <v>44.604301079999999</v>
      </c>
      <c r="F2825" s="194">
        <v>4.301075268817204</v>
      </c>
      <c r="H2825" s="195">
        <f t="shared" si="265"/>
        <v>5</v>
      </c>
      <c r="I2825" s="196">
        <f t="shared" si="266"/>
        <v>5</v>
      </c>
      <c r="J2825" s="197">
        <f t="shared" si="267"/>
        <v>1</v>
      </c>
      <c r="K2825" s="186">
        <f t="shared" si="264"/>
        <v>11</v>
      </c>
      <c r="L2825" s="198">
        <f t="shared" si="268"/>
        <v>3.6666666666666665</v>
      </c>
      <c r="M2825" s="199">
        <f t="shared" si="269"/>
        <v>3.66</v>
      </c>
    </row>
    <row r="2826" spans="1:13" x14ac:dyDescent="0.35">
      <c r="A2826" s="189" t="s">
        <v>2842</v>
      </c>
      <c r="B2826" s="190" t="s">
        <v>2847</v>
      </c>
      <c r="C2826" s="191">
        <v>563692</v>
      </c>
      <c r="D2826" s="192">
        <v>2.4980000000000002</v>
      </c>
      <c r="E2826" s="193">
        <v>41.783047430000003</v>
      </c>
      <c r="F2826" s="194">
        <v>3.5317860746720484</v>
      </c>
      <c r="H2826" s="195">
        <f t="shared" si="265"/>
        <v>1.5</v>
      </c>
      <c r="I2826" s="196">
        <f t="shared" si="266"/>
        <v>2</v>
      </c>
      <c r="J2826" s="197">
        <f t="shared" si="267"/>
        <v>2</v>
      </c>
      <c r="K2826" s="186">
        <f t="shared" si="264"/>
        <v>5.5</v>
      </c>
      <c r="L2826" s="198">
        <f t="shared" si="268"/>
        <v>1.8333333333333333</v>
      </c>
      <c r="M2826" s="199">
        <f t="shared" si="269"/>
        <v>1.83</v>
      </c>
    </row>
    <row r="2827" spans="1:13" x14ac:dyDescent="0.35">
      <c r="A2827" s="189" t="s">
        <v>2842</v>
      </c>
      <c r="B2827" s="190" t="s">
        <v>305</v>
      </c>
      <c r="C2827" s="191">
        <v>563714</v>
      </c>
      <c r="D2827" s="192">
        <v>2.956</v>
      </c>
      <c r="E2827" s="193">
        <v>43.110662359999999</v>
      </c>
      <c r="F2827" s="194">
        <v>5.8158319870759296</v>
      </c>
      <c r="H2827" s="195">
        <f t="shared" si="265"/>
        <v>2.5</v>
      </c>
      <c r="I2827" s="196">
        <f t="shared" si="266"/>
        <v>4</v>
      </c>
      <c r="J2827" s="197">
        <f t="shared" si="267"/>
        <v>0.5</v>
      </c>
      <c r="K2827" s="186">
        <f t="shared" si="264"/>
        <v>7</v>
      </c>
      <c r="L2827" s="198">
        <f t="shared" si="268"/>
        <v>2.3333333333333335</v>
      </c>
      <c r="M2827" s="199">
        <f t="shared" si="269"/>
        <v>2.33</v>
      </c>
    </row>
    <row r="2828" spans="1:13" x14ac:dyDescent="0.35">
      <c r="A2828" s="189" t="s">
        <v>2842</v>
      </c>
      <c r="B2828" s="190" t="s">
        <v>2848</v>
      </c>
      <c r="C2828" s="191">
        <v>563731</v>
      </c>
      <c r="D2828" s="192">
        <v>1.429</v>
      </c>
      <c r="E2828" s="193">
        <v>42.359708189999999</v>
      </c>
      <c r="F2828" s="194">
        <v>4.2648709315375983</v>
      </c>
      <c r="H2828" s="195">
        <f t="shared" si="265"/>
        <v>0.5</v>
      </c>
      <c r="I2828" s="196">
        <f t="shared" si="266"/>
        <v>2.5</v>
      </c>
      <c r="J2828" s="197">
        <f t="shared" si="267"/>
        <v>1</v>
      </c>
      <c r="K2828" s="186">
        <f t="shared" si="264"/>
        <v>4</v>
      </c>
      <c r="L2828" s="198">
        <f t="shared" si="268"/>
        <v>1.3333333333333333</v>
      </c>
      <c r="M2828" s="199">
        <f t="shared" si="269"/>
        <v>1.33</v>
      </c>
    </row>
    <row r="2829" spans="1:13" x14ac:dyDescent="0.35">
      <c r="A2829" s="189" t="s">
        <v>2842</v>
      </c>
      <c r="B2829" s="190" t="s">
        <v>2849</v>
      </c>
      <c r="C2829" s="191">
        <v>546577</v>
      </c>
      <c r="D2829" s="192">
        <v>2.9129999999999998</v>
      </c>
      <c r="E2829" s="193">
        <v>38.30769231</v>
      </c>
      <c r="F2829" s="194">
        <v>4.4534412955465594</v>
      </c>
      <c r="H2829" s="195">
        <f t="shared" si="265"/>
        <v>2.5</v>
      </c>
      <c r="I2829" s="196">
        <f t="shared" si="266"/>
        <v>0.5</v>
      </c>
      <c r="J2829" s="197">
        <f t="shared" si="267"/>
        <v>1</v>
      </c>
      <c r="K2829" s="186">
        <f t="shared" ref="K2829:K2892" si="270">SUM(H2829:J2829)</f>
        <v>4</v>
      </c>
      <c r="L2829" s="198">
        <f t="shared" si="268"/>
        <v>1.3333333333333333</v>
      </c>
      <c r="M2829" s="199">
        <f t="shared" si="269"/>
        <v>1.33</v>
      </c>
    </row>
    <row r="2830" spans="1:13" x14ac:dyDescent="0.35">
      <c r="A2830" s="189" t="s">
        <v>2842</v>
      </c>
      <c r="B2830" s="190" t="s">
        <v>2850</v>
      </c>
      <c r="C2830" s="191">
        <v>563781</v>
      </c>
      <c r="D2830" s="192">
        <v>0.98199999999999998</v>
      </c>
      <c r="E2830" s="193">
        <v>39.905697449999998</v>
      </c>
      <c r="F2830" s="194">
        <v>4.7151277013752457</v>
      </c>
      <c r="H2830" s="195">
        <f t="shared" si="265"/>
        <v>0.5</v>
      </c>
      <c r="I2830" s="196">
        <f t="shared" si="266"/>
        <v>0.5</v>
      </c>
      <c r="J2830" s="197">
        <f t="shared" si="267"/>
        <v>0.5</v>
      </c>
      <c r="K2830" s="186">
        <f t="shared" si="270"/>
        <v>1.5</v>
      </c>
      <c r="L2830" s="198">
        <f t="shared" si="268"/>
        <v>0.5</v>
      </c>
      <c r="M2830" s="199">
        <f t="shared" si="269"/>
        <v>0.5</v>
      </c>
    </row>
    <row r="2831" spans="1:13" x14ac:dyDescent="0.35">
      <c r="A2831" s="189" t="s">
        <v>2842</v>
      </c>
      <c r="B2831" s="190" t="s">
        <v>2851</v>
      </c>
      <c r="C2831" s="191">
        <v>563790</v>
      </c>
      <c r="D2831" s="192">
        <v>2.5179999999999998</v>
      </c>
      <c r="E2831" s="193">
        <v>40.828097730000003</v>
      </c>
      <c r="F2831" s="194">
        <v>3.0715532286212919</v>
      </c>
      <c r="H2831" s="195">
        <f t="shared" si="265"/>
        <v>1.5</v>
      </c>
      <c r="I2831" s="196">
        <f t="shared" si="266"/>
        <v>0.5</v>
      </c>
      <c r="J2831" s="197">
        <f t="shared" si="267"/>
        <v>3</v>
      </c>
      <c r="K2831" s="186">
        <f t="shared" si="270"/>
        <v>5</v>
      </c>
      <c r="L2831" s="198">
        <f t="shared" si="268"/>
        <v>1.6666666666666667</v>
      </c>
      <c r="M2831" s="199">
        <f t="shared" si="269"/>
        <v>1.66</v>
      </c>
    </row>
    <row r="2832" spans="1:13" x14ac:dyDescent="0.35">
      <c r="A2832" s="189" t="s">
        <v>2852</v>
      </c>
      <c r="B2832" s="190" t="s">
        <v>2853</v>
      </c>
      <c r="C2832" s="191">
        <v>576981</v>
      </c>
      <c r="D2832" s="192">
        <v>3.4289999999999998</v>
      </c>
      <c r="E2832" s="193">
        <v>43.697519929999999</v>
      </c>
      <c r="F2832" s="194">
        <v>2.8343666961913199</v>
      </c>
      <c r="H2832" s="195">
        <f t="shared" si="265"/>
        <v>3.5</v>
      </c>
      <c r="I2832" s="196">
        <f t="shared" si="266"/>
        <v>5</v>
      </c>
      <c r="J2832" s="197">
        <f t="shared" si="267"/>
        <v>3.5</v>
      </c>
      <c r="K2832" s="186">
        <f t="shared" si="270"/>
        <v>12</v>
      </c>
      <c r="L2832" s="198">
        <f t="shared" si="268"/>
        <v>4</v>
      </c>
      <c r="M2832" s="199">
        <f t="shared" si="269"/>
        <v>4</v>
      </c>
    </row>
    <row r="2833" spans="1:13" x14ac:dyDescent="0.35">
      <c r="A2833" s="189" t="s">
        <v>2852</v>
      </c>
      <c r="B2833" s="190" t="s">
        <v>2854</v>
      </c>
      <c r="C2833" s="191">
        <v>577031</v>
      </c>
      <c r="D2833" s="192">
        <v>3.6760000000000002</v>
      </c>
      <c r="E2833" s="193">
        <v>43.120370370000003</v>
      </c>
      <c r="F2833" s="194">
        <v>0.92592592592592593</v>
      </c>
      <c r="H2833" s="195">
        <f t="shared" si="265"/>
        <v>4</v>
      </c>
      <c r="I2833" s="196">
        <f t="shared" si="266"/>
        <v>4</v>
      </c>
      <c r="J2833" s="197">
        <f t="shared" si="267"/>
        <v>5</v>
      </c>
      <c r="K2833" s="186">
        <f t="shared" si="270"/>
        <v>13</v>
      </c>
      <c r="L2833" s="198">
        <f t="shared" si="268"/>
        <v>4.333333333333333</v>
      </c>
      <c r="M2833" s="199">
        <f t="shared" si="269"/>
        <v>4.33</v>
      </c>
    </row>
    <row r="2834" spans="1:13" x14ac:dyDescent="0.35">
      <c r="A2834" s="189" t="s">
        <v>2852</v>
      </c>
      <c r="B2834" s="190" t="s">
        <v>2855</v>
      </c>
      <c r="C2834" s="191">
        <v>577057</v>
      </c>
      <c r="D2834" s="192">
        <v>3.5419999999999998</v>
      </c>
      <c r="E2834" s="193">
        <v>43.601836390000003</v>
      </c>
      <c r="F2834" s="194">
        <v>2.337228714524207</v>
      </c>
      <c r="H2834" s="195">
        <f t="shared" si="265"/>
        <v>3.5</v>
      </c>
      <c r="I2834" s="196">
        <f t="shared" si="266"/>
        <v>4.5</v>
      </c>
      <c r="J2834" s="197">
        <f t="shared" si="267"/>
        <v>4</v>
      </c>
      <c r="K2834" s="186">
        <f t="shared" si="270"/>
        <v>12</v>
      </c>
      <c r="L2834" s="198">
        <f t="shared" si="268"/>
        <v>4</v>
      </c>
      <c r="M2834" s="199">
        <f t="shared" si="269"/>
        <v>4</v>
      </c>
    </row>
    <row r="2835" spans="1:13" x14ac:dyDescent="0.35">
      <c r="A2835" s="189" t="s">
        <v>2852</v>
      </c>
      <c r="B2835" s="190" t="s">
        <v>2856</v>
      </c>
      <c r="C2835" s="191">
        <v>574201</v>
      </c>
      <c r="D2835" s="192">
        <v>1.399</v>
      </c>
      <c r="E2835" s="193">
        <v>42.613445380000002</v>
      </c>
      <c r="F2835" s="194">
        <v>1.680672268907563</v>
      </c>
      <c r="H2835" s="195">
        <f t="shared" si="265"/>
        <v>0.5</v>
      </c>
      <c r="I2835" s="196">
        <f t="shared" si="266"/>
        <v>3</v>
      </c>
      <c r="J2835" s="197">
        <f t="shared" si="267"/>
        <v>5</v>
      </c>
      <c r="K2835" s="186">
        <f t="shared" si="270"/>
        <v>8.5</v>
      </c>
      <c r="L2835" s="198">
        <f t="shared" si="268"/>
        <v>2.8333333333333335</v>
      </c>
      <c r="M2835" s="199">
        <f t="shared" si="269"/>
        <v>2.83</v>
      </c>
    </row>
    <row r="2836" spans="1:13" x14ac:dyDescent="0.35">
      <c r="A2836" s="189" t="s">
        <v>2852</v>
      </c>
      <c r="B2836" s="190" t="s">
        <v>2857</v>
      </c>
      <c r="C2836" s="191">
        <v>577120</v>
      </c>
      <c r="D2836" s="192">
        <v>2.964</v>
      </c>
      <c r="E2836" s="193">
        <v>42.504805130000001</v>
      </c>
      <c r="F2836" s="194">
        <v>2.4559530165509873</v>
      </c>
      <c r="H2836" s="195">
        <f t="shared" si="265"/>
        <v>2.5</v>
      </c>
      <c r="I2836" s="196">
        <f t="shared" si="266"/>
        <v>3</v>
      </c>
      <c r="J2836" s="197">
        <f t="shared" si="267"/>
        <v>4</v>
      </c>
      <c r="K2836" s="186">
        <f t="shared" si="270"/>
        <v>9.5</v>
      </c>
      <c r="L2836" s="198">
        <f t="shared" si="268"/>
        <v>3.1666666666666665</v>
      </c>
      <c r="M2836" s="199">
        <f t="shared" si="269"/>
        <v>3.16</v>
      </c>
    </row>
    <row r="2837" spans="1:13" x14ac:dyDescent="0.35">
      <c r="A2837" s="189" t="s">
        <v>2852</v>
      </c>
      <c r="B2837" s="190" t="s">
        <v>2858</v>
      </c>
      <c r="C2837" s="191">
        <v>577162</v>
      </c>
      <c r="D2837" s="192">
        <v>6.0780000000000003</v>
      </c>
      <c r="E2837" s="193">
        <v>46.41275168</v>
      </c>
      <c r="F2837" s="194">
        <v>0.48810250152532031</v>
      </c>
      <c r="H2837" s="195">
        <f t="shared" si="265"/>
        <v>5</v>
      </c>
      <c r="I2837" s="196">
        <f t="shared" si="266"/>
        <v>5</v>
      </c>
      <c r="J2837" s="197">
        <f t="shared" si="267"/>
        <v>5</v>
      </c>
      <c r="K2837" s="186">
        <f t="shared" si="270"/>
        <v>15</v>
      </c>
      <c r="L2837" s="198">
        <f t="shared" si="268"/>
        <v>5</v>
      </c>
      <c r="M2837" s="199">
        <f t="shared" si="269"/>
        <v>5</v>
      </c>
    </row>
    <row r="2838" spans="1:13" x14ac:dyDescent="0.35">
      <c r="A2838" s="189" t="s">
        <v>2852</v>
      </c>
      <c r="B2838" s="190" t="s">
        <v>2859</v>
      </c>
      <c r="C2838" s="191">
        <v>577189</v>
      </c>
      <c r="D2838" s="192">
        <v>8.3829999999999991</v>
      </c>
      <c r="E2838" s="193">
        <v>46.126984129999997</v>
      </c>
      <c r="F2838" s="194">
        <v>4.7619047619047619</v>
      </c>
      <c r="H2838" s="195">
        <f t="shared" si="265"/>
        <v>5</v>
      </c>
      <c r="I2838" s="196">
        <f t="shared" si="266"/>
        <v>5</v>
      </c>
      <c r="J2838" s="197">
        <f t="shared" si="267"/>
        <v>0.5</v>
      </c>
      <c r="K2838" s="186">
        <f t="shared" si="270"/>
        <v>10.5</v>
      </c>
      <c r="L2838" s="198">
        <f t="shared" si="268"/>
        <v>3.5</v>
      </c>
      <c r="M2838" s="199">
        <f t="shared" si="269"/>
        <v>3.5</v>
      </c>
    </row>
    <row r="2839" spans="1:13" x14ac:dyDescent="0.35">
      <c r="A2839" s="189" t="s">
        <v>2852</v>
      </c>
      <c r="B2839" s="190" t="s">
        <v>2852</v>
      </c>
      <c r="C2839" s="191">
        <v>577197</v>
      </c>
      <c r="D2839" s="192">
        <v>4.3470000000000004</v>
      </c>
      <c r="E2839" s="193">
        <v>44.537846780000002</v>
      </c>
      <c r="F2839" s="194">
        <v>1.2125665993018555</v>
      </c>
      <c r="H2839" s="195">
        <f t="shared" si="265"/>
        <v>5</v>
      </c>
      <c r="I2839" s="196">
        <f t="shared" si="266"/>
        <v>5</v>
      </c>
      <c r="J2839" s="197">
        <f t="shared" si="267"/>
        <v>5</v>
      </c>
      <c r="K2839" s="186">
        <f t="shared" si="270"/>
        <v>15</v>
      </c>
      <c r="L2839" s="198">
        <f t="shared" si="268"/>
        <v>5</v>
      </c>
      <c r="M2839" s="199">
        <f t="shared" si="269"/>
        <v>5</v>
      </c>
    </row>
    <row r="2840" spans="1:13" x14ac:dyDescent="0.35">
      <c r="A2840" s="189" t="s">
        <v>2852</v>
      </c>
      <c r="B2840" s="190" t="s">
        <v>2860</v>
      </c>
      <c r="C2840" s="191">
        <v>577243</v>
      </c>
      <c r="D2840" s="192">
        <v>3.4359999999999999</v>
      </c>
      <c r="E2840" s="193">
        <v>44.784848480000001</v>
      </c>
      <c r="F2840" s="194">
        <v>3.6363636363636362</v>
      </c>
      <c r="H2840" s="195">
        <f t="shared" si="265"/>
        <v>3.5</v>
      </c>
      <c r="I2840" s="196">
        <f t="shared" si="266"/>
        <v>5</v>
      </c>
      <c r="J2840" s="197">
        <f t="shared" si="267"/>
        <v>2</v>
      </c>
      <c r="K2840" s="186">
        <f t="shared" si="270"/>
        <v>10.5</v>
      </c>
      <c r="L2840" s="198">
        <f t="shared" si="268"/>
        <v>3.5</v>
      </c>
      <c r="M2840" s="199">
        <f t="shared" si="269"/>
        <v>3.5</v>
      </c>
    </row>
    <row r="2841" spans="1:13" x14ac:dyDescent="0.35">
      <c r="A2841" s="189" t="s">
        <v>2852</v>
      </c>
      <c r="B2841" s="190" t="s">
        <v>2861</v>
      </c>
      <c r="C2841" s="191">
        <v>577375</v>
      </c>
      <c r="D2841" s="192">
        <v>4.1280000000000001</v>
      </c>
      <c r="E2841" s="193">
        <v>43.169669669999998</v>
      </c>
      <c r="F2841" s="194">
        <v>1.2012012012012014</v>
      </c>
      <c r="H2841" s="195">
        <f t="shared" si="265"/>
        <v>5</v>
      </c>
      <c r="I2841" s="196">
        <f t="shared" si="266"/>
        <v>4</v>
      </c>
      <c r="J2841" s="197">
        <f t="shared" si="267"/>
        <v>5</v>
      </c>
      <c r="K2841" s="186">
        <f t="shared" si="270"/>
        <v>14</v>
      </c>
      <c r="L2841" s="198">
        <f t="shared" si="268"/>
        <v>4.666666666666667</v>
      </c>
      <c r="M2841" s="199">
        <f t="shared" si="269"/>
        <v>4.66</v>
      </c>
    </row>
    <row r="2842" spans="1:13" x14ac:dyDescent="0.35">
      <c r="A2842" s="189" t="s">
        <v>2852</v>
      </c>
      <c r="B2842" s="190" t="s">
        <v>2862</v>
      </c>
      <c r="C2842" s="191">
        <v>573418</v>
      </c>
      <c r="D2842" s="192">
        <v>0.97799999999999998</v>
      </c>
      <c r="E2842" s="193">
        <v>42.694006309999999</v>
      </c>
      <c r="F2842" s="194">
        <v>2.2082018927444795</v>
      </c>
      <c r="H2842" s="195">
        <f t="shared" si="265"/>
        <v>0.5</v>
      </c>
      <c r="I2842" s="196">
        <f t="shared" si="266"/>
        <v>3</v>
      </c>
      <c r="J2842" s="197">
        <f t="shared" si="267"/>
        <v>4</v>
      </c>
      <c r="K2842" s="186">
        <f t="shared" si="270"/>
        <v>7.5</v>
      </c>
      <c r="L2842" s="198">
        <f t="shared" si="268"/>
        <v>2.5</v>
      </c>
      <c r="M2842" s="199">
        <f t="shared" si="269"/>
        <v>2.5</v>
      </c>
    </row>
    <row r="2843" spans="1:13" x14ac:dyDescent="0.35">
      <c r="A2843" s="189" t="s">
        <v>2852</v>
      </c>
      <c r="B2843" s="190" t="s">
        <v>2863</v>
      </c>
      <c r="C2843" s="191">
        <v>577332</v>
      </c>
      <c r="D2843" s="192">
        <v>4.1210000000000004</v>
      </c>
      <c r="E2843" s="193">
        <v>41.900684929999997</v>
      </c>
      <c r="F2843" s="194">
        <v>4.7945205479452051</v>
      </c>
      <c r="H2843" s="195">
        <f t="shared" si="265"/>
        <v>5</v>
      </c>
      <c r="I2843" s="196">
        <f t="shared" si="266"/>
        <v>2</v>
      </c>
      <c r="J2843" s="197">
        <f t="shared" si="267"/>
        <v>0.5</v>
      </c>
      <c r="K2843" s="186">
        <f t="shared" si="270"/>
        <v>7.5</v>
      </c>
      <c r="L2843" s="198">
        <f t="shared" si="268"/>
        <v>2.5</v>
      </c>
      <c r="M2843" s="199">
        <f t="shared" si="269"/>
        <v>2.5</v>
      </c>
    </row>
    <row r="2844" spans="1:13" x14ac:dyDescent="0.35">
      <c r="A2844" s="189" t="s">
        <v>2852</v>
      </c>
      <c r="B2844" s="190" t="s">
        <v>2864</v>
      </c>
      <c r="C2844" s="191">
        <v>547476</v>
      </c>
      <c r="D2844" s="192">
        <v>4.242</v>
      </c>
      <c r="E2844" s="193">
        <v>46.751012150000001</v>
      </c>
      <c r="F2844" s="194">
        <v>4.858299595141701</v>
      </c>
      <c r="H2844" s="195">
        <f t="shared" si="265"/>
        <v>5</v>
      </c>
      <c r="I2844" s="196">
        <f t="shared" si="266"/>
        <v>5</v>
      </c>
      <c r="J2844" s="197">
        <f t="shared" si="267"/>
        <v>0.5</v>
      </c>
      <c r="K2844" s="186">
        <f t="shared" si="270"/>
        <v>10.5</v>
      </c>
      <c r="L2844" s="198">
        <f t="shared" si="268"/>
        <v>3.5</v>
      </c>
      <c r="M2844" s="199">
        <f t="shared" si="269"/>
        <v>3.5</v>
      </c>
    </row>
    <row r="2845" spans="1:13" x14ac:dyDescent="0.35">
      <c r="A2845" s="189" t="s">
        <v>2852</v>
      </c>
      <c r="B2845" s="190" t="s">
        <v>2865</v>
      </c>
      <c r="C2845" s="191">
        <v>577391</v>
      </c>
      <c r="D2845" s="192">
        <v>5.8140000000000001</v>
      </c>
      <c r="E2845" s="193">
        <v>39.673144880000002</v>
      </c>
      <c r="F2845" s="194">
        <v>5.6537102473498235</v>
      </c>
      <c r="H2845" s="195">
        <f t="shared" si="265"/>
        <v>5</v>
      </c>
      <c r="I2845" s="196">
        <f t="shared" si="266"/>
        <v>0.5</v>
      </c>
      <c r="J2845" s="197">
        <f t="shared" si="267"/>
        <v>0.5</v>
      </c>
      <c r="K2845" s="186">
        <f t="shared" si="270"/>
        <v>6</v>
      </c>
      <c r="L2845" s="198">
        <f t="shared" si="268"/>
        <v>2</v>
      </c>
      <c r="M2845" s="199">
        <f t="shared" si="269"/>
        <v>2</v>
      </c>
    </row>
    <row r="2846" spans="1:13" x14ac:dyDescent="0.35">
      <c r="A2846" s="189" t="s">
        <v>2852</v>
      </c>
      <c r="B2846" s="190" t="s">
        <v>2866</v>
      </c>
      <c r="C2846" s="191">
        <v>577405</v>
      </c>
      <c r="D2846" s="192">
        <v>5.9610000000000003</v>
      </c>
      <c r="E2846" s="193">
        <v>44.635135140000003</v>
      </c>
      <c r="F2846" s="194">
        <v>2.1621621621621623</v>
      </c>
      <c r="H2846" s="195">
        <f t="shared" si="265"/>
        <v>5</v>
      </c>
      <c r="I2846" s="196">
        <f t="shared" si="266"/>
        <v>5</v>
      </c>
      <c r="J2846" s="197">
        <f t="shared" si="267"/>
        <v>4</v>
      </c>
      <c r="K2846" s="186">
        <f t="shared" si="270"/>
        <v>14</v>
      </c>
      <c r="L2846" s="198">
        <f t="shared" si="268"/>
        <v>4.666666666666667</v>
      </c>
      <c r="M2846" s="199">
        <f t="shared" si="269"/>
        <v>4.66</v>
      </c>
    </row>
    <row r="2847" spans="1:13" x14ac:dyDescent="0.35">
      <c r="A2847" s="189" t="s">
        <v>2852</v>
      </c>
      <c r="B2847" s="190" t="s">
        <v>2867</v>
      </c>
      <c r="C2847" s="191">
        <v>577456</v>
      </c>
      <c r="D2847" s="192">
        <v>4.6159999999999997</v>
      </c>
      <c r="E2847" s="193">
        <v>46.620410579999998</v>
      </c>
      <c r="F2847" s="194">
        <v>0.86853533359652602</v>
      </c>
      <c r="H2847" s="195">
        <f t="shared" si="265"/>
        <v>5</v>
      </c>
      <c r="I2847" s="196">
        <f t="shared" si="266"/>
        <v>5</v>
      </c>
      <c r="J2847" s="197">
        <f t="shared" si="267"/>
        <v>5</v>
      </c>
      <c r="K2847" s="186">
        <f t="shared" si="270"/>
        <v>15</v>
      </c>
      <c r="L2847" s="198">
        <f t="shared" si="268"/>
        <v>5</v>
      </c>
      <c r="M2847" s="199">
        <f t="shared" si="269"/>
        <v>5</v>
      </c>
    </row>
    <row r="2848" spans="1:13" x14ac:dyDescent="0.35">
      <c r="A2848" s="189" t="s">
        <v>2852</v>
      </c>
      <c r="B2848" s="190" t="s">
        <v>2868</v>
      </c>
      <c r="C2848" s="191">
        <v>577499</v>
      </c>
      <c r="D2848" s="192">
        <v>2.62</v>
      </c>
      <c r="E2848" s="193">
        <v>41.789167409999997</v>
      </c>
      <c r="F2848" s="194">
        <v>2.6857654431512983</v>
      </c>
      <c r="H2848" s="195">
        <f t="shared" si="265"/>
        <v>1.5</v>
      </c>
      <c r="I2848" s="196">
        <f t="shared" si="266"/>
        <v>2</v>
      </c>
      <c r="J2848" s="197">
        <f t="shared" si="267"/>
        <v>3.5</v>
      </c>
      <c r="K2848" s="186">
        <f t="shared" si="270"/>
        <v>7</v>
      </c>
      <c r="L2848" s="198">
        <f t="shared" si="268"/>
        <v>2.3333333333333335</v>
      </c>
      <c r="M2848" s="199">
        <f t="shared" si="269"/>
        <v>2.33</v>
      </c>
    </row>
    <row r="2849" spans="1:13" x14ac:dyDescent="0.35">
      <c r="A2849" s="189" t="s">
        <v>2852</v>
      </c>
      <c r="B2849" s="190" t="s">
        <v>2869</v>
      </c>
      <c r="C2849" s="191">
        <v>577553</v>
      </c>
      <c r="D2849" s="192">
        <v>2.9329999999999998</v>
      </c>
      <c r="E2849" s="193">
        <v>42.742950110000002</v>
      </c>
      <c r="F2849" s="194">
        <v>1.9522776572668115</v>
      </c>
      <c r="H2849" s="195">
        <f t="shared" si="265"/>
        <v>2.5</v>
      </c>
      <c r="I2849" s="196">
        <f t="shared" si="266"/>
        <v>3.5</v>
      </c>
      <c r="J2849" s="197">
        <f t="shared" si="267"/>
        <v>4.5</v>
      </c>
      <c r="K2849" s="186">
        <f t="shared" si="270"/>
        <v>10.5</v>
      </c>
      <c r="L2849" s="198">
        <f t="shared" si="268"/>
        <v>3.5</v>
      </c>
      <c r="M2849" s="199">
        <f t="shared" si="269"/>
        <v>3.5</v>
      </c>
    </row>
    <row r="2850" spans="1:13" x14ac:dyDescent="0.35">
      <c r="A2850" s="189" t="s">
        <v>2852</v>
      </c>
      <c r="B2850" s="190" t="s">
        <v>2870</v>
      </c>
      <c r="C2850" s="191">
        <v>577561</v>
      </c>
      <c r="D2850" s="192">
        <v>6.25</v>
      </c>
      <c r="E2850" s="193">
        <v>45.354054050000002</v>
      </c>
      <c r="F2850" s="194">
        <v>5.4054054054054053</v>
      </c>
      <c r="H2850" s="195">
        <f t="shared" si="265"/>
        <v>5</v>
      </c>
      <c r="I2850" s="196">
        <f t="shared" si="266"/>
        <v>5</v>
      </c>
      <c r="J2850" s="197">
        <f t="shared" si="267"/>
        <v>0.5</v>
      </c>
      <c r="K2850" s="186">
        <f t="shared" si="270"/>
        <v>10.5</v>
      </c>
      <c r="L2850" s="198">
        <f t="shared" si="268"/>
        <v>3.5</v>
      </c>
      <c r="M2850" s="199">
        <f t="shared" si="269"/>
        <v>3.5</v>
      </c>
    </row>
    <row r="2851" spans="1:13" x14ac:dyDescent="0.35">
      <c r="A2851" s="189" t="s">
        <v>2852</v>
      </c>
      <c r="B2851" s="190" t="s">
        <v>2871</v>
      </c>
      <c r="C2851" s="191">
        <v>577651</v>
      </c>
      <c r="D2851" s="192">
        <v>3.73</v>
      </c>
      <c r="E2851" s="193">
        <v>43.762557080000001</v>
      </c>
      <c r="F2851" s="194">
        <v>1.1415525114155249</v>
      </c>
      <c r="H2851" s="195">
        <f t="shared" si="265"/>
        <v>4</v>
      </c>
      <c r="I2851" s="196">
        <f t="shared" si="266"/>
        <v>5</v>
      </c>
      <c r="J2851" s="197">
        <f t="shared" si="267"/>
        <v>5</v>
      </c>
      <c r="K2851" s="186">
        <f t="shared" si="270"/>
        <v>14</v>
      </c>
      <c r="L2851" s="198">
        <f t="shared" si="268"/>
        <v>4.666666666666667</v>
      </c>
      <c r="M2851" s="199">
        <f t="shared" si="269"/>
        <v>4.66</v>
      </c>
    </row>
    <row r="2852" spans="1:13" x14ac:dyDescent="0.35">
      <c r="A2852" s="189" t="s">
        <v>2852</v>
      </c>
      <c r="B2852" s="190" t="s">
        <v>2872</v>
      </c>
      <c r="C2852" s="191">
        <v>577669</v>
      </c>
      <c r="D2852" s="192">
        <v>4.7619999999999996</v>
      </c>
      <c r="E2852" s="193">
        <v>44.610215050000001</v>
      </c>
      <c r="F2852" s="194">
        <v>58.064516129032263</v>
      </c>
      <c r="H2852" s="195">
        <f t="shared" si="265"/>
        <v>5</v>
      </c>
      <c r="I2852" s="196">
        <f t="shared" si="266"/>
        <v>5</v>
      </c>
      <c r="J2852" s="197">
        <f t="shared" si="267"/>
        <v>0.5</v>
      </c>
      <c r="K2852" s="186">
        <f t="shared" si="270"/>
        <v>10.5</v>
      </c>
      <c r="L2852" s="198">
        <f t="shared" si="268"/>
        <v>3.5</v>
      </c>
      <c r="M2852" s="199">
        <f t="shared" si="269"/>
        <v>3.5</v>
      </c>
    </row>
    <row r="2853" spans="1:13" x14ac:dyDescent="0.35">
      <c r="A2853" s="189" t="s">
        <v>2873</v>
      </c>
      <c r="B2853" s="190" t="s">
        <v>2874</v>
      </c>
      <c r="C2853" s="191">
        <v>563901</v>
      </c>
      <c r="D2853" s="192">
        <v>3.2650000000000001</v>
      </c>
      <c r="E2853" s="193">
        <v>41.457512950000002</v>
      </c>
      <c r="F2853" s="194">
        <v>1.0362694300518134</v>
      </c>
      <c r="H2853" s="195">
        <f t="shared" si="265"/>
        <v>3</v>
      </c>
      <c r="I2853" s="196">
        <f t="shared" si="266"/>
        <v>1</v>
      </c>
      <c r="J2853" s="197">
        <f t="shared" si="267"/>
        <v>5</v>
      </c>
      <c r="K2853" s="186">
        <f t="shared" si="270"/>
        <v>9</v>
      </c>
      <c r="L2853" s="198">
        <f t="shared" si="268"/>
        <v>3</v>
      </c>
      <c r="M2853" s="199">
        <f t="shared" si="269"/>
        <v>3</v>
      </c>
    </row>
    <row r="2854" spans="1:13" x14ac:dyDescent="0.35">
      <c r="A2854" s="189" t="s">
        <v>2873</v>
      </c>
      <c r="B2854" s="190" t="s">
        <v>2875</v>
      </c>
      <c r="C2854" s="191">
        <v>563919</v>
      </c>
      <c r="D2854" s="192">
        <v>2.6949999999999998</v>
      </c>
      <c r="E2854" s="193">
        <v>40.772644100000001</v>
      </c>
      <c r="F2854" s="194">
        <v>4.0256175663311984</v>
      </c>
      <c r="H2854" s="195">
        <f t="shared" si="265"/>
        <v>2</v>
      </c>
      <c r="I2854" s="196">
        <f t="shared" si="266"/>
        <v>0.5</v>
      </c>
      <c r="J2854" s="197">
        <f t="shared" si="267"/>
        <v>1.5</v>
      </c>
      <c r="K2854" s="186">
        <f t="shared" si="270"/>
        <v>4</v>
      </c>
      <c r="L2854" s="198">
        <f t="shared" si="268"/>
        <v>1.3333333333333333</v>
      </c>
      <c r="M2854" s="199">
        <f t="shared" si="269"/>
        <v>1.33</v>
      </c>
    </row>
    <row r="2855" spans="1:13" x14ac:dyDescent="0.35">
      <c r="A2855" s="189" t="s">
        <v>2873</v>
      </c>
      <c r="B2855" s="190" t="s">
        <v>2876</v>
      </c>
      <c r="C2855" s="191">
        <v>563943</v>
      </c>
      <c r="D2855" s="192">
        <v>3.03</v>
      </c>
      <c r="E2855" s="193">
        <v>41.371794870000002</v>
      </c>
      <c r="F2855" s="194">
        <v>3.4188034188034186</v>
      </c>
      <c r="H2855" s="195">
        <f t="shared" si="265"/>
        <v>2.5</v>
      </c>
      <c r="I2855" s="196">
        <f t="shared" si="266"/>
        <v>1</v>
      </c>
      <c r="J2855" s="197">
        <f t="shared" si="267"/>
        <v>2.5</v>
      </c>
      <c r="K2855" s="186">
        <f t="shared" si="270"/>
        <v>6</v>
      </c>
      <c r="L2855" s="198">
        <f t="shared" si="268"/>
        <v>2</v>
      </c>
      <c r="M2855" s="199">
        <f t="shared" si="269"/>
        <v>2</v>
      </c>
    </row>
    <row r="2856" spans="1:13" x14ac:dyDescent="0.35">
      <c r="A2856" s="189" t="s">
        <v>2873</v>
      </c>
      <c r="B2856" s="190" t="s">
        <v>2877</v>
      </c>
      <c r="C2856" s="191">
        <v>563960</v>
      </c>
      <c r="D2856" s="192">
        <v>2.8559999999999999</v>
      </c>
      <c r="E2856" s="193">
        <v>44.112726649999999</v>
      </c>
      <c r="F2856" s="194">
        <v>1.3000342114266166</v>
      </c>
      <c r="H2856" s="195">
        <f t="shared" si="265"/>
        <v>2</v>
      </c>
      <c r="I2856" s="196">
        <f t="shared" si="266"/>
        <v>5</v>
      </c>
      <c r="J2856" s="197">
        <f t="shared" si="267"/>
        <v>5</v>
      </c>
      <c r="K2856" s="186">
        <f t="shared" si="270"/>
        <v>12</v>
      </c>
      <c r="L2856" s="198">
        <f t="shared" si="268"/>
        <v>4</v>
      </c>
      <c r="M2856" s="199">
        <f t="shared" si="269"/>
        <v>4</v>
      </c>
    </row>
    <row r="2857" spans="1:13" x14ac:dyDescent="0.35">
      <c r="A2857" s="189" t="s">
        <v>2873</v>
      </c>
      <c r="B2857" s="190" t="s">
        <v>2878</v>
      </c>
      <c r="C2857" s="191">
        <v>530468</v>
      </c>
      <c r="D2857" s="192">
        <v>3.6749999999999998</v>
      </c>
      <c r="E2857" s="193">
        <v>40.235943779999999</v>
      </c>
      <c r="F2857" s="194">
        <v>7.4297188755020089</v>
      </c>
      <c r="H2857" s="195">
        <f t="shared" si="265"/>
        <v>4</v>
      </c>
      <c r="I2857" s="196">
        <f t="shared" si="266"/>
        <v>0.5</v>
      </c>
      <c r="J2857" s="197">
        <f t="shared" si="267"/>
        <v>0.5</v>
      </c>
      <c r="K2857" s="186">
        <f t="shared" si="270"/>
        <v>5</v>
      </c>
      <c r="L2857" s="198">
        <f t="shared" si="268"/>
        <v>1.6666666666666667</v>
      </c>
      <c r="M2857" s="199">
        <f t="shared" si="269"/>
        <v>1.66</v>
      </c>
    </row>
    <row r="2858" spans="1:13" x14ac:dyDescent="0.35">
      <c r="A2858" s="189" t="s">
        <v>2873</v>
      </c>
      <c r="B2858" s="190" t="s">
        <v>2879</v>
      </c>
      <c r="C2858" s="191">
        <v>564052</v>
      </c>
      <c r="D2858" s="192">
        <v>1.681</v>
      </c>
      <c r="E2858" s="193">
        <v>45.547619050000002</v>
      </c>
      <c r="F2858" s="194">
        <v>1.7316017316017316</v>
      </c>
      <c r="H2858" s="195">
        <f t="shared" si="265"/>
        <v>0.5</v>
      </c>
      <c r="I2858" s="196">
        <f t="shared" si="266"/>
        <v>5</v>
      </c>
      <c r="J2858" s="197">
        <f t="shared" si="267"/>
        <v>5</v>
      </c>
      <c r="K2858" s="186">
        <f t="shared" si="270"/>
        <v>10.5</v>
      </c>
      <c r="L2858" s="198">
        <f t="shared" si="268"/>
        <v>3.5</v>
      </c>
      <c r="M2858" s="199">
        <f t="shared" si="269"/>
        <v>3.5</v>
      </c>
    </row>
    <row r="2859" spans="1:13" x14ac:dyDescent="0.35">
      <c r="A2859" s="189" t="s">
        <v>2873</v>
      </c>
      <c r="B2859" s="190" t="s">
        <v>2880</v>
      </c>
      <c r="C2859" s="191">
        <v>564061</v>
      </c>
      <c r="D2859" s="192">
        <v>2.6560000000000001</v>
      </c>
      <c r="E2859" s="193">
        <v>42.994337109999996</v>
      </c>
      <c r="F2859" s="194">
        <v>2.1319120586275817</v>
      </c>
      <c r="H2859" s="195">
        <f t="shared" si="265"/>
        <v>1.5</v>
      </c>
      <c r="I2859" s="196">
        <f t="shared" si="266"/>
        <v>3.5</v>
      </c>
      <c r="J2859" s="197">
        <f t="shared" si="267"/>
        <v>4.5</v>
      </c>
      <c r="K2859" s="186">
        <f t="shared" si="270"/>
        <v>9.5</v>
      </c>
      <c r="L2859" s="198">
        <f t="shared" si="268"/>
        <v>3.1666666666666665</v>
      </c>
      <c r="M2859" s="199">
        <f t="shared" si="269"/>
        <v>3.16</v>
      </c>
    </row>
    <row r="2860" spans="1:13" x14ac:dyDescent="0.35">
      <c r="A2860" s="189" t="s">
        <v>2873</v>
      </c>
      <c r="B2860" s="190" t="s">
        <v>2881</v>
      </c>
      <c r="C2860" s="191">
        <v>564095</v>
      </c>
      <c r="D2860" s="192">
        <v>3.7410000000000001</v>
      </c>
      <c r="E2860" s="193">
        <v>42.072995460000001</v>
      </c>
      <c r="F2860" s="194">
        <v>1.6893595562279375</v>
      </c>
      <c r="H2860" s="195">
        <f t="shared" si="265"/>
        <v>4</v>
      </c>
      <c r="I2860" s="196">
        <f t="shared" si="266"/>
        <v>2</v>
      </c>
      <c r="J2860" s="197">
        <f t="shared" si="267"/>
        <v>5</v>
      </c>
      <c r="K2860" s="186">
        <f t="shared" si="270"/>
        <v>11</v>
      </c>
      <c r="L2860" s="198">
        <f t="shared" si="268"/>
        <v>3.6666666666666665</v>
      </c>
      <c r="M2860" s="199">
        <f t="shared" si="269"/>
        <v>3.66</v>
      </c>
    </row>
    <row r="2861" spans="1:13" x14ac:dyDescent="0.35">
      <c r="A2861" s="189" t="s">
        <v>2873</v>
      </c>
      <c r="B2861" s="190" t="s">
        <v>2882</v>
      </c>
      <c r="C2861" s="191">
        <v>564109</v>
      </c>
      <c r="D2861" s="192">
        <v>3.1669999999999998</v>
      </c>
      <c r="E2861" s="193">
        <v>41.65233645</v>
      </c>
      <c r="F2861" s="194">
        <v>3.1775700934579438</v>
      </c>
      <c r="H2861" s="195">
        <f t="shared" si="265"/>
        <v>3</v>
      </c>
      <c r="I2861" s="196">
        <f t="shared" si="266"/>
        <v>1.5</v>
      </c>
      <c r="J2861" s="197">
        <f t="shared" si="267"/>
        <v>3</v>
      </c>
      <c r="K2861" s="186">
        <f t="shared" si="270"/>
        <v>7.5</v>
      </c>
      <c r="L2861" s="198">
        <f t="shared" si="268"/>
        <v>2.5</v>
      </c>
      <c r="M2861" s="199">
        <f t="shared" si="269"/>
        <v>2.5</v>
      </c>
    </row>
    <row r="2862" spans="1:13" x14ac:dyDescent="0.35">
      <c r="A2862" s="189" t="s">
        <v>2873</v>
      </c>
      <c r="B2862" s="190" t="s">
        <v>2883</v>
      </c>
      <c r="C2862" s="191">
        <v>564117</v>
      </c>
      <c r="D2862" s="192">
        <v>4.0430000000000001</v>
      </c>
      <c r="E2862" s="193">
        <v>41.810725550000001</v>
      </c>
      <c r="F2862" s="194">
        <v>1.4511041009463721</v>
      </c>
      <c r="H2862" s="195">
        <f t="shared" si="265"/>
        <v>4.5</v>
      </c>
      <c r="I2862" s="196">
        <f t="shared" si="266"/>
        <v>2</v>
      </c>
      <c r="J2862" s="197">
        <f t="shared" si="267"/>
        <v>5</v>
      </c>
      <c r="K2862" s="186">
        <f t="shared" si="270"/>
        <v>11.5</v>
      </c>
      <c r="L2862" s="198">
        <f t="shared" si="268"/>
        <v>3.8333333333333335</v>
      </c>
      <c r="M2862" s="199">
        <f t="shared" si="269"/>
        <v>3.83</v>
      </c>
    </row>
    <row r="2863" spans="1:13" x14ac:dyDescent="0.35">
      <c r="A2863" s="189" t="s">
        <v>2873</v>
      </c>
      <c r="B2863" s="190" t="s">
        <v>2884</v>
      </c>
      <c r="C2863" s="191">
        <v>561631</v>
      </c>
      <c r="D2863" s="192">
        <v>2.7549999999999999</v>
      </c>
      <c r="E2863" s="193">
        <v>42.049318360000001</v>
      </c>
      <c r="F2863" s="194">
        <v>2.6730820636193533</v>
      </c>
      <c r="H2863" s="195">
        <f t="shared" si="265"/>
        <v>2</v>
      </c>
      <c r="I2863" s="196">
        <f t="shared" si="266"/>
        <v>2</v>
      </c>
      <c r="J2863" s="197">
        <f t="shared" si="267"/>
        <v>3.5</v>
      </c>
      <c r="K2863" s="186">
        <f t="shared" si="270"/>
        <v>7.5</v>
      </c>
      <c r="L2863" s="198">
        <f t="shared" si="268"/>
        <v>2.5</v>
      </c>
      <c r="M2863" s="199">
        <f t="shared" si="269"/>
        <v>2.5</v>
      </c>
    </row>
    <row r="2864" spans="1:13" x14ac:dyDescent="0.35">
      <c r="A2864" s="189" t="s">
        <v>2873</v>
      </c>
      <c r="B2864" s="190" t="s">
        <v>2885</v>
      </c>
      <c r="C2864" s="191">
        <v>561657</v>
      </c>
      <c r="D2864" s="192">
        <v>0</v>
      </c>
      <c r="E2864" s="193">
        <v>49.811111109999999</v>
      </c>
      <c r="F2864" s="194">
        <v>6.6666666666666661</v>
      </c>
      <c r="H2864" s="195">
        <f t="shared" si="265"/>
        <v>0.5</v>
      </c>
      <c r="I2864" s="196">
        <f t="shared" si="266"/>
        <v>5</v>
      </c>
      <c r="J2864" s="197">
        <f t="shared" si="267"/>
        <v>0.5</v>
      </c>
      <c r="K2864" s="186">
        <f t="shared" si="270"/>
        <v>6</v>
      </c>
      <c r="L2864" s="198">
        <f t="shared" si="268"/>
        <v>2</v>
      </c>
      <c r="M2864" s="199">
        <f t="shared" si="269"/>
        <v>2</v>
      </c>
    </row>
    <row r="2865" spans="1:13" x14ac:dyDescent="0.35">
      <c r="A2865" s="189" t="s">
        <v>2873</v>
      </c>
      <c r="B2865" s="190" t="s">
        <v>2886</v>
      </c>
      <c r="C2865" s="191">
        <v>546658</v>
      </c>
      <c r="D2865" s="192">
        <v>1.8520000000000001</v>
      </c>
      <c r="E2865" s="193">
        <v>44.360335200000002</v>
      </c>
      <c r="F2865" s="194">
        <v>12.29050279329609</v>
      </c>
      <c r="H2865" s="195">
        <f t="shared" si="265"/>
        <v>0.5</v>
      </c>
      <c r="I2865" s="196">
        <f t="shared" si="266"/>
        <v>5</v>
      </c>
      <c r="J2865" s="197">
        <f t="shared" si="267"/>
        <v>0.5</v>
      </c>
      <c r="K2865" s="186">
        <f t="shared" si="270"/>
        <v>6</v>
      </c>
      <c r="L2865" s="198">
        <f t="shared" si="268"/>
        <v>2</v>
      </c>
      <c r="M2865" s="199">
        <f t="shared" si="269"/>
        <v>2</v>
      </c>
    </row>
    <row r="2866" spans="1:13" x14ac:dyDescent="0.35">
      <c r="A2866" s="189" t="s">
        <v>2873</v>
      </c>
      <c r="B2866" s="190" t="s">
        <v>2887</v>
      </c>
      <c r="C2866" s="191">
        <v>530484</v>
      </c>
      <c r="D2866" s="192">
        <v>2.871</v>
      </c>
      <c r="E2866" s="193">
        <v>38.007621950000001</v>
      </c>
      <c r="F2866" s="194">
        <v>10.670731707317074</v>
      </c>
      <c r="H2866" s="195">
        <f t="shared" si="265"/>
        <v>2</v>
      </c>
      <c r="I2866" s="196">
        <f t="shared" si="266"/>
        <v>0.5</v>
      </c>
      <c r="J2866" s="197">
        <f t="shared" si="267"/>
        <v>0.5</v>
      </c>
      <c r="K2866" s="186">
        <f t="shared" si="270"/>
        <v>3</v>
      </c>
      <c r="L2866" s="198">
        <f t="shared" si="268"/>
        <v>1</v>
      </c>
      <c r="M2866" s="199">
        <f t="shared" si="269"/>
        <v>1</v>
      </c>
    </row>
    <row r="2867" spans="1:13" x14ac:dyDescent="0.35">
      <c r="A2867" s="189" t="s">
        <v>2873</v>
      </c>
      <c r="B2867" s="190" t="s">
        <v>2888</v>
      </c>
      <c r="C2867" s="191">
        <v>564176</v>
      </c>
      <c r="D2867" s="192">
        <v>1.976</v>
      </c>
      <c r="E2867" s="193">
        <v>40.713429259999998</v>
      </c>
      <c r="F2867" s="194">
        <v>3.3573141486810552</v>
      </c>
      <c r="H2867" s="195">
        <f t="shared" si="265"/>
        <v>0.5</v>
      </c>
      <c r="I2867" s="196">
        <f t="shared" si="266"/>
        <v>0.5</v>
      </c>
      <c r="J2867" s="197">
        <f t="shared" si="267"/>
        <v>2.5</v>
      </c>
      <c r="K2867" s="186">
        <f t="shared" si="270"/>
        <v>3.5</v>
      </c>
      <c r="L2867" s="198">
        <f t="shared" si="268"/>
        <v>1.1666666666666667</v>
      </c>
      <c r="M2867" s="199">
        <f t="shared" si="269"/>
        <v>1.1599999999999999</v>
      </c>
    </row>
    <row r="2868" spans="1:13" x14ac:dyDescent="0.35">
      <c r="A2868" s="189" t="s">
        <v>2873</v>
      </c>
      <c r="B2868" s="190" t="s">
        <v>2889</v>
      </c>
      <c r="C2868" s="191">
        <v>564184</v>
      </c>
      <c r="D2868" s="192">
        <v>4.1980000000000004</v>
      </c>
      <c r="E2868" s="193">
        <v>41.871194379999999</v>
      </c>
      <c r="F2868" s="194">
        <v>2.5761124121779861</v>
      </c>
      <c r="H2868" s="195">
        <f t="shared" si="265"/>
        <v>5</v>
      </c>
      <c r="I2868" s="196">
        <f t="shared" si="266"/>
        <v>2</v>
      </c>
      <c r="J2868" s="197">
        <f t="shared" si="267"/>
        <v>3.5</v>
      </c>
      <c r="K2868" s="186">
        <f t="shared" si="270"/>
        <v>10.5</v>
      </c>
      <c r="L2868" s="198">
        <f t="shared" si="268"/>
        <v>3.5</v>
      </c>
      <c r="M2868" s="199">
        <f t="shared" si="269"/>
        <v>3.5</v>
      </c>
    </row>
    <row r="2869" spans="1:13" x14ac:dyDescent="0.35">
      <c r="A2869" s="189" t="s">
        <v>2873</v>
      </c>
      <c r="B2869" s="190" t="s">
        <v>2873</v>
      </c>
      <c r="C2869" s="191">
        <v>563889</v>
      </c>
      <c r="D2869" s="192">
        <v>3.56</v>
      </c>
      <c r="E2869" s="193">
        <v>42.498064489999997</v>
      </c>
      <c r="F2869" s="194">
        <v>1.6613880091126298</v>
      </c>
      <c r="H2869" s="195">
        <f t="shared" si="265"/>
        <v>3.5</v>
      </c>
      <c r="I2869" s="196">
        <f t="shared" si="266"/>
        <v>3</v>
      </c>
      <c r="J2869" s="197">
        <f t="shared" si="267"/>
        <v>5</v>
      </c>
      <c r="K2869" s="186">
        <f t="shared" si="270"/>
        <v>11.5</v>
      </c>
      <c r="L2869" s="198">
        <f t="shared" si="268"/>
        <v>3.8333333333333335</v>
      </c>
      <c r="M2869" s="199">
        <f t="shared" si="269"/>
        <v>3.83</v>
      </c>
    </row>
    <row r="2870" spans="1:13" x14ac:dyDescent="0.35">
      <c r="A2870" s="189" t="s">
        <v>2873</v>
      </c>
      <c r="B2870" s="190" t="s">
        <v>2890</v>
      </c>
      <c r="C2870" s="191">
        <v>564231</v>
      </c>
      <c r="D2870" s="192">
        <v>2.7589999999999999</v>
      </c>
      <c r="E2870" s="193">
        <v>38.948314609999997</v>
      </c>
      <c r="F2870" s="194">
        <v>4.9438202247191017</v>
      </c>
      <c r="H2870" s="195">
        <f t="shared" si="265"/>
        <v>2</v>
      </c>
      <c r="I2870" s="196">
        <f t="shared" si="266"/>
        <v>0.5</v>
      </c>
      <c r="J2870" s="197">
        <f t="shared" si="267"/>
        <v>0.5</v>
      </c>
      <c r="K2870" s="186">
        <f t="shared" si="270"/>
        <v>3</v>
      </c>
      <c r="L2870" s="198">
        <f t="shared" si="268"/>
        <v>1</v>
      </c>
      <c r="M2870" s="199">
        <f t="shared" si="269"/>
        <v>1</v>
      </c>
    </row>
    <row r="2871" spans="1:13" x14ac:dyDescent="0.35">
      <c r="A2871" s="189" t="s">
        <v>2873</v>
      </c>
      <c r="B2871" s="190" t="s">
        <v>410</v>
      </c>
      <c r="C2871" s="191">
        <v>546593</v>
      </c>
      <c r="D2871" s="192">
        <v>3.0609999999999999</v>
      </c>
      <c r="E2871" s="193">
        <v>41.29009688</v>
      </c>
      <c r="F2871" s="194">
        <v>5.3821313240043063</v>
      </c>
      <c r="H2871" s="195">
        <f t="shared" si="265"/>
        <v>2.5</v>
      </c>
      <c r="I2871" s="196">
        <f t="shared" si="266"/>
        <v>1</v>
      </c>
      <c r="J2871" s="197">
        <f t="shared" si="267"/>
        <v>0.5</v>
      </c>
      <c r="K2871" s="186">
        <f t="shared" si="270"/>
        <v>4</v>
      </c>
      <c r="L2871" s="198">
        <f t="shared" si="268"/>
        <v>1.3333333333333333</v>
      </c>
      <c r="M2871" s="199">
        <f t="shared" si="269"/>
        <v>1.33</v>
      </c>
    </row>
    <row r="2872" spans="1:13" x14ac:dyDescent="0.35">
      <c r="A2872" s="189" t="s">
        <v>2873</v>
      </c>
      <c r="B2872" s="190" t="s">
        <v>2891</v>
      </c>
      <c r="C2872" s="191">
        <v>564281</v>
      </c>
      <c r="D2872" s="192">
        <v>3.5920000000000001</v>
      </c>
      <c r="E2872" s="193">
        <v>39.50947867</v>
      </c>
      <c r="F2872" s="194">
        <v>3.5545023696682461</v>
      </c>
      <c r="H2872" s="195">
        <f t="shared" si="265"/>
        <v>3.5</v>
      </c>
      <c r="I2872" s="196">
        <f t="shared" si="266"/>
        <v>0.5</v>
      </c>
      <c r="J2872" s="197">
        <f t="shared" si="267"/>
        <v>2</v>
      </c>
      <c r="K2872" s="186">
        <f t="shared" si="270"/>
        <v>6</v>
      </c>
      <c r="L2872" s="198">
        <f t="shared" si="268"/>
        <v>2</v>
      </c>
      <c r="M2872" s="199">
        <f t="shared" si="269"/>
        <v>2</v>
      </c>
    </row>
    <row r="2873" spans="1:13" x14ac:dyDescent="0.35">
      <c r="A2873" s="189" t="s">
        <v>2873</v>
      </c>
      <c r="B2873" s="190" t="s">
        <v>2892</v>
      </c>
      <c r="C2873" s="191">
        <v>564290</v>
      </c>
      <c r="D2873" s="192">
        <v>3.968</v>
      </c>
      <c r="E2873" s="193">
        <v>42.3707256</v>
      </c>
      <c r="F2873" s="194">
        <v>3.0025020850708923</v>
      </c>
      <c r="H2873" s="195">
        <f t="shared" si="265"/>
        <v>4.5</v>
      </c>
      <c r="I2873" s="196">
        <f t="shared" si="266"/>
        <v>2.5</v>
      </c>
      <c r="J2873" s="197">
        <f t="shared" si="267"/>
        <v>3</v>
      </c>
      <c r="K2873" s="186">
        <f t="shared" si="270"/>
        <v>10</v>
      </c>
      <c r="L2873" s="198">
        <f t="shared" si="268"/>
        <v>3.3333333333333335</v>
      </c>
      <c r="M2873" s="199">
        <f t="shared" si="269"/>
        <v>3.33</v>
      </c>
    </row>
    <row r="2874" spans="1:13" x14ac:dyDescent="0.35">
      <c r="A2874" s="189" t="s">
        <v>2873</v>
      </c>
      <c r="B2874" s="190" t="s">
        <v>2893</v>
      </c>
      <c r="C2874" s="191">
        <v>544345</v>
      </c>
      <c r="D2874" s="192">
        <v>5.8390000000000004</v>
      </c>
      <c r="E2874" s="193">
        <v>40.333333330000002</v>
      </c>
      <c r="F2874" s="194">
        <v>3.1111111111111107</v>
      </c>
      <c r="H2874" s="195">
        <f t="shared" si="265"/>
        <v>5</v>
      </c>
      <c r="I2874" s="196">
        <f t="shared" si="266"/>
        <v>0.5</v>
      </c>
      <c r="J2874" s="197">
        <f t="shared" si="267"/>
        <v>3</v>
      </c>
      <c r="K2874" s="186">
        <f t="shared" si="270"/>
        <v>8.5</v>
      </c>
      <c r="L2874" s="198">
        <f t="shared" si="268"/>
        <v>2.8333333333333335</v>
      </c>
      <c r="M2874" s="199">
        <f t="shared" si="269"/>
        <v>2.83</v>
      </c>
    </row>
    <row r="2875" spans="1:13" x14ac:dyDescent="0.35">
      <c r="A2875" s="189" t="s">
        <v>2873</v>
      </c>
      <c r="B2875" s="190" t="s">
        <v>2894</v>
      </c>
      <c r="C2875" s="191">
        <v>564397</v>
      </c>
      <c r="D2875" s="192">
        <v>4.07</v>
      </c>
      <c r="E2875" s="193">
        <v>43.196827259999999</v>
      </c>
      <c r="F2875" s="194">
        <v>3.0552291421856639</v>
      </c>
      <c r="H2875" s="195">
        <f t="shared" si="265"/>
        <v>5</v>
      </c>
      <c r="I2875" s="196">
        <f t="shared" si="266"/>
        <v>4</v>
      </c>
      <c r="J2875" s="197">
        <f t="shared" si="267"/>
        <v>3</v>
      </c>
      <c r="K2875" s="186">
        <f t="shared" si="270"/>
        <v>12</v>
      </c>
      <c r="L2875" s="198">
        <f t="shared" si="268"/>
        <v>4</v>
      </c>
      <c r="M2875" s="199">
        <f t="shared" si="269"/>
        <v>4</v>
      </c>
    </row>
    <row r="2876" spans="1:13" x14ac:dyDescent="0.35">
      <c r="A2876" s="189" t="s">
        <v>2873</v>
      </c>
      <c r="B2876" s="190" t="s">
        <v>2895</v>
      </c>
      <c r="C2876" s="191">
        <v>544477</v>
      </c>
      <c r="D2876" s="192">
        <v>2.7869999999999999</v>
      </c>
      <c r="E2876" s="193">
        <v>41.29</v>
      </c>
      <c r="F2876" s="194">
        <v>3.3333333333333335</v>
      </c>
      <c r="H2876" s="195">
        <f t="shared" si="265"/>
        <v>2</v>
      </c>
      <c r="I2876" s="196">
        <f t="shared" si="266"/>
        <v>1</v>
      </c>
      <c r="J2876" s="197">
        <f t="shared" si="267"/>
        <v>2.5</v>
      </c>
      <c r="K2876" s="186">
        <f t="shared" si="270"/>
        <v>5.5</v>
      </c>
      <c r="L2876" s="198">
        <f t="shared" si="268"/>
        <v>1.8333333333333333</v>
      </c>
      <c r="M2876" s="199">
        <f t="shared" si="269"/>
        <v>1.83</v>
      </c>
    </row>
    <row r="2877" spans="1:13" x14ac:dyDescent="0.35">
      <c r="A2877" s="189" t="s">
        <v>2873</v>
      </c>
      <c r="B2877" s="190" t="s">
        <v>2896</v>
      </c>
      <c r="C2877" s="191">
        <v>564427</v>
      </c>
      <c r="D2877" s="192">
        <v>3.0209999999999999</v>
      </c>
      <c r="E2877" s="193">
        <v>43.438712969999997</v>
      </c>
      <c r="F2877" s="194">
        <v>2.2471910112359552</v>
      </c>
      <c r="H2877" s="195">
        <f t="shared" si="265"/>
        <v>2.5</v>
      </c>
      <c r="I2877" s="196">
        <f t="shared" si="266"/>
        <v>4.5</v>
      </c>
      <c r="J2877" s="197">
        <f t="shared" si="267"/>
        <v>4</v>
      </c>
      <c r="K2877" s="186">
        <f t="shared" si="270"/>
        <v>11</v>
      </c>
      <c r="L2877" s="198">
        <f t="shared" si="268"/>
        <v>3.6666666666666665</v>
      </c>
      <c r="M2877" s="199">
        <f t="shared" si="269"/>
        <v>3.66</v>
      </c>
    </row>
    <row r="2878" spans="1:13" x14ac:dyDescent="0.35">
      <c r="A2878" s="189" t="s">
        <v>2873</v>
      </c>
      <c r="B2878" s="190" t="s">
        <v>2897</v>
      </c>
      <c r="C2878" s="191">
        <v>564460</v>
      </c>
      <c r="D2878" s="192">
        <v>1.6060000000000001</v>
      </c>
      <c r="E2878" s="193">
        <v>37.457999999999998</v>
      </c>
      <c r="F2878" s="194">
        <v>10.533333333333333</v>
      </c>
      <c r="H2878" s="195">
        <f t="shared" si="265"/>
        <v>0.5</v>
      </c>
      <c r="I2878" s="196">
        <f t="shared" si="266"/>
        <v>0.5</v>
      </c>
      <c r="J2878" s="197">
        <f t="shared" si="267"/>
        <v>0.5</v>
      </c>
      <c r="K2878" s="186">
        <f t="shared" si="270"/>
        <v>1.5</v>
      </c>
      <c r="L2878" s="198">
        <f t="shared" si="268"/>
        <v>0.5</v>
      </c>
      <c r="M2878" s="199">
        <f t="shared" si="269"/>
        <v>0.5</v>
      </c>
    </row>
    <row r="2879" spans="1:13" x14ac:dyDescent="0.35">
      <c r="A2879" s="189" t="s">
        <v>2873</v>
      </c>
      <c r="B2879" s="190" t="s">
        <v>2898</v>
      </c>
      <c r="C2879" s="191">
        <v>564532</v>
      </c>
      <c r="D2879" s="192">
        <v>4.7859999999999996</v>
      </c>
      <c r="E2879" s="193">
        <v>42.590202179999999</v>
      </c>
      <c r="F2879" s="194">
        <v>2.7993779160186625</v>
      </c>
      <c r="H2879" s="195">
        <f t="shared" si="265"/>
        <v>5</v>
      </c>
      <c r="I2879" s="196">
        <f t="shared" si="266"/>
        <v>3</v>
      </c>
      <c r="J2879" s="197">
        <f t="shared" si="267"/>
        <v>3.5</v>
      </c>
      <c r="K2879" s="186">
        <f t="shared" si="270"/>
        <v>11.5</v>
      </c>
      <c r="L2879" s="198">
        <f t="shared" si="268"/>
        <v>3.8333333333333335</v>
      </c>
      <c r="M2879" s="199">
        <f t="shared" si="269"/>
        <v>3.83</v>
      </c>
    </row>
    <row r="2880" spans="1:13" x14ac:dyDescent="0.35">
      <c r="A2880" s="189" t="s">
        <v>2873</v>
      </c>
      <c r="B2880" s="190" t="s">
        <v>2899</v>
      </c>
      <c r="C2880" s="191">
        <v>564541</v>
      </c>
      <c r="D2880" s="192">
        <v>3.468</v>
      </c>
      <c r="E2880" s="193">
        <v>46.016728620000002</v>
      </c>
      <c r="F2880" s="194">
        <v>2.9739776951672865</v>
      </c>
      <c r="H2880" s="195">
        <f t="shared" si="265"/>
        <v>3.5</v>
      </c>
      <c r="I2880" s="196">
        <f t="shared" si="266"/>
        <v>5</v>
      </c>
      <c r="J2880" s="197">
        <f t="shared" si="267"/>
        <v>3</v>
      </c>
      <c r="K2880" s="186">
        <f t="shared" si="270"/>
        <v>11.5</v>
      </c>
      <c r="L2880" s="198">
        <f t="shared" si="268"/>
        <v>3.8333333333333335</v>
      </c>
      <c r="M2880" s="199">
        <f t="shared" si="269"/>
        <v>3.83</v>
      </c>
    </row>
    <row r="2881" spans="1:13" x14ac:dyDescent="0.35">
      <c r="A2881" s="189" t="s">
        <v>2900</v>
      </c>
      <c r="B2881" s="190" t="s">
        <v>2901</v>
      </c>
      <c r="C2881" s="191">
        <v>561479</v>
      </c>
      <c r="D2881" s="192">
        <v>4.2629999999999999</v>
      </c>
      <c r="E2881" s="193">
        <v>42.96270294</v>
      </c>
      <c r="F2881" s="194">
        <v>1.0530934620447563</v>
      </c>
      <c r="H2881" s="195">
        <f t="shared" si="265"/>
        <v>5</v>
      </c>
      <c r="I2881" s="196">
        <f t="shared" si="266"/>
        <v>3.5</v>
      </c>
      <c r="J2881" s="197">
        <f t="shared" si="267"/>
        <v>5</v>
      </c>
      <c r="K2881" s="186">
        <f t="shared" si="270"/>
        <v>13.5</v>
      </c>
      <c r="L2881" s="198">
        <f t="shared" si="268"/>
        <v>4.5</v>
      </c>
      <c r="M2881" s="199">
        <f t="shared" si="269"/>
        <v>4.5</v>
      </c>
    </row>
    <row r="2882" spans="1:13" x14ac:dyDescent="0.35">
      <c r="A2882" s="189" t="s">
        <v>2900</v>
      </c>
      <c r="B2882" s="190" t="s">
        <v>2902</v>
      </c>
      <c r="C2882" s="191">
        <v>561622</v>
      </c>
      <c r="D2882" s="192">
        <v>2.4390000000000001</v>
      </c>
      <c r="E2882" s="193">
        <v>42.788888890000003</v>
      </c>
      <c r="F2882" s="194">
        <v>5.5555555555555554</v>
      </c>
      <c r="H2882" s="195">
        <f t="shared" si="265"/>
        <v>1</v>
      </c>
      <c r="I2882" s="196">
        <f t="shared" si="266"/>
        <v>3.5</v>
      </c>
      <c r="J2882" s="197">
        <f t="shared" si="267"/>
        <v>0.5</v>
      </c>
      <c r="K2882" s="186">
        <f t="shared" si="270"/>
        <v>5</v>
      </c>
      <c r="L2882" s="198">
        <f t="shared" si="268"/>
        <v>1.6666666666666667</v>
      </c>
      <c r="M2882" s="199">
        <f t="shared" si="269"/>
        <v>1.66</v>
      </c>
    </row>
    <row r="2883" spans="1:13" x14ac:dyDescent="0.35">
      <c r="A2883" s="189" t="s">
        <v>2900</v>
      </c>
      <c r="B2883" s="190" t="s">
        <v>2903</v>
      </c>
      <c r="C2883" s="191">
        <v>561681</v>
      </c>
      <c r="D2883" s="192">
        <v>3.7170000000000001</v>
      </c>
      <c r="E2883" s="193">
        <v>43.2148836</v>
      </c>
      <c r="F2883" s="194">
        <v>0.15694480774261052</v>
      </c>
      <c r="H2883" s="195">
        <f t="shared" si="265"/>
        <v>4</v>
      </c>
      <c r="I2883" s="196">
        <f t="shared" si="266"/>
        <v>4</v>
      </c>
      <c r="J2883" s="197">
        <f t="shared" si="267"/>
        <v>5</v>
      </c>
      <c r="K2883" s="186">
        <f t="shared" si="270"/>
        <v>13</v>
      </c>
      <c r="L2883" s="198">
        <f t="shared" si="268"/>
        <v>4.333333333333333</v>
      </c>
      <c r="M2883" s="199">
        <f t="shared" si="269"/>
        <v>4.33</v>
      </c>
    </row>
    <row r="2884" spans="1:13" x14ac:dyDescent="0.35">
      <c r="A2884" s="189" t="s">
        <v>2900</v>
      </c>
      <c r="B2884" s="190" t="s">
        <v>2904</v>
      </c>
      <c r="C2884" s="191">
        <v>561738</v>
      </c>
      <c r="D2884" s="192">
        <v>2.1280000000000001</v>
      </c>
      <c r="E2884" s="193">
        <v>49.54494382</v>
      </c>
      <c r="F2884" s="194">
        <v>4.4943820224719104</v>
      </c>
      <c r="H2884" s="195">
        <f t="shared" ref="H2884:H2947" si="271">VALUE(_xlfn.IFS(D2884&gt;4.05,"5",D2884&gt;=3.83,"4,5",D2884&gt;=3.6,"4",D2884&gt;=3.37,"3,5",D2884&gt;=3.14,"3",D2884&gt;=2.91,"2,5",D2884&gt;=2.68,"2",D2884&gt;=2.45,"1,5",D2884&gt;=2.22,"1",D2884&lt;2.22,"0,5"))</f>
        <v>0.5</v>
      </c>
      <c r="I2884" s="196">
        <f t="shared" ref="I2884:I2947" si="272">VALUE(_xlfn.IFS(E2884&gt;43.62,"5",E2884&gt;=43.32,"4,5",E2884&gt;=43.1,"4",E2884&gt;=42.7,"3,5",E2884&gt;=42.39,"3",E2884&gt;=42.08,"2,5",E2884&gt;=41.77,"2",E2884&gt;=41.46,"1,5",E2884&gt;=41.15,"1",E2884&lt;41.15,"0,5"))</f>
        <v>5</v>
      </c>
      <c r="J2884" s="197">
        <f t="shared" ref="J2884:J2947" si="273">VALUE(_xlfn.IFS(F2884&gt;4.53,"0,5",F2884&gt;=4.2,"1",F2884&gt;=3.86,"1,5",F2884&gt;=3.52,"2",F2884&gt;=3.18,"2,5",F2884&gt;=2.84,"3",F2884&gt;=2.5,"3,5",F2884&gt;=2.16,"4",F2884&gt;=1.82,"4,5",F2884&lt;1.82,"5"))</f>
        <v>1</v>
      </c>
      <c r="K2884" s="186">
        <f t="shared" si="270"/>
        <v>6.5</v>
      </c>
      <c r="L2884" s="198">
        <f t="shared" ref="L2884:L2947" si="274">(H2884+I2884+J2884)/3</f>
        <v>2.1666666666666665</v>
      </c>
      <c r="M2884" s="199">
        <f t="shared" ref="M2884:M2947" si="275">ROUNDDOWN(L2884,2)</f>
        <v>2.16</v>
      </c>
    </row>
    <row r="2885" spans="1:13" x14ac:dyDescent="0.35">
      <c r="A2885" s="189" t="s">
        <v>2900</v>
      </c>
      <c r="B2885" s="190" t="s">
        <v>2905</v>
      </c>
      <c r="C2885" s="191">
        <v>561746</v>
      </c>
      <c r="D2885" s="192">
        <v>2.948</v>
      </c>
      <c r="E2885" s="193">
        <v>42.517322829999998</v>
      </c>
      <c r="F2885" s="194">
        <v>3.1496062992125982</v>
      </c>
      <c r="H2885" s="195">
        <f t="shared" si="271"/>
        <v>2.5</v>
      </c>
      <c r="I2885" s="196">
        <f t="shared" si="272"/>
        <v>3</v>
      </c>
      <c r="J2885" s="197">
        <f t="shared" si="273"/>
        <v>3</v>
      </c>
      <c r="K2885" s="186">
        <f t="shared" si="270"/>
        <v>8.5</v>
      </c>
      <c r="L2885" s="198">
        <f t="shared" si="274"/>
        <v>2.8333333333333335</v>
      </c>
      <c r="M2885" s="199">
        <f t="shared" si="275"/>
        <v>2.83</v>
      </c>
    </row>
    <row r="2886" spans="1:13" x14ac:dyDescent="0.35">
      <c r="A2886" s="189" t="s">
        <v>2900</v>
      </c>
      <c r="B2886" s="190" t="s">
        <v>2906</v>
      </c>
      <c r="C2886" s="191">
        <v>561827</v>
      </c>
      <c r="D2886" s="192">
        <v>6.25</v>
      </c>
      <c r="E2886" s="193">
        <v>47.922155689999997</v>
      </c>
      <c r="F2886" s="194">
        <v>4.1916167664670656</v>
      </c>
      <c r="H2886" s="195">
        <f t="shared" si="271"/>
        <v>5</v>
      </c>
      <c r="I2886" s="196">
        <f t="shared" si="272"/>
        <v>5</v>
      </c>
      <c r="J2886" s="197">
        <f t="shared" si="273"/>
        <v>1.5</v>
      </c>
      <c r="K2886" s="186">
        <f t="shared" si="270"/>
        <v>11.5</v>
      </c>
      <c r="L2886" s="198">
        <f t="shared" si="274"/>
        <v>3.8333333333333335</v>
      </c>
      <c r="M2886" s="199">
        <f t="shared" si="275"/>
        <v>3.83</v>
      </c>
    </row>
    <row r="2887" spans="1:13" x14ac:dyDescent="0.35">
      <c r="A2887" s="189" t="s">
        <v>2900</v>
      </c>
      <c r="B2887" s="190" t="s">
        <v>2900</v>
      </c>
      <c r="C2887" s="191">
        <v>561860</v>
      </c>
      <c r="D2887" s="192">
        <v>4.2149999999999999</v>
      </c>
      <c r="E2887" s="193">
        <v>45.437521910000001</v>
      </c>
      <c r="F2887" s="194">
        <v>1.4546091833158079</v>
      </c>
      <c r="H2887" s="195">
        <f t="shared" si="271"/>
        <v>5</v>
      </c>
      <c r="I2887" s="196">
        <f t="shared" si="272"/>
        <v>5</v>
      </c>
      <c r="J2887" s="197">
        <f t="shared" si="273"/>
        <v>5</v>
      </c>
      <c r="K2887" s="186">
        <f t="shared" si="270"/>
        <v>15</v>
      </c>
      <c r="L2887" s="198">
        <f t="shared" si="274"/>
        <v>5</v>
      </c>
      <c r="M2887" s="199">
        <f t="shared" si="275"/>
        <v>5</v>
      </c>
    </row>
    <row r="2888" spans="1:13" x14ac:dyDescent="0.35">
      <c r="A2888" s="189" t="s">
        <v>2900</v>
      </c>
      <c r="B2888" s="190" t="s">
        <v>1600</v>
      </c>
      <c r="C2888" s="191">
        <v>561894</v>
      </c>
      <c r="D2888" s="192">
        <v>3.601</v>
      </c>
      <c r="E2888" s="193">
        <v>42.808600339999998</v>
      </c>
      <c r="F2888" s="194">
        <v>3.7099494097807759</v>
      </c>
      <c r="H2888" s="195">
        <f t="shared" si="271"/>
        <v>4</v>
      </c>
      <c r="I2888" s="196">
        <f t="shared" si="272"/>
        <v>3.5</v>
      </c>
      <c r="J2888" s="197">
        <f t="shared" si="273"/>
        <v>2</v>
      </c>
      <c r="K2888" s="186">
        <f t="shared" si="270"/>
        <v>9.5</v>
      </c>
      <c r="L2888" s="198">
        <f t="shared" si="274"/>
        <v>3.1666666666666665</v>
      </c>
      <c r="M2888" s="199">
        <f t="shared" si="275"/>
        <v>3.16</v>
      </c>
    </row>
    <row r="2889" spans="1:13" x14ac:dyDescent="0.35">
      <c r="A2889" s="189" t="s">
        <v>2900</v>
      </c>
      <c r="B2889" s="190" t="s">
        <v>2907</v>
      </c>
      <c r="C2889" s="191">
        <v>561959</v>
      </c>
      <c r="D2889" s="192">
        <v>2.4910000000000001</v>
      </c>
      <c r="E2889" s="193">
        <v>42.52320186</v>
      </c>
      <c r="F2889" s="194">
        <v>4.1763341067285387</v>
      </c>
      <c r="H2889" s="195">
        <f t="shared" si="271"/>
        <v>1.5</v>
      </c>
      <c r="I2889" s="196">
        <f t="shared" si="272"/>
        <v>3</v>
      </c>
      <c r="J2889" s="197">
        <f t="shared" si="273"/>
        <v>1.5</v>
      </c>
      <c r="K2889" s="186">
        <f t="shared" si="270"/>
        <v>6</v>
      </c>
      <c r="L2889" s="198">
        <f t="shared" si="274"/>
        <v>2</v>
      </c>
      <c r="M2889" s="199">
        <f t="shared" si="275"/>
        <v>2</v>
      </c>
    </row>
    <row r="2890" spans="1:13" x14ac:dyDescent="0.35">
      <c r="A2890" s="189" t="s">
        <v>2900</v>
      </c>
      <c r="B2890" s="190" t="s">
        <v>2908</v>
      </c>
      <c r="C2890" s="191">
        <v>561991</v>
      </c>
      <c r="D2890" s="192">
        <v>2.02</v>
      </c>
      <c r="E2890" s="193">
        <v>44.569868999999997</v>
      </c>
      <c r="F2890" s="194">
        <v>0</v>
      </c>
      <c r="H2890" s="195">
        <f t="shared" si="271"/>
        <v>0.5</v>
      </c>
      <c r="I2890" s="196">
        <f t="shared" si="272"/>
        <v>5</v>
      </c>
      <c r="J2890" s="197">
        <f t="shared" si="273"/>
        <v>5</v>
      </c>
      <c r="K2890" s="186">
        <f t="shared" si="270"/>
        <v>10.5</v>
      </c>
      <c r="L2890" s="198">
        <f t="shared" si="274"/>
        <v>3.5</v>
      </c>
      <c r="M2890" s="199">
        <f t="shared" si="275"/>
        <v>3.5</v>
      </c>
    </row>
    <row r="2891" spans="1:13" x14ac:dyDescent="0.35">
      <c r="A2891" s="189" t="s">
        <v>2900</v>
      </c>
      <c r="B2891" s="190" t="s">
        <v>2909</v>
      </c>
      <c r="C2891" s="191">
        <v>530387</v>
      </c>
      <c r="D2891" s="192">
        <v>1.84</v>
      </c>
      <c r="E2891" s="193">
        <v>37.80597015</v>
      </c>
      <c r="F2891" s="194">
        <v>11.194029850746269</v>
      </c>
      <c r="H2891" s="195">
        <f t="shared" si="271"/>
        <v>0.5</v>
      </c>
      <c r="I2891" s="196">
        <f t="shared" si="272"/>
        <v>0.5</v>
      </c>
      <c r="J2891" s="197">
        <f t="shared" si="273"/>
        <v>0.5</v>
      </c>
      <c r="K2891" s="186">
        <f t="shared" si="270"/>
        <v>1.5</v>
      </c>
      <c r="L2891" s="198">
        <f t="shared" si="274"/>
        <v>0.5</v>
      </c>
      <c r="M2891" s="199">
        <f t="shared" si="275"/>
        <v>0.5</v>
      </c>
    </row>
    <row r="2892" spans="1:13" x14ac:dyDescent="0.35">
      <c r="A2892" s="189" t="s">
        <v>2900</v>
      </c>
      <c r="B2892" s="190" t="s">
        <v>2910</v>
      </c>
      <c r="C2892" s="191">
        <v>562025</v>
      </c>
      <c r="D2892" s="192">
        <v>3.6890000000000001</v>
      </c>
      <c r="E2892" s="193">
        <v>42.065739569999998</v>
      </c>
      <c r="F2892" s="194">
        <v>3.0341340075853349</v>
      </c>
      <c r="H2892" s="195">
        <f t="shared" si="271"/>
        <v>4</v>
      </c>
      <c r="I2892" s="196">
        <f t="shared" si="272"/>
        <v>2</v>
      </c>
      <c r="J2892" s="197">
        <f t="shared" si="273"/>
        <v>3</v>
      </c>
      <c r="K2892" s="186">
        <f t="shared" si="270"/>
        <v>9</v>
      </c>
      <c r="L2892" s="198">
        <f t="shared" si="274"/>
        <v>3</v>
      </c>
      <c r="M2892" s="199">
        <f t="shared" si="275"/>
        <v>3</v>
      </c>
    </row>
    <row r="2893" spans="1:13" x14ac:dyDescent="0.35">
      <c r="A2893" s="189" t="s">
        <v>2900</v>
      </c>
      <c r="B2893" s="190" t="s">
        <v>2911</v>
      </c>
      <c r="C2893" s="191">
        <v>562050</v>
      </c>
      <c r="D2893" s="192">
        <v>2.54</v>
      </c>
      <c r="E2893" s="193">
        <v>44.789361700000001</v>
      </c>
      <c r="F2893" s="194">
        <v>1.9858156028368796</v>
      </c>
      <c r="H2893" s="195">
        <f t="shared" si="271"/>
        <v>1.5</v>
      </c>
      <c r="I2893" s="196">
        <f t="shared" si="272"/>
        <v>5</v>
      </c>
      <c r="J2893" s="197">
        <f t="shared" si="273"/>
        <v>4.5</v>
      </c>
      <c r="K2893" s="186">
        <f t="shared" ref="K2893:K2956" si="276">SUM(H2893:J2893)</f>
        <v>11</v>
      </c>
      <c r="L2893" s="198">
        <f t="shared" si="274"/>
        <v>3.6666666666666665</v>
      </c>
      <c r="M2893" s="199">
        <f t="shared" si="275"/>
        <v>3.66</v>
      </c>
    </row>
    <row r="2894" spans="1:13" x14ac:dyDescent="0.35">
      <c r="A2894" s="189" t="s">
        <v>2900</v>
      </c>
      <c r="B2894" s="190" t="s">
        <v>2912</v>
      </c>
      <c r="C2894" s="191">
        <v>546275</v>
      </c>
      <c r="D2894" s="192">
        <v>1</v>
      </c>
      <c r="E2894" s="193">
        <v>44.540816329999998</v>
      </c>
      <c r="F2894" s="194">
        <v>4.0816326530612237</v>
      </c>
      <c r="H2894" s="195">
        <f t="shared" si="271"/>
        <v>0.5</v>
      </c>
      <c r="I2894" s="196">
        <f t="shared" si="272"/>
        <v>5</v>
      </c>
      <c r="J2894" s="197">
        <f t="shared" si="273"/>
        <v>1.5</v>
      </c>
      <c r="K2894" s="186">
        <f t="shared" si="276"/>
        <v>7</v>
      </c>
      <c r="L2894" s="198">
        <f t="shared" si="274"/>
        <v>2.3333333333333335</v>
      </c>
      <c r="M2894" s="199">
        <f t="shared" si="275"/>
        <v>2.33</v>
      </c>
    </row>
    <row r="2895" spans="1:13" x14ac:dyDescent="0.35">
      <c r="A2895" s="189" t="s">
        <v>2900</v>
      </c>
      <c r="B2895" s="190" t="s">
        <v>2913</v>
      </c>
      <c r="C2895" s="191">
        <v>546283</v>
      </c>
      <c r="D2895" s="192">
        <v>1.1240000000000001</v>
      </c>
      <c r="E2895" s="193">
        <v>43.200729930000001</v>
      </c>
      <c r="F2895" s="194">
        <v>10.218978102189782</v>
      </c>
      <c r="H2895" s="195">
        <f t="shared" si="271"/>
        <v>0.5</v>
      </c>
      <c r="I2895" s="196">
        <f t="shared" si="272"/>
        <v>4</v>
      </c>
      <c r="J2895" s="197">
        <f t="shared" si="273"/>
        <v>0.5</v>
      </c>
      <c r="K2895" s="186">
        <f t="shared" si="276"/>
        <v>5</v>
      </c>
      <c r="L2895" s="198">
        <f t="shared" si="274"/>
        <v>1.6666666666666667</v>
      </c>
      <c r="M2895" s="199">
        <f t="shared" si="275"/>
        <v>1.66</v>
      </c>
    </row>
    <row r="2896" spans="1:13" x14ac:dyDescent="0.35">
      <c r="A2896" s="189" t="s">
        <v>2900</v>
      </c>
      <c r="B2896" s="190" t="s">
        <v>2914</v>
      </c>
      <c r="C2896" s="191">
        <v>562131</v>
      </c>
      <c r="D2896" s="192">
        <v>3.4169999999999998</v>
      </c>
      <c r="E2896" s="193">
        <v>41.706008580000002</v>
      </c>
      <c r="F2896" s="194">
        <v>3.7195994277539342</v>
      </c>
      <c r="H2896" s="195">
        <f t="shared" si="271"/>
        <v>3.5</v>
      </c>
      <c r="I2896" s="196">
        <f t="shared" si="272"/>
        <v>1.5</v>
      </c>
      <c r="J2896" s="197">
        <f t="shared" si="273"/>
        <v>2</v>
      </c>
      <c r="K2896" s="186">
        <f t="shared" si="276"/>
        <v>7</v>
      </c>
      <c r="L2896" s="198">
        <f t="shared" si="274"/>
        <v>2.3333333333333335</v>
      </c>
      <c r="M2896" s="199">
        <f t="shared" si="275"/>
        <v>2.33</v>
      </c>
    </row>
    <row r="2897" spans="1:13" x14ac:dyDescent="0.35">
      <c r="A2897" s="189" t="s">
        <v>2915</v>
      </c>
      <c r="B2897" s="190" t="s">
        <v>2916</v>
      </c>
      <c r="C2897" s="191">
        <v>576972</v>
      </c>
      <c r="D2897" s="192">
        <v>3.6139999999999999</v>
      </c>
      <c r="E2897" s="193">
        <v>41.807958480000003</v>
      </c>
      <c r="F2897" s="194">
        <v>2.7681660899653981</v>
      </c>
      <c r="H2897" s="195">
        <f t="shared" si="271"/>
        <v>4</v>
      </c>
      <c r="I2897" s="196">
        <f t="shared" si="272"/>
        <v>2</v>
      </c>
      <c r="J2897" s="197">
        <f t="shared" si="273"/>
        <v>3.5</v>
      </c>
      <c r="K2897" s="186">
        <f t="shared" si="276"/>
        <v>9.5</v>
      </c>
      <c r="L2897" s="198">
        <f t="shared" si="274"/>
        <v>3.1666666666666665</v>
      </c>
      <c r="M2897" s="199">
        <f t="shared" si="275"/>
        <v>3.16</v>
      </c>
    </row>
    <row r="2898" spans="1:13" x14ac:dyDescent="0.35">
      <c r="A2898" s="189" t="s">
        <v>2915</v>
      </c>
      <c r="B2898" s="190" t="s">
        <v>2917</v>
      </c>
      <c r="C2898" s="191">
        <v>576999</v>
      </c>
      <c r="D2898" s="192">
        <v>4.38</v>
      </c>
      <c r="E2898" s="193">
        <v>42.558891449999997</v>
      </c>
      <c r="F2898" s="194">
        <v>1.1547344110854503</v>
      </c>
      <c r="H2898" s="195">
        <f t="shared" si="271"/>
        <v>5</v>
      </c>
      <c r="I2898" s="196">
        <f t="shared" si="272"/>
        <v>3</v>
      </c>
      <c r="J2898" s="197">
        <f t="shared" si="273"/>
        <v>5</v>
      </c>
      <c r="K2898" s="186">
        <f t="shared" si="276"/>
        <v>13</v>
      </c>
      <c r="L2898" s="198">
        <f t="shared" si="274"/>
        <v>4.333333333333333</v>
      </c>
      <c r="M2898" s="199">
        <f t="shared" si="275"/>
        <v>4.33</v>
      </c>
    </row>
    <row r="2899" spans="1:13" x14ac:dyDescent="0.35">
      <c r="A2899" s="189" t="s">
        <v>2915</v>
      </c>
      <c r="B2899" s="190" t="s">
        <v>2918</v>
      </c>
      <c r="C2899" s="191">
        <v>577006</v>
      </c>
      <c r="D2899" s="192">
        <v>3.5710000000000002</v>
      </c>
      <c r="E2899" s="193">
        <v>43.133898309999999</v>
      </c>
      <c r="F2899" s="194">
        <v>3.0508474576271185</v>
      </c>
      <c r="H2899" s="195">
        <f t="shared" si="271"/>
        <v>3.5</v>
      </c>
      <c r="I2899" s="196">
        <f t="shared" si="272"/>
        <v>4</v>
      </c>
      <c r="J2899" s="197">
        <f t="shared" si="273"/>
        <v>3</v>
      </c>
      <c r="K2899" s="186">
        <f t="shared" si="276"/>
        <v>10.5</v>
      </c>
      <c r="L2899" s="198">
        <f t="shared" si="274"/>
        <v>3.5</v>
      </c>
      <c r="M2899" s="199">
        <f t="shared" si="275"/>
        <v>3.5</v>
      </c>
    </row>
    <row r="2900" spans="1:13" x14ac:dyDescent="0.35">
      <c r="A2900" s="189" t="s">
        <v>2915</v>
      </c>
      <c r="B2900" s="190" t="s">
        <v>2919</v>
      </c>
      <c r="C2900" s="191">
        <v>577014</v>
      </c>
      <c r="D2900" s="192">
        <v>2.9849999999999999</v>
      </c>
      <c r="E2900" s="193">
        <v>45.438053099999998</v>
      </c>
      <c r="F2900" s="194">
        <v>1.7699115044247788</v>
      </c>
      <c r="H2900" s="195">
        <f t="shared" si="271"/>
        <v>2.5</v>
      </c>
      <c r="I2900" s="196">
        <f t="shared" si="272"/>
        <v>5</v>
      </c>
      <c r="J2900" s="197">
        <f t="shared" si="273"/>
        <v>5</v>
      </c>
      <c r="K2900" s="186">
        <f t="shared" si="276"/>
        <v>12.5</v>
      </c>
      <c r="L2900" s="198">
        <f t="shared" si="274"/>
        <v>4.166666666666667</v>
      </c>
      <c r="M2900" s="199">
        <f t="shared" si="275"/>
        <v>4.16</v>
      </c>
    </row>
    <row r="2901" spans="1:13" x14ac:dyDescent="0.35">
      <c r="A2901" s="189" t="s">
        <v>2915</v>
      </c>
      <c r="B2901" s="190" t="s">
        <v>2920</v>
      </c>
      <c r="C2901" s="191">
        <v>577049</v>
      </c>
      <c r="D2901" s="192">
        <v>9.2110000000000003</v>
      </c>
      <c r="E2901" s="193">
        <v>43.200854700000001</v>
      </c>
      <c r="F2901" s="194">
        <v>3.4188034188034186</v>
      </c>
      <c r="H2901" s="195">
        <f t="shared" si="271"/>
        <v>5</v>
      </c>
      <c r="I2901" s="196">
        <f t="shared" si="272"/>
        <v>4</v>
      </c>
      <c r="J2901" s="197">
        <f t="shared" si="273"/>
        <v>2.5</v>
      </c>
      <c r="K2901" s="186">
        <f t="shared" si="276"/>
        <v>11.5</v>
      </c>
      <c r="L2901" s="198">
        <f t="shared" si="274"/>
        <v>3.8333333333333335</v>
      </c>
      <c r="M2901" s="199">
        <f t="shared" si="275"/>
        <v>3.83</v>
      </c>
    </row>
    <row r="2902" spans="1:13" x14ac:dyDescent="0.35">
      <c r="A2902" s="189" t="s">
        <v>2915</v>
      </c>
      <c r="B2902" s="190" t="s">
        <v>2921</v>
      </c>
      <c r="C2902" s="191">
        <v>577073</v>
      </c>
      <c r="D2902" s="192">
        <v>4.077</v>
      </c>
      <c r="E2902" s="193">
        <v>41.397626109999997</v>
      </c>
      <c r="F2902" s="194">
        <v>2.0771513353115725</v>
      </c>
      <c r="H2902" s="195">
        <f t="shared" si="271"/>
        <v>5</v>
      </c>
      <c r="I2902" s="196">
        <f t="shared" si="272"/>
        <v>1</v>
      </c>
      <c r="J2902" s="197">
        <f t="shared" si="273"/>
        <v>4.5</v>
      </c>
      <c r="K2902" s="186">
        <f t="shared" si="276"/>
        <v>10.5</v>
      </c>
      <c r="L2902" s="198">
        <f t="shared" si="274"/>
        <v>3.5</v>
      </c>
      <c r="M2902" s="199">
        <f t="shared" si="275"/>
        <v>3.5</v>
      </c>
    </row>
    <row r="2903" spans="1:13" x14ac:dyDescent="0.35">
      <c r="A2903" s="189" t="s">
        <v>2915</v>
      </c>
      <c r="B2903" s="190" t="s">
        <v>2922</v>
      </c>
      <c r="C2903" s="191">
        <v>577154</v>
      </c>
      <c r="D2903" s="192">
        <v>3.6920000000000002</v>
      </c>
      <c r="E2903" s="193">
        <v>42.397205589999999</v>
      </c>
      <c r="F2903" s="194">
        <v>1.996007984031936</v>
      </c>
      <c r="H2903" s="195">
        <f t="shared" si="271"/>
        <v>4</v>
      </c>
      <c r="I2903" s="196">
        <f t="shared" si="272"/>
        <v>3</v>
      </c>
      <c r="J2903" s="197">
        <f t="shared" si="273"/>
        <v>4.5</v>
      </c>
      <c r="K2903" s="186">
        <f t="shared" si="276"/>
        <v>11.5</v>
      </c>
      <c r="L2903" s="198">
        <f t="shared" si="274"/>
        <v>3.8333333333333335</v>
      </c>
      <c r="M2903" s="199">
        <f t="shared" si="275"/>
        <v>3.83</v>
      </c>
    </row>
    <row r="2904" spans="1:13" x14ac:dyDescent="0.35">
      <c r="A2904" s="189" t="s">
        <v>2915</v>
      </c>
      <c r="B2904" s="190" t="s">
        <v>2923</v>
      </c>
      <c r="C2904" s="191">
        <v>577171</v>
      </c>
      <c r="D2904" s="192">
        <v>5.6289999999999996</v>
      </c>
      <c r="E2904" s="193">
        <v>44.24074074</v>
      </c>
      <c r="F2904" s="194">
        <v>5.8479532163742682</v>
      </c>
      <c r="H2904" s="195">
        <f t="shared" si="271"/>
        <v>5</v>
      </c>
      <c r="I2904" s="196">
        <f t="shared" si="272"/>
        <v>5</v>
      </c>
      <c r="J2904" s="197">
        <f t="shared" si="273"/>
        <v>0.5</v>
      </c>
      <c r="K2904" s="186">
        <f t="shared" si="276"/>
        <v>10.5</v>
      </c>
      <c r="L2904" s="198">
        <f t="shared" si="274"/>
        <v>3.5</v>
      </c>
      <c r="M2904" s="199">
        <f t="shared" si="275"/>
        <v>3.5</v>
      </c>
    </row>
    <row r="2905" spans="1:13" x14ac:dyDescent="0.35">
      <c r="A2905" s="189" t="s">
        <v>2915</v>
      </c>
      <c r="B2905" s="190" t="s">
        <v>2924</v>
      </c>
      <c r="C2905" s="191">
        <v>577235</v>
      </c>
      <c r="D2905" s="192">
        <v>3.6640000000000001</v>
      </c>
      <c r="E2905" s="193">
        <v>42.631834750000003</v>
      </c>
      <c r="F2905" s="194">
        <v>1.4580801944106925</v>
      </c>
      <c r="H2905" s="195">
        <f t="shared" si="271"/>
        <v>4</v>
      </c>
      <c r="I2905" s="196">
        <f t="shared" si="272"/>
        <v>3</v>
      </c>
      <c r="J2905" s="197">
        <f t="shared" si="273"/>
        <v>5</v>
      </c>
      <c r="K2905" s="186">
        <f t="shared" si="276"/>
        <v>12</v>
      </c>
      <c r="L2905" s="198">
        <f t="shared" si="274"/>
        <v>4</v>
      </c>
      <c r="M2905" s="199">
        <f t="shared" si="275"/>
        <v>4</v>
      </c>
    </row>
    <row r="2906" spans="1:13" x14ac:dyDescent="0.35">
      <c r="A2906" s="189" t="s">
        <v>2915</v>
      </c>
      <c r="B2906" s="190" t="s">
        <v>2925</v>
      </c>
      <c r="C2906" s="191">
        <v>577294</v>
      </c>
      <c r="D2906" s="192">
        <v>3.12</v>
      </c>
      <c r="E2906" s="193">
        <v>44.537593979999997</v>
      </c>
      <c r="F2906" s="194">
        <v>2.1482277121374866</v>
      </c>
      <c r="H2906" s="195">
        <f t="shared" si="271"/>
        <v>2.5</v>
      </c>
      <c r="I2906" s="196">
        <f t="shared" si="272"/>
        <v>5</v>
      </c>
      <c r="J2906" s="197">
        <f t="shared" si="273"/>
        <v>4.5</v>
      </c>
      <c r="K2906" s="186">
        <f t="shared" si="276"/>
        <v>12</v>
      </c>
      <c r="L2906" s="198">
        <f t="shared" si="274"/>
        <v>4</v>
      </c>
      <c r="M2906" s="199">
        <f t="shared" si="275"/>
        <v>4</v>
      </c>
    </row>
    <row r="2907" spans="1:13" x14ac:dyDescent="0.35">
      <c r="A2907" s="189" t="s">
        <v>2915</v>
      </c>
      <c r="B2907" s="190" t="s">
        <v>2926</v>
      </c>
      <c r="C2907" s="191">
        <v>577308</v>
      </c>
      <c r="D2907" s="192">
        <v>3.8149999999999999</v>
      </c>
      <c r="E2907" s="193">
        <v>44.038952969999997</v>
      </c>
      <c r="F2907" s="194">
        <v>2.5909494232475598</v>
      </c>
      <c r="H2907" s="195">
        <f t="shared" si="271"/>
        <v>4</v>
      </c>
      <c r="I2907" s="196">
        <f t="shared" si="272"/>
        <v>5</v>
      </c>
      <c r="J2907" s="197">
        <f t="shared" si="273"/>
        <v>3.5</v>
      </c>
      <c r="K2907" s="186">
        <f t="shared" si="276"/>
        <v>12.5</v>
      </c>
      <c r="L2907" s="198">
        <f t="shared" si="274"/>
        <v>4.166666666666667</v>
      </c>
      <c r="M2907" s="199">
        <f t="shared" si="275"/>
        <v>4.16</v>
      </c>
    </row>
    <row r="2908" spans="1:13" x14ac:dyDescent="0.35">
      <c r="A2908" s="189" t="s">
        <v>2915</v>
      </c>
      <c r="B2908" s="190" t="s">
        <v>2927</v>
      </c>
      <c r="C2908" s="191">
        <v>577341</v>
      </c>
      <c r="D2908" s="192">
        <v>4.359</v>
      </c>
      <c r="E2908" s="193">
        <v>42.508836520000003</v>
      </c>
      <c r="F2908" s="194">
        <v>0.88365243004418259</v>
      </c>
      <c r="H2908" s="195">
        <f t="shared" si="271"/>
        <v>5</v>
      </c>
      <c r="I2908" s="196">
        <f t="shared" si="272"/>
        <v>3</v>
      </c>
      <c r="J2908" s="197">
        <f t="shared" si="273"/>
        <v>5</v>
      </c>
      <c r="K2908" s="186">
        <f t="shared" si="276"/>
        <v>13</v>
      </c>
      <c r="L2908" s="198">
        <f t="shared" si="274"/>
        <v>4.333333333333333</v>
      </c>
      <c r="M2908" s="199">
        <f t="shared" si="275"/>
        <v>4.33</v>
      </c>
    </row>
    <row r="2909" spans="1:13" x14ac:dyDescent="0.35">
      <c r="A2909" s="189" t="s">
        <v>2915</v>
      </c>
      <c r="B2909" s="190" t="s">
        <v>2928</v>
      </c>
      <c r="C2909" s="191">
        <v>577421</v>
      </c>
      <c r="D2909" s="192">
        <v>2.367</v>
      </c>
      <c r="E2909" s="193">
        <v>42.632231400000002</v>
      </c>
      <c r="F2909" s="194">
        <v>2.4793388429752063</v>
      </c>
      <c r="H2909" s="195">
        <f t="shared" si="271"/>
        <v>1</v>
      </c>
      <c r="I2909" s="196">
        <f t="shared" si="272"/>
        <v>3</v>
      </c>
      <c r="J2909" s="197">
        <f t="shared" si="273"/>
        <v>4</v>
      </c>
      <c r="K2909" s="186">
        <f t="shared" si="276"/>
        <v>8</v>
      </c>
      <c r="L2909" s="198">
        <f t="shared" si="274"/>
        <v>2.6666666666666665</v>
      </c>
      <c r="M2909" s="199">
        <f t="shared" si="275"/>
        <v>2.66</v>
      </c>
    </row>
    <row r="2910" spans="1:13" x14ac:dyDescent="0.35">
      <c r="A2910" s="189" t="s">
        <v>2915</v>
      </c>
      <c r="B2910" s="190" t="s">
        <v>2929</v>
      </c>
      <c r="C2910" s="191">
        <v>577464</v>
      </c>
      <c r="D2910" s="192">
        <v>0.64100000000000001</v>
      </c>
      <c r="E2910" s="193">
        <v>42.047619050000002</v>
      </c>
      <c r="F2910" s="194">
        <v>2.72108843537415</v>
      </c>
      <c r="H2910" s="195">
        <f t="shared" si="271"/>
        <v>0.5</v>
      </c>
      <c r="I2910" s="196">
        <f t="shared" si="272"/>
        <v>2</v>
      </c>
      <c r="J2910" s="197">
        <f t="shared" si="273"/>
        <v>3.5</v>
      </c>
      <c r="K2910" s="186">
        <f t="shared" si="276"/>
        <v>6</v>
      </c>
      <c r="L2910" s="198">
        <f t="shared" si="274"/>
        <v>2</v>
      </c>
      <c r="M2910" s="199">
        <f t="shared" si="275"/>
        <v>2</v>
      </c>
    </row>
    <row r="2911" spans="1:13" x14ac:dyDescent="0.35">
      <c r="A2911" s="189" t="s">
        <v>2915</v>
      </c>
      <c r="B2911" s="190" t="s">
        <v>2930</v>
      </c>
      <c r="C2911" s="191">
        <v>577481</v>
      </c>
      <c r="D2911" s="192">
        <v>1.5629999999999999</v>
      </c>
      <c r="E2911" s="193">
        <v>47.018867919999998</v>
      </c>
      <c r="F2911" s="194">
        <v>1.8867924528301887</v>
      </c>
      <c r="H2911" s="195">
        <f t="shared" si="271"/>
        <v>0.5</v>
      </c>
      <c r="I2911" s="196">
        <f t="shared" si="272"/>
        <v>5</v>
      </c>
      <c r="J2911" s="197">
        <f t="shared" si="273"/>
        <v>4.5</v>
      </c>
      <c r="K2911" s="186">
        <f t="shared" si="276"/>
        <v>10</v>
      </c>
      <c r="L2911" s="198">
        <f t="shared" si="274"/>
        <v>3.3333333333333335</v>
      </c>
      <c r="M2911" s="199">
        <f t="shared" si="275"/>
        <v>3.33</v>
      </c>
    </row>
    <row r="2912" spans="1:13" x14ac:dyDescent="0.35">
      <c r="A2912" s="189" t="s">
        <v>2915</v>
      </c>
      <c r="B2912" s="190" t="s">
        <v>2915</v>
      </c>
      <c r="C2912" s="191">
        <v>576964</v>
      </c>
      <c r="D2912" s="192">
        <v>4.8239999999999998</v>
      </c>
      <c r="E2912" s="193">
        <v>44.856144039999997</v>
      </c>
      <c r="F2912" s="194">
        <v>0.3959905952233635</v>
      </c>
      <c r="H2912" s="195">
        <f t="shared" si="271"/>
        <v>5</v>
      </c>
      <c r="I2912" s="196">
        <f t="shared" si="272"/>
        <v>5</v>
      </c>
      <c r="J2912" s="197">
        <f t="shared" si="273"/>
        <v>5</v>
      </c>
      <c r="K2912" s="186">
        <f t="shared" si="276"/>
        <v>15</v>
      </c>
      <c r="L2912" s="198">
        <f t="shared" si="274"/>
        <v>5</v>
      </c>
      <c r="M2912" s="199">
        <f t="shared" si="275"/>
        <v>5</v>
      </c>
    </row>
    <row r="2913" spans="1:13" x14ac:dyDescent="0.35">
      <c r="A2913" s="189" t="s">
        <v>2915</v>
      </c>
      <c r="B2913" s="190" t="s">
        <v>2931</v>
      </c>
      <c r="C2913" s="191">
        <v>577529</v>
      </c>
      <c r="D2913" s="192">
        <v>5.2130000000000001</v>
      </c>
      <c r="E2913" s="193">
        <v>43.184750729999998</v>
      </c>
      <c r="F2913" s="194">
        <v>1.1730205278592376</v>
      </c>
      <c r="H2913" s="195">
        <f t="shared" si="271"/>
        <v>5</v>
      </c>
      <c r="I2913" s="196">
        <f t="shared" si="272"/>
        <v>4</v>
      </c>
      <c r="J2913" s="197">
        <f t="shared" si="273"/>
        <v>5</v>
      </c>
      <c r="K2913" s="186">
        <f t="shared" si="276"/>
        <v>14</v>
      </c>
      <c r="L2913" s="198">
        <f t="shared" si="274"/>
        <v>4.666666666666667</v>
      </c>
      <c r="M2913" s="199">
        <f t="shared" si="275"/>
        <v>4.66</v>
      </c>
    </row>
    <row r="2914" spans="1:13" x14ac:dyDescent="0.35">
      <c r="A2914" s="189" t="s">
        <v>2915</v>
      </c>
      <c r="B2914" s="190" t="s">
        <v>2932</v>
      </c>
      <c r="C2914" s="191">
        <v>577545</v>
      </c>
      <c r="D2914" s="192">
        <v>4.3170000000000002</v>
      </c>
      <c r="E2914" s="193">
        <v>45.526200869999997</v>
      </c>
      <c r="F2914" s="194">
        <v>1.7467248908296944</v>
      </c>
      <c r="H2914" s="195">
        <f t="shared" si="271"/>
        <v>5</v>
      </c>
      <c r="I2914" s="196">
        <f t="shared" si="272"/>
        <v>5</v>
      </c>
      <c r="J2914" s="197">
        <f t="shared" si="273"/>
        <v>5</v>
      </c>
      <c r="K2914" s="186">
        <f t="shared" si="276"/>
        <v>15</v>
      </c>
      <c r="L2914" s="198">
        <f t="shared" si="274"/>
        <v>5</v>
      </c>
      <c r="M2914" s="199">
        <f t="shared" si="275"/>
        <v>5</v>
      </c>
    </row>
    <row r="2915" spans="1:13" x14ac:dyDescent="0.35">
      <c r="A2915" s="189" t="s">
        <v>2915</v>
      </c>
      <c r="B2915" s="190" t="s">
        <v>2933</v>
      </c>
      <c r="C2915" s="191">
        <v>577570</v>
      </c>
      <c r="D2915" s="192">
        <v>0.67600000000000005</v>
      </c>
      <c r="E2915" s="193">
        <v>43.720779219999997</v>
      </c>
      <c r="F2915" s="194">
        <v>6.9264069264069263</v>
      </c>
      <c r="H2915" s="195">
        <f t="shared" si="271"/>
        <v>0.5</v>
      </c>
      <c r="I2915" s="196">
        <f t="shared" si="272"/>
        <v>5</v>
      </c>
      <c r="J2915" s="197">
        <f t="shared" si="273"/>
        <v>0.5</v>
      </c>
      <c r="K2915" s="186">
        <f t="shared" si="276"/>
        <v>6</v>
      </c>
      <c r="L2915" s="198">
        <f t="shared" si="274"/>
        <v>2</v>
      </c>
      <c r="M2915" s="199">
        <f t="shared" si="275"/>
        <v>2</v>
      </c>
    </row>
    <row r="2916" spans="1:13" x14ac:dyDescent="0.35">
      <c r="A2916" s="189" t="s">
        <v>2915</v>
      </c>
      <c r="B2916" s="190" t="s">
        <v>2278</v>
      </c>
      <c r="C2916" s="191">
        <v>577642</v>
      </c>
      <c r="D2916" s="192">
        <v>2.0270000000000001</v>
      </c>
      <c r="E2916" s="193">
        <v>42.449367090000003</v>
      </c>
      <c r="F2916" s="194">
        <v>1.6877637130801688</v>
      </c>
      <c r="H2916" s="195">
        <f t="shared" si="271"/>
        <v>0.5</v>
      </c>
      <c r="I2916" s="196">
        <f t="shared" si="272"/>
        <v>3</v>
      </c>
      <c r="J2916" s="197">
        <f t="shared" si="273"/>
        <v>5</v>
      </c>
      <c r="K2916" s="186">
        <f t="shared" si="276"/>
        <v>8.5</v>
      </c>
      <c r="L2916" s="198">
        <f t="shared" si="274"/>
        <v>2.8333333333333335</v>
      </c>
      <c r="M2916" s="199">
        <f t="shared" si="275"/>
        <v>2.83</v>
      </c>
    </row>
    <row r="2917" spans="1:13" x14ac:dyDescent="0.35">
      <c r="A2917" s="189" t="s">
        <v>2915</v>
      </c>
      <c r="B2917" s="190" t="s">
        <v>2934</v>
      </c>
      <c r="C2917" s="191">
        <v>577693</v>
      </c>
      <c r="D2917" s="192">
        <v>3.831</v>
      </c>
      <c r="E2917" s="193">
        <v>44.298344620000002</v>
      </c>
      <c r="F2917" s="194">
        <v>3.7622272385252069</v>
      </c>
      <c r="H2917" s="195">
        <f t="shared" si="271"/>
        <v>4.5</v>
      </c>
      <c r="I2917" s="196">
        <f t="shared" si="272"/>
        <v>5</v>
      </c>
      <c r="J2917" s="197">
        <f t="shared" si="273"/>
        <v>2</v>
      </c>
      <c r="K2917" s="186">
        <f t="shared" si="276"/>
        <v>11.5</v>
      </c>
      <c r="L2917" s="198">
        <f t="shared" si="274"/>
        <v>3.8333333333333335</v>
      </c>
      <c r="M2917" s="199">
        <f t="shared" si="275"/>
        <v>3.83</v>
      </c>
    </row>
    <row r="2918" spans="1:13" x14ac:dyDescent="0.35">
      <c r="A2918" s="189" t="s">
        <v>2915</v>
      </c>
      <c r="B2918" s="190" t="s">
        <v>1571</v>
      </c>
      <c r="C2918" s="191">
        <v>577707</v>
      </c>
      <c r="D2918" s="192">
        <v>6.25</v>
      </c>
      <c r="E2918" s="193">
        <v>43.515473890000003</v>
      </c>
      <c r="F2918" s="194">
        <v>1.9342359767891684</v>
      </c>
      <c r="H2918" s="195">
        <f t="shared" si="271"/>
        <v>5</v>
      </c>
      <c r="I2918" s="196">
        <f t="shared" si="272"/>
        <v>4.5</v>
      </c>
      <c r="J2918" s="197">
        <f t="shared" si="273"/>
        <v>4.5</v>
      </c>
      <c r="K2918" s="186">
        <f t="shared" si="276"/>
        <v>14</v>
      </c>
      <c r="L2918" s="198">
        <f t="shared" si="274"/>
        <v>4.666666666666667</v>
      </c>
      <c r="M2918" s="199">
        <f t="shared" si="275"/>
        <v>4.66</v>
      </c>
    </row>
    <row r="2919" spans="1:13" x14ac:dyDescent="0.35">
      <c r="A2919" s="189" t="s">
        <v>2935</v>
      </c>
      <c r="B2919" s="190" t="s">
        <v>2936</v>
      </c>
      <c r="C2919" s="191">
        <v>563528</v>
      </c>
      <c r="D2919" s="192">
        <v>3.734</v>
      </c>
      <c r="E2919" s="193">
        <v>42.30653951</v>
      </c>
      <c r="F2919" s="194">
        <v>7.6294277929155312</v>
      </c>
      <c r="H2919" s="195">
        <f t="shared" si="271"/>
        <v>4</v>
      </c>
      <c r="I2919" s="196">
        <f t="shared" si="272"/>
        <v>2.5</v>
      </c>
      <c r="J2919" s="197">
        <f t="shared" si="273"/>
        <v>0.5</v>
      </c>
      <c r="K2919" s="186">
        <f t="shared" si="276"/>
        <v>7</v>
      </c>
      <c r="L2919" s="198">
        <f t="shared" si="274"/>
        <v>2.3333333333333335</v>
      </c>
      <c r="M2919" s="199">
        <f t="shared" si="275"/>
        <v>2.33</v>
      </c>
    </row>
    <row r="2920" spans="1:13" x14ac:dyDescent="0.35">
      <c r="A2920" s="189" t="s">
        <v>2935</v>
      </c>
      <c r="B2920" s="190" t="s">
        <v>2937</v>
      </c>
      <c r="C2920" s="191">
        <v>563552</v>
      </c>
      <c r="D2920" s="192">
        <v>7.9420000000000002</v>
      </c>
      <c r="E2920" s="193">
        <v>45.51730895</v>
      </c>
      <c r="F2920" s="194">
        <v>1.4369693011103855</v>
      </c>
      <c r="H2920" s="195">
        <f t="shared" si="271"/>
        <v>5</v>
      </c>
      <c r="I2920" s="196">
        <f t="shared" si="272"/>
        <v>5</v>
      </c>
      <c r="J2920" s="197">
        <f t="shared" si="273"/>
        <v>5</v>
      </c>
      <c r="K2920" s="186">
        <f t="shared" si="276"/>
        <v>15</v>
      </c>
      <c r="L2920" s="198">
        <f t="shared" si="274"/>
        <v>5</v>
      </c>
      <c r="M2920" s="199">
        <f t="shared" si="275"/>
        <v>5</v>
      </c>
    </row>
    <row r="2921" spans="1:13" x14ac:dyDescent="0.35">
      <c r="A2921" s="189" t="s">
        <v>2935</v>
      </c>
      <c r="B2921" s="190" t="s">
        <v>2938</v>
      </c>
      <c r="C2921" s="191">
        <v>577081</v>
      </c>
      <c r="D2921" s="192">
        <v>5.0110000000000001</v>
      </c>
      <c r="E2921" s="193">
        <v>46.60606061</v>
      </c>
      <c r="F2921" s="194">
        <v>15.007215007215008</v>
      </c>
      <c r="H2921" s="195">
        <f t="shared" si="271"/>
        <v>5</v>
      </c>
      <c r="I2921" s="196">
        <f t="shared" si="272"/>
        <v>5</v>
      </c>
      <c r="J2921" s="197">
        <f t="shared" si="273"/>
        <v>0.5</v>
      </c>
      <c r="K2921" s="186">
        <f t="shared" si="276"/>
        <v>10.5</v>
      </c>
      <c r="L2921" s="198">
        <f t="shared" si="274"/>
        <v>3.5</v>
      </c>
      <c r="M2921" s="199">
        <f t="shared" si="275"/>
        <v>3.5</v>
      </c>
    </row>
    <row r="2922" spans="1:13" x14ac:dyDescent="0.35">
      <c r="A2922" s="189" t="s">
        <v>2935</v>
      </c>
      <c r="B2922" s="190" t="s">
        <v>2939</v>
      </c>
      <c r="C2922" s="191">
        <v>546585</v>
      </c>
      <c r="D2922" s="192">
        <v>1.859</v>
      </c>
      <c r="E2922" s="193">
        <v>50.039301309999999</v>
      </c>
      <c r="F2922" s="194">
        <v>0.8733624454148472</v>
      </c>
      <c r="H2922" s="195">
        <f t="shared" si="271"/>
        <v>0.5</v>
      </c>
      <c r="I2922" s="196">
        <f t="shared" si="272"/>
        <v>5</v>
      </c>
      <c r="J2922" s="197">
        <f t="shared" si="273"/>
        <v>5</v>
      </c>
      <c r="K2922" s="186">
        <f t="shared" si="276"/>
        <v>10.5</v>
      </c>
      <c r="L2922" s="198">
        <f t="shared" si="274"/>
        <v>3.5</v>
      </c>
      <c r="M2922" s="199">
        <f t="shared" si="275"/>
        <v>3.5</v>
      </c>
    </row>
    <row r="2923" spans="1:13" x14ac:dyDescent="0.35">
      <c r="A2923" s="189" t="s">
        <v>2935</v>
      </c>
      <c r="B2923" s="190" t="s">
        <v>2940</v>
      </c>
      <c r="C2923" s="191">
        <v>563668</v>
      </c>
      <c r="D2923" s="192">
        <v>6.9240000000000004</v>
      </c>
      <c r="E2923" s="193">
        <v>44.057575759999999</v>
      </c>
      <c r="F2923" s="194">
        <v>9.8989898989898997</v>
      </c>
      <c r="H2923" s="195">
        <f t="shared" si="271"/>
        <v>5</v>
      </c>
      <c r="I2923" s="196">
        <f t="shared" si="272"/>
        <v>5</v>
      </c>
      <c r="J2923" s="197">
        <f t="shared" si="273"/>
        <v>0.5</v>
      </c>
      <c r="K2923" s="186">
        <f t="shared" si="276"/>
        <v>10.5</v>
      </c>
      <c r="L2923" s="198">
        <f t="shared" si="274"/>
        <v>3.5</v>
      </c>
      <c r="M2923" s="199">
        <f t="shared" si="275"/>
        <v>3.5</v>
      </c>
    </row>
    <row r="2924" spans="1:13" x14ac:dyDescent="0.35">
      <c r="A2924" s="189" t="s">
        <v>2935</v>
      </c>
      <c r="B2924" s="190" t="s">
        <v>2941</v>
      </c>
      <c r="C2924" s="191">
        <v>563757</v>
      </c>
      <c r="D2924" s="192">
        <v>4.024</v>
      </c>
      <c r="E2924" s="193">
        <v>43.195568399999999</v>
      </c>
      <c r="F2924" s="194">
        <v>0.77071290944123316</v>
      </c>
      <c r="H2924" s="195">
        <f t="shared" si="271"/>
        <v>4.5</v>
      </c>
      <c r="I2924" s="196">
        <f t="shared" si="272"/>
        <v>4</v>
      </c>
      <c r="J2924" s="197">
        <f t="shared" si="273"/>
        <v>5</v>
      </c>
      <c r="K2924" s="186">
        <f t="shared" si="276"/>
        <v>13.5</v>
      </c>
      <c r="L2924" s="198">
        <f t="shared" si="274"/>
        <v>4.5</v>
      </c>
      <c r="M2924" s="199">
        <f t="shared" si="275"/>
        <v>4.5</v>
      </c>
    </row>
    <row r="2925" spans="1:13" x14ac:dyDescent="0.35">
      <c r="A2925" s="189" t="s">
        <v>2935</v>
      </c>
      <c r="B2925" s="190" t="s">
        <v>2942</v>
      </c>
      <c r="C2925" s="191">
        <v>563811</v>
      </c>
      <c r="D2925" s="192">
        <v>5.375</v>
      </c>
      <c r="E2925" s="193">
        <v>41.011208449999998</v>
      </c>
      <c r="F2925" s="194">
        <v>4.5864467920639012</v>
      </c>
      <c r="H2925" s="195">
        <f t="shared" si="271"/>
        <v>5</v>
      </c>
      <c r="I2925" s="196">
        <f t="shared" si="272"/>
        <v>0.5</v>
      </c>
      <c r="J2925" s="197">
        <f t="shared" si="273"/>
        <v>0.5</v>
      </c>
      <c r="K2925" s="186">
        <f t="shared" si="276"/>
        <v>6</v>
      </c>
      <c r="L2925" s="198">
        <f t="shared" si="274"/>
        <v>2</v>
      </c>
      <c r="M2925" s="199">
        <f t="shared" si="275"/>
        <v>2</v>
      </c>
    </row>
    <row r="2926" spans="1:13" x14ac:dyDescent="0.35">
      <c r="A2926" s="189" t="s">
        <v>2935</v>
      </c>
      <c r="B2926" s="190" t="s">
        <v>2935</v>
      </c>
      <c r="C2926" s="191">
        <v>563820</v>
      </c>
      <c r="D2926" s="192">
        <v>6.4610000000000003</v>
      </c>
      <c r="E2926" s="193">
        <v>44.939596760000001</v>
      </c>
      <c r="F2926" s="194">
        <v>0.82630970087588829</v>
      </c>
      <c r="H2926" s="195">
        <f t="shared" si="271"/>
        <v>5</v>
      </c>
      <c r="I2926" s="196">
        <f t="shared" si="272"/>
        <v>5</v>
      </c>
      <c r="J2926" s="197">
        <f t="shared" si="273"/>
        <v>5</v>
      </c>
      <c r="K2926" s="186">
        <f t="shared" si="276"/>
        <v>15</v>
      </c>
      <c r="L2926" s="198">
        <f t="shared" si="274"/>
        <v>5</v>
      </c>
      <c r="M2926" s="199">
        <f t="shared" si="275"/>
        <v>5</v>
      </c>
    </row>
    <row r="2927" spans="1:13" x14ac:dyDescent="0.35">
      <c r="A2927" s="189" t="s">
        <v>2935</v>
      </c>
      <c r="B2927" s="190" t="s">
        <v>2943</v>
      </c>
      <c r="C2927" s="191">
        <v>563838</v>
      </c>
      <c r="D2927" s="192">
        <v>5.3970000000000002</v>
      </c>
      <c r="E2927" s="193">
        <v>44.595307920000003</v>
      </c>
      <c r="F2927" s="194">
        <v>1.3196480938416422</v>
      </c>
      <c r="H2927" s="195">
        <f t="shared" si="271"/>
        <v>5</v>
      </c>
      <c r="I2927" s="196">
        <f t="shared" si="272"/>
        <v>5</v>
      </c>
      <c r="J2927" s="197">
        <f t="shared" si="273"/>
        <v>5</v>
      </c>
      <c r="K2927" s="186">
        <f t="shared" si="276"/>
        <v>15</v>
      </c>
      <c r="L2927" s="198">
        <f t="shared" si="274"/>
        <v>5</v>
      </c>
      <c r="M2927" s="199">
        <f t="shared" si="275"/>
        <v>5</v>
      </c>
    </row>
    <row r="2928" spans="1:13" x14ac:dyDescent="0.35">
      <c r="A2928" s="189" t="s">
        <v>2935</v>
      </c>
      <c r="B2928" s="190" t="s">
        <v>2944</v>
      </c>
      <c r="C2928" s="191">
        <v>563862</v>
      </c>
      <c r="D2928" s="192">
        <v>3.8959999999999999</v>
      </c>
      <c r="E2928" s="193">
        <v>44.112326039999999</v>
      </c>
      <c r="F2928" s="194">
        <v>5.1689860834990062</v>
      </c>
      <c r="H2928" s="195">
        <f t="shared" si="271"/>
        <v>4.5</v>
      </c>
      <c r="I2928" s="196">
        <f t="shared" si="272"/>
        <v>5</v>
      </c>
      <c r="J2928" s="197">
        <f t="shared" si="273"/>
        <v>0.5</v>
      </c>
      <c r="K2928" s="186">
        <f t="shared" si="276"/>
        <v>10</v>
      </c>
      <c r="L2928" s="198">
        <f t="shared" si="274"/>
        <v>3.3333333333333335</v>
      </c>
      <c r="M2928" s="199">
        <f t="shared" si="275"/>
        <v>3.33</v>
      </c>
    </row>
    <row r="2929" spans="1:13" x14ac:dyDescent="0.35">
      <c r="A2929" s="189" t="s">
        <v>2945</v>
      </c>
      <c r="B2929" s="190" t="s">
        <v>2946</v>
      </c>
      <c r="C2929" s="191">
        <v>544531</v>
      </c>
      <c r="D2929" s="192">
        <v>0</v>
      </c>
      <c r="E2929" s="193">
        <v>40.598846790000003</v>
      </c>
      <c r="F2929" s="194">
        <v>6.9192751235584842</v>
      </c>
      <c r="H2929" s="195">
        <f t="shared" si="271"/>
        <v>0.5</v>
      </c>
      <c r="I2929" s="196">
        <f t="shared" si="272"/>
        <v>0.5</v>
      </c>
      <c r="J2929" s="197">
        <f t="shared" si="273"/>
        <v>0.5</v>
      </c>
      <c r="K2929" s="186">
        <f t="shared" si="276"/>
        <v>1.5</v>
      </c>
      <c r="L2929" s="198">
        <f t="shared" si="274"/>
        <v>0.5</v>
      </c>
      <c r="M2929" s="199">
        <f t="shared" si="275"/>
        <v>0.5</v>
      </c>
    </row>
    <row r="2930" spans="1:13" x14ac:dyDescent="0.35">
      <c r="A2930" s="189" t="s">
        <v>2945</v>
      </c>
      <c r="B2930" s="190" t="s">
        <v>2947</v>
      </c>
      <c r="C2930" s="191">
        <v>577111</v>
      </c>
      <c r="D2930" s="192">
        <v>1.639</v>
      </c>
      <c r="E2930" s="193">
        <v>41.30808081</v>
      </c>
      <c r="F2930" s="194">
        <v>0</v>
      </c>
      <c r="H2930" s="195">
        <f t="shared" si="271"/>
        <v>0.5</v>
      </c>
      <c r="I2930" s="196">
        <f t="shared" si="272"/>
        <v>1</v>
      </c>
      <c r="J2930" s="197">
        <f t="shared" si="273"/>
        <v>5</v>
      </c>
      <c r="K2930" s="186">
        <f t="shared" si="276"/>
        <v>6.5</v>
      </c>
      <c r="L2930" s="198">
        <f t="shared" si="274"/>
        <v>2.1666666666666665</v>
      </c>
      <c r="M2930" s="199">
        <f t="shared" si="275"/>
        <v>2.16</v>
      </c>
    </row>
    <row r="2931" spans="1:13" x14ac:dyDescent="0.35">
      <c r="A2931" s="189" t="s">
        <v>2945</v>
      </c>
      <c r="B2931" s="190" t="s">
        <v>2948</v>
      </c>
      <c r="C2931" s="191">
        <v>577146</v>
      </c>
      <c r="D2931" s="192">
        <v>3.8069999999999999</v>
      </c>
      <c r="E2931" s="193">
        <v>44.607812500000001</v>
      </c>
      <c r="F2931" s="194">
        <v>2.5</v>
      </c>
      <c r="H2931" s="195">
        <f t="shared" si="271"/>
        <v>4</v>
      </c>
      <c r="I2931" s="196">
        <f t="shared" si="272"/>
        <v>5</v>
      </c>
      <c r="J2931" s="197">
        <f t="shared" si="273"/>
        <v>3.5</v>
      </c>
      <c r="K2931" s="186">
        <f t="shared" si="276"/>
        <v>12.5</v>
      </c>
      <c r="L2931" s="198">
        <f t="shared" si="274"/>
        <v>4.166666666666667</v>
      </c>
      <c r="M2931" s="199">
        <f t="shared" si="275"/>
        <v>4.16</v>
      </c>
    </row>
    <row r="2932" spans="1:13" x14ac:dyDescent="0.35">
      <c r="A2932" s="189" t="s">
        <v>2945</v>
      </c>
      <c r="B2932" s="190" t="s">
        <v>2949</v>
      </c>
      <c r="C2932" s="191">
        <v>563609</v>
      </c>
      <c r="D2932" s="192">
        <v>0.63900000000000001</v>
      </c>
      <c r="E2932" s="193">
        <v>38.620435120000003</v>
      </c>
      <c r="F2932" s="194">
        <v>4.0404040404040407</v>
      </c>
      <c r="H2932" s="195">
        <f t="shared" si="271"/>
        <v>0.5</v>
      </c>
      <c r="I2932" s="196">
        <f t="shared" si="272"/>
        <v>0.5</v>
      </c>
      <c r="J2932" s="197">
        <f t="shared" si="273"/>
        <v>1.5</v>
      </c>
      <c r="K2932" s="186">
        <f t="shared" si="276"/>
        <v>2.5</v>
      </c>
      <c r="L2932" s="198">
        <f t="shared" si="274"/>
        <v>0.83333333333333337</v>
      </c>
      <c r="M2932" s="199">
        <f t="shared" si="275"/>
        <v>0.83</v>
      </c>
    </row>
    <row r="2933" spans="1:13" x14ac:dyDescent="0.35">
      <c r="A2933" s="189" t="s">
        <v>2945</v>
      </c>
      <c r="B2933" s="190" t="s">
        <v>2950</v>
      </c>
      <c r="C2933" s="191">
        <v>577201</v>
      </c>
      <c r="D2933" s="192">
        <v>2.3809999999999998</v>
      </c>
      <c r="E2933" s="193">
        <v>40.663716809999997</v>
      </c>
      <c r="F2933" s="194">
        <v>3.5398230088495577</v>
      </c>
      <c r="H2933" s="195">
        <f t="shared" si="271"/>
        <v>1</v>
      </c>
      <c r="I2933" s="196">
        <f t="shared" si="272"/>
        <v>0.5</v>
      </c>
      <c r="J2933" s="197">
        <f t="shared" si="273"/>
        <v>2</v>
      </c>
      <c r="K2933" s="186">
        <f t="shared" si="276"/>
        <v>3.5</v>
      </c>
      <c r="L2933" s="198">
        <f t="shared" si="274"/>
        <v>1.1666666666666667</v>
      </c>
      <c r="M2933" s="199">
        <f t="shared" si="275"/>
        <v>1.1599999999999999</v>
      </c>
    </row>
    <row r="2934" spans="1:13" x14ac:dyDescent="0.35">
      <c r="A2934" s="189" t="s">
        <v>2945</v>
      </c>
      <c r="B2934" s="190" t="s">
        <v>2951</v>
      </c>
      <c r="C2934" s="191">
        <v>577219</v>
      </c>
      <c r="D2934" s="192">
        <v>5.4960000000000004</v>
      </c>
      <c r="E2934" s="193">
        <v>42.948008850000001</v>
      </c>
      <c r="F2934" s="194">
        <v>4.4247787610619467</v>
      </c>
      <c r="H2934" s="195">
        <f t="shared" si="271"/>
        <v>5</v>
      </c>
      <c r="I2934" s="196">
        <f t="shared" si="272"/>
        <v>3.5</v>
      </c>
      <c r="J2934" s="197">
        <f t="shared" si="273"/>
        <v>1</v>
      </c>
      <c r="K2934" s="186">
        <f t="shared" si="276"/>
        <v>9.5</v>
      </c>
      <c r="L2934" s="198">
        <f t="shared" si="274"/>
        <v>3.1666666666666665</v>
      </c>
      <c r="M2934" s="199">
        <f t="shared" si="275"/>
        <v>3.16</v>
      </c>
    </row>
    <row r="2935" spans="1:13" x14ac:dyDescent="0.35">
      <c r="A2935" s="189" t="s">
        <v>2945</v>
      </c>
      <c r="B2935" s="190" t="s">
        <v>2952</v>
      </c>
      <c r="C2935" s="191">
        <v>577227</v>
      </c>
      <c r="D2935" s="192">
        <v>5.556</v>
      </c>
      <c r="E2935" s="193">
        <v>42.485221670000001</v>
      </c>
      <c r="F2935" s="194">
        <v>6.8965517241379306</v>
      </c>
      <c r="H2935" s="195">
        <f t="shared" si="271"/>
        <v>5</v>
      </c>
      <c r="I2935" s="196">
        <f t="shared" si="272"/>
        <v>3</v>
      </c>
      <c r="J2935" s="197">
        <f t="shared" si="273"/>
        <v>0.5</v>
      </c>
      <c r="K2935" s="186">
        <f t="shared" si="276"/>
        <v>8.5</v>
      </c>
      <c r="L2935" s="198">
        <f t="shared" si="274"/>
        <v>2.8333333333333335</v>
      </c>
      <c r="M2935" s="199">
        <f t="shared" si="275"/>
        <v>2.83</v>
      </c>
    </row>
    <row r="2936" spans="1:13" x14ac:dyDescent="0.35">
      <c r="A2936" s="189" t="s">
        <v>2945</v>
      </c>
      <c r="B2936" s="190" t="s">
        <v>2953</v>
      </c>
      <c r="C2936" s="191">
        <v>564141</v>
      </c>
      <c r="D2936" s="192">
        <v>2.222</v>
      </c>
      <c r="E2936" s="193">
        <v>41.216577540000003</v>
      </c>
      <c r="F2936" s="194">
        <v>4.8128342245989311</v>
      </c>
      <c r="H2936" s="195">
        <f t="shared" si="271"/>
        <v>1</v>
      </c>
      <c r="I2936" s="196">
        <f t="shared" si="272"/>
        <v>1</v>
      </c>
      <c r="J2936" s="197">
        <f t="shared" si="273"/>
        <v>0.5</v>
      </c>
      <c r="K2936" s="186">
        <f t="shared" si="276"/>
        <v>2.5</v>
      </c>
      <c r="L2936" s="198">
        <f t="shared" si="274"/>
        <v>0.83333333333333337</v>
      </c>
      <c r="M2936" s="199">
        <f t="shared" si="275"/>
        <v>0.83</v>
      </c>
    </row>
    <row r="2937" spans="1:13" x14ac:dyDescent="0.35">
      <c r="A2937" s="189" t="s">
        <v>2945</v>
      </c>
      <c r="B2937" s="190" t="s">
        <v>2954</v>
      </c>
      <c r="C2937" s="191">
        <v>547484</v>
      </c>
      <c r="D2937" s="192">
        <v>3.472</v>
      </c>
      <c r="E2937" s="193">
        <v>43.630281689999997</v>
      </c>
      <c r="F2937" s="194">
        <v>1.4084507042253522</v>
      </c>
      <c r="H2937" s="195">
        <f t="shared" si="271"/>
        <v>3.5</v>
      </c>
      <c r="I2937" s="196">
        <f t="shared" si="272"/>
        <v>5</v>
      </c>
      <c r="J2937" s="197">
        <f t="shared" si="273"/>
        <v>5</v>
      </c>
      <c r="K2937" s="186">
        <f t="shared" si="276"/>
        <v>13.5</v>
      </c>
      <c r="L2937" s="198">
        <f t="shared" si="274"/>
        <v>4.5</v>
      </c>
      <c r="M2937" s="199">
        <f t="shared" si="275"/>
        <v>4.5</v>
      </c>
    </row>
    <row r="2938" spans="1:13" x14ac:dyDescent="0.35">
      <c r="A2938" s="189" t="s">
        <v>2945</v>
      </c>
      <c r="B2938" s="190" t="s">
        <v>1385</v>
      </c>
      <c r="C2938" s="191">
        <v>545937</v>
      </c>
      <c r="D2938" s="192">
        <v>0</v>
      </c>
      <c r="E2938" s="193">
        <v>43.292682929999998</v>
      </c>
      <c r="F2938" s="194">
        <v>1.6260162601626016</v>
      </c>
      <c r="H2938" s="195">
        <f t="shared" si="271"/>
        <v>0.5</v>
      </c>
      <c r="I2938" s="196">
        <f t="shared" si="272"/>
        <v>4</v>
      </c>
      <c r="J2938" s="197">
        <f t="shared" si="273"/>
        <v>5</v>
      </c>
      <c r="K2938" s="186">
        <f t="shared" si="276"/>
        <v>9.5</v>
      </c>
      <c r="L2938" s="198">
        <f t="shared" si="274"/>
        <v>3.1666666666666665</v>
      </c>
      <c r="M2938" s="199">
        <f t="shared" si="275"/>
        <v>3.16</v>
      </c>
    </row>
    <row r="2939" spans="1:13" x14ac:dyDescent="0.35">
      <c r="A2939" s="189" t="s">
        <v>2945</v>
      </c>
      <c r="B2939" s="190" t="s">
        <v>2955</v>
      </c>
      <c r="C2939" s="191">
        <v>573400</v>
      </c>
      <c r="D2939" s="192">
        <v>1.042</v>
      </c>
      <c r="E2939" s="193">
        <v>43.532051279999997</v>
      </c>
      <c r="F2939" s="194">
        <v>2.5641025641025643</v>
      </c>
      <c r="H2939" s="195">
        <f t="shared" si="271"/>
        <v>0.5</v>
      </c>
      <c r="I2939" s="196">
        <f t="shared" si="272"/>
        <v>4.5</v>
      </c>
      <c r="J2939" s="197">
        <f t="shared" si="273"/>
        <v>3.5</v>
      </c>
      <c r="K2939" s="186">
        <f t="shared" si="276"/>
        <v>8.5</v>
      </c>
      <c r="L2939" s="198">
        <f t="shared" si="274"/>
        <v>2.8333333333333335</v>
      </c>
      <c r="M2939" s="199">
        <f t="shared" si="275"/>
        <v>2.83</v>
      </c>
    </row>
    <row r="2940" spans="1:13" x14ac:dyDescent="0.35">
      <c r="A2940" s="189" t="s">
        <v>2945</v>
      </c>
      <c r="B2940" s="190" t="s">
        <v>2956</v>
      </c>
      <c r="C2940" s="191">
        <v>563706</v>
      </c>
      <c r="D2940" s="192">
        <v>1.2230000000000001</v>
      </c>
      <c r="E2940" s="193">
        <v>43.03462158</v>
      </c>
      <c r="F2940" s="194">
        <v>2.7375201288244764</v>
      </c>
      <c r="H2940" s="195">
        <f t="shared" si="271"/>
        <v>0.5</v>
      </c>
      <c r="I2940" s="196">
        <f t="shared" si="272"/>
        <v>3.5</v>
      </c>
      <c r="J2940" s="197">
        <f t="shared" si="273"/>
        <v>3.5</v>
      </c>
      <c r="K2940" s="186">
        <f t="shared" si="276"/>
        <v>7.5</v>
      </c>
      <c r="L2940" s="198">
        <f t="shared" si="274"/>
        <v>2.5</v>
      </c>
      <c r="M2940" s="199">
        <f t="shared" si="275"/>
        <v>2.5</v>
      </c>
    </row>
    <row r="2941" spans="1:13" x14ac:dyDescent="0.35">
      <c r="A2941" s="189" t="s">
        <v>2945</v>
      </c>
      <c r="B2941" s="190" t="s">
        <v>2957</v>
      </c>
      <c r="C2941" s="191">
        <v>577316</v>
      </c>
      <c r="D2941" s="192">
        <v>3.1190000000000002</v>
      </c>
      <c r="E2941" s="193">
        <v>42.562250140000003</v>
      </c>
      <c r="F2941" s="194">
        <v>2.3986293546544832</v>
      </c>
      <c r="H2941" s="195">
        <f t="shared" si="271"/>
        <v>2.5</v>
      </c>
      <c r="I2941" s="196">
        <f t="shared" si="272"/>
        <v>3</v>
      </c>
      <c r="J2941" s="197">
        <f t="shared" si="273"/>
        <v>4</v>
      </c>
      <c r="K2941" s="186">
        <f t="shared" si="276"/>
        <v>9.5</v>
      </c>
      <c r="L2941" s="198">
        <f t="shared" si="274"/>
        <v>3.1666666666666665</v>
      </c>
      <c r="M2941" s="199">
        <f t="shared" si="275"/>
        <v>3.16</v>
      </c>
    </row>
    <row r="2942" spans="1:13" x14ac:dyDescent="0.35">
      <c r="A2942" s="189" t="s">
        <v>2945</v>
      </c>
      <c r="B2942" s="190" t="s">
        <v>2958</v>
      </c>
      <c r="C2942" s="191">
        <v>577324</v>
      </c>
      <c r="D2942" s="192">
        <v>3.2730000000000001</v>
      </c>
      <c r="E2942" s="193">
        <v>40.926966290000003</v>
      </c>
      <c r="F2942" s="194">
        <v>1.7977528089887642</v>
      </c>
      <c r="H2942" s="195">
        <f t="shared" si="271"/>
        <v>3</v>
      </c>
      <c r="I2942" s="196">
        <f t="shared" si="272"/>
        <v>0.5</v>
      </c>
      <c r="J2942" s="197">
        <f t="shared" si="273"/>
        <v>5</v>
      </c>
      <c r="K2942" s="186">
        <f t="shared" si="276"/>
        <v>8.5</v>
      </c>
      <c r="L2942" s="198">
        <f t="shared" si="274"/>
        <v>2.8333333333333335</v>
      </c>
      <c r="M2942" s="199">
        <f t="shared" si="275"/>
        <v>2.83</v>
      </c>
    </row>
    <row r="2943" spans="1:13" x14ac:dyDescent="0.35">
      <c r="A2943" s="189" t="s">
        <v>2945</v>
      </c>
      <c r="B2943" s="190" t="s">
        <v>1097</v>
      </c>
      <c r="C2943" s="191">
        <v>577359</v>
      </c>
      <c r="D2943" s="192">
        <v>3.4289999999999998</v>
      </c>
      <c r="E2943" s="193">
        <v>44.510723859999999</v>
      </c>
      <c r="F2943" s="194">
        <v>3.2171581769436997</v>
      </c>
      <c r="H2943" s="195">
        <f t="shared" si="271"/>
        <v>3.5</v>
      </c>
      <c r="I2943" s="196">
        <f t="shared" si="272"/>
        <v>5</v>
      </c>
      <c r="J2943" s="197">
        <f t="shared" si="273"/>
        <v>2.5</v>
      </c>
      <c r="K2943" s="186">
        <f t="shared" si="276"/>
        <v>11</v>
      </c>
      <c r="L2943" s="198">
        <f t="shared" si="274"/>
        <v>3.6666666666666665</v>
      </c>
      <c r="M2943" s="199">
        <f t="shared" si="275"/>
        <v>3.66</v>
      </c>
    </row>
    <row r="2944" spans="1:13" x14ac:dyDescent="0.35">
      <c r="A2944" s="189" t="s">
        <v>2945</v>
      </c>
      <c r="B2944" s="190" t="s">
        <v>1856</v>
      </c>
      <c r="C2944" s="191">
        <v>577367</v>
      </c>
      <c r="D2944" s="192">
        <v>2.4390000000000001</v>
      </c>
      <c r="E2944" s="193">
        <v>40.441176470000002</v>
      </c>
      <c r="F2944" s="194">
        <v>1.8099547511312217</v>
      </c>
      <c r="H2944" s="195">
        <f t="shared" si="271"/>
        <v>1</v>
      </c>
      <c r="I2944" s="196">
        <f t="shared" si="272"/>
        <v>0.5</v>
      </c>
      <c r="J2944" s="197">
        <f t="shared" si="273"/>
        <v>5</v>
      </c>
      <c r="K2944" s="186">
        <f t="shared" si="276"/>
        <v>6.5</v>
      </c>
      <c r="L2944" s="198">
        <f t="shared" si="274"/>
        <v>2.1666666666666665</v>
      </c>
      <c r="M2944" s="199">
        <f t="shared" si="275"/>
        <v>2.16</v>
      </c>
    </row>
    <row r="2945" spans="1:13" x14ac:dyDescent="0.35">
      <c r="A2945" s="189" t="s">
        <v>2945</v>
      </c>
      <c r="B2945" s="190" t="s">
        <v>2959</v>
      </c>
      <c r="C2945" s="191">
        <v>545953</v>
      </c>
      <c r="D2945" s="192">
        <v>0</v>
      </c>
      <c r="E2945" s="193">
        <v>42.365229110000001</v>
      </c>
      <c r="F2945" s="194">
        <v>8.0862533692722369</v>
      </c>
      <c r="H2945" s="195">
        <f t="shared" si="271"/>
        <v>0.5</v>
      </c>
      <c r="I2945" s="196">
        <f t="shared" si="272"/>
        <v>2.5</v>
      </c>
      <c r="J2945" s="197">
        <f t="shared" si="273"/>
        <v>0.5</v>
      </c>
      <c r="K2945" s="186">
        <f t="shared" si="276"/>
        <v>3.5</v>
      </c>
      <c r="L2945" s="198">
        <f t="shared" si="274"/>
        <v>1.1666666666666667</v>
      </c>
      <c r="M2945" s="199">
        <f t="shared" si="275"/>
        <v>1.1599999999999999</v>
      </c>
    </row>
    <row r="2946" spans="1:13" x14ac:dyDescent="0.35">
      <c r="A2946" s="189" t="s">
        <v>2945</v>
      </c>
      <c r="B2946" s="190" t="s">
        <v>2960</v>
      </c>
      <c r="C2946" s="191">
        <v>564303</v>
      </c>
      <c r="D2946" s="192">
        <v>1.1439999999999999</v>
      </c>
      <c r="E2946" s="193">
        <v>42.357142860000003</v>
      </c>
      <c r="F2946" s="194">
        <v>3.081232492997199</v>
      </c>
      <c r="H2946" s="195">
        <f t="shared" si="271"/>
        <v>0.5</v>
      </c>
      <c r="I2946" s="196">
        <f t="shared" si="272"/>
        <v>2.5</v>
      </c>
      <c r="J2946" s="197">
        <f t="shared" si="273"/>
        <v>3</v>
      </c>
      <c r="K2946" s="186">
        <f t="shared" si="276"/>
        <v>6</v>
      </c>
      <c r="L2946" s="198">
        <f t="shared" si="274"/>
        <v>2</v>
      </c>
      <c r="M2946" s="199">
        <f t="shared" si="275"/>
        <v>2</v>
      </c>
    </row>
    <row r="2947" spans="1:13" x14ac:dyDescent="0.35">
      <c r="A2947" s="189" t="s">
        <v>2945</v>
      </c>
      <c r="B2947" s="190" t="s">
        <v>928</v>
      </c>
      <c r="C2947" s="191">
        <v>577413</v>
      </c>
      <c r="D2947" s="192">
        <v>3.7160000000000002</v>
      </c>
      <c r="E2947" s="193">
        <v>42.77420901</v>
      </c>
      <c r="F2947" s="194">
        <v>4.026845637583893</v>
      </c>
      <c r="H2947" s="195">
        <f t="shared" si="271"/>
        <v>4</v>
      </c>
      <c r="I2947" s="196">
        <f t="shared" si="272"/>
        <v>3.5</v>
      </c>
      <c r="J2947" s="197">
        <f t="shared" si="273"/>
        <v>1.5</v>
      </c>
      <c r="K2947" s="186">
        <f t="shared" si="276"/>
        <v>9</v>
      </c>
      <c r="L2947" s="198">
        <f t="shared" si="274"/>
        <v>3</v>
      </c>
      <c r="M2947" s="199">
        <f t="shared" si="275"/>
        <v>3</v>
      </c>
    </row>
    <row r="2948" spans="1:13" x14ac:dyDescent="0.35">
      <c r="A2948" s="189" t="s">
        <v>2945</v>
      </c>
      <c r="B2948" s="190" t="s">
        <v>2961</v>
      </c>
      <c r="C2948" s="191">
        <v>564354</v>
      </c>
      <c r="D2948" s="192">
        <v>0</v>
      </c>
      <c r="E2948" s="193">
        <v>43.743283580000003</v>
      </c>
      <c r="F2948" s="194">
        <v>2.08955223880597</v>
      </c>
      <c r="H2948" s="195">
        <f t="shared" ref="H2948:H3011" si="277">VALUE(_xlfn.IFS(D2948&gt;4.05,"5",D2948&gt;=3.83,"4,5",D2948&gt;=3.6,"4",D2948&gt;=3.37,"3,5",D2948&gt;=3.14,"3",D2948&gt;=2.91,"2,5",D2948&gt;=2.68,"2",D2948&gt;=2.45,"1,5",D2948&gt;=2.22,"1",D2948&lt;2.22,"0,5"))</f>
        <v>0.5</v>
      </c>
      <c r="I2948" s="196">
        <f t="shared" ref="I2948:I3011" si="278">VALUE(_xlfn.IFS(E2948&gt;43.62,"5",E2948&gt;=43.32,"4,5",E2948&gt;=43.1,"4",E2948&gt;=42.7,"3,5",E2948&gt;=42.39,"3",E2948&gt;=42.08,"2,5",E2948&gt;=41.77,"2",E2948&gt;=41.46,"1,5",E2948&gt;=41.15,"1",E2948&lt;41.15,"0,5"))</f>
        <v>5</v>
      </c>
      <c r="J2948" s="197">
        <f t="shared" ref="J2948:J3011" si="279">VALUE(_xlfn.IFS(F2948&gt;4.53,"0,5",F2948&gt;=4.2,"1",F2948&gt;=3.86,"1,5",F2948&gt;=3.52,"2",F2948&gt;=3.18,"2,5",F2948&gt;=2.84,"3",F2948&gt;=2.5,"3,5",F2948&gt;=2.16,"4",F2948&gt;=1.82,"4,5",F2948&lt;1.82,"5"))</f>
        <v>4.5</v>
      </c>
      <c r="K2948" s="186">
        <f t="shared" si="276"/>
        <v>10</v>
      </c>
      <c r="L2948" s="198">
        <f t="shared" ref="L2948:L3011" si="280">(H2948+I2948+J2948)/3</f>
        <v>3.3333333333333335</v>
      </c>
      <c r="M2948" s="199">
        <f t="shared" ref="M2948:M3011" si="281">ROUNDDOWN(L2948,2)</f>
        <v>3.33</v>
      </c>
    </row>
    <row r="2949" spans="1:13" x14ac:dyDescent="0.35">
      <c r="A2949" s="189" t="s">
        <v>2945</v>
      </c>
      <c r="B2949" s="190" t="s">
        <v>2962</v>
      </c>
      <c r="C2949" s="191">
        <v>544582</v>
      </c>
      <c r="D2949" s="192">
        <v>2.5129999999999999</v>
      </c>
      <c r="E2949" s="193">
        <v>44.056164379999998</v>
      </c>
      <c r="F2949" s="194">
        <v>7.6712328767123283</v>
      </c>
      <c r="H2949" s="195">
        <f t="shared" si="277"/>
        <v>1.5</v>
      </c>
      <c r="I2949" s="196">
        <f t="shared" si="278"/>
        <v>5</v>
      </c>
      <c r="J2949" s="197">
        <f t="shared" si="279"/>
        <v>0.5</v>
      </c>
      <c r="K2949" s="186">
        <f t="shared" si="276"/>
        <v>7</v>
      </c>
      <c r="L2949" s="198">
        <f t="shared" si="280"/>
        <v>2.3333333333333335</v>
      </c>
      <c r="M2949" s="199">
        <f t="shared" si="281"/>
        <v>2.33</v>
      </c>
    </row>
    <row r="2950" spans="1:13" x14ac:dyDescent="0.35">
      <c r="A2950" s="189" t="s">
        <v>2945</v>
      </c>
      <c r="B2950" s="190" t="s">
        <v>2963</v>
      </c>
      <c r="C2950" s="191">
        <v>577430</v>
      </c>
      <c r="D2950" s="192">
        <v>3.6230000000000002</v>
      </c>
      <c r="E2950" s="193">
        <v>43.403153150000001</v>
      </c>
      <c r="F2950" s="194">
        <v>4.5045045045045047</v>
      </c>
      <c r="H2950" s="195">
        <f t="shared" si="277"/>
        <v>4</v>
      </c>
      <c r="I2950" s="196">
        <f t="shared" si="278"/>
        <v>4.5</v>
      </c>
      <c r="J2950" s="197">
        <f t="shared" si="279"/>
        <v>1</v>
      </c>
      <c r="K2950" s="186">
        <f t="shared" si="276"/>
        <v>9.5</v>
      </c>
      <c r="L2950" s="198">
        <f t="shared" si="280"/>
        <v>3.1666666666666665</v>
      </c>
      <c r="M2950" s="199">
        <f t="shared" si="281"/>
        <v>3.16</v>
      </c>
    </row>
    <row r="2951" spans="1:13" x14ac:dyDescent="0.35">
      <c r="A2951" s="189" t="s">
        <v>2945</v>
      </c>
      <c r="B2951" s="190" t="s">
        <v>2964</v>
      </c>
      <c r="C2951" s="191">
        <v>577448</v>
      </c>
      <c r="D2951" s="192">
        <v>4.8390000000000004</v>
      </c>
      <c r="E2951" s="193">
        <v>44.400990100000001</v>
      </c>
      <c r="F2951" s="194">
        <v>5.9405940594059405</v>
      </c>
      <c r="H2951" s="195">
        <f t="shared" si="277"/>
        <v>5</v>
      </c>
      <c r="I2951" s="196">
        <f t="shared" si="278"/>
        <v>5</v>
      </c>
      <c r="J2951" s="197">
        <f t="shared" si="279"/>
        <v>0.5</v>
      </c>
      <c r="K2951" s="186">
        <f t="shared" si="276"/>
        <v>10.5</v>
      </c>
      <c r="L2951" s="198">
        <f t="shared" si="280"/>
        <v>3.5</v>
      </c>
      <c r="M2951" s="199">
        <f t="shared" si="281"/>
        <v>3.5</v>
      </c>
    </row>
    <row r="2952" spans="1:13" x14ac:dyDescent="0.35">
      <c r="A2952" s="189" t="s">
        <v>2945</v>
      </c>
      <c r="B2952" s="190" t="s">
        <v>2965</v>
      </c>
      <c r="C2952" s="191">
        <v>577472</v>
      </c>
      <c r="D2952" s="192">
        <v>3.8330000000000002</v>
      </c>
      <c r="E2952" s="193">
        <v>41.548056539999997</v>
      </c>
      <c r="F2952" s="194">
        <v>2.1201413427561837</v>
      </c>
      <c r="H2952" s="195">
        <f t="shared" si="277"/>
        <v>4.5</v>
      </c>
      <c r="I2952" s="196">
        <f t="shared" si="278"/>
        <v>1.5</v>
      </c>
      <c r="J2952" s="197">
        <f t="shared" si="279"/>
        <v>4.5</v>
      </c>
      <c r="K2952" s="186">
        <f t="shared" si="276"/>
        <v>10.5</v>
      </c>
      <c r="L2952" s="198">
        <f t="shared" si="280"/>
        <v>3.5</v>
      </c>
      <c r="M2952" s="199">
        <f t="shared" si="281"/>
        <v>3.5</v>
      </c>
    </row>
    <row r="2953" spans="1:13" x14ac:dyDescent="0.35">
      <c r="A2953" s="189" t="s">
        <v>2945</v>
      </c>
      <c r="B2953" s="190" t="s">
        <v>2966</v>
      </c>
      <c r="C2953" s="191">
        <v>564401</v>
      </c>
      <c r="D2953" s="192">
        <v>2.6320000000000001</v>
      </c>
      <c r="E2953" s="193">
        <v>41.945086709999998</v>
      </c>
      <c r="F2953" s="194">
        <v>1.1560693641618498</v>
      </c>
      <c r="H2953" s="195">
        <f t="shared" si="277"/>
        <v>1.5</v>
      </c>
      <c r="I2953" s="196">
        <f t="shared" si="278"/>
        <v>2</v>
      </c>
      <c r="J2953" s="197">
        <f t="shared" si="279"/>
        <v>5</v>
      </c>
      <c r="K2953" s="186">
        <f t="shared" si="276"/>
        <v>8.5</v>
      </c>
      <c r="L2953" s="198">
        <f t="shared" si="280"/>
        <v>2.8333333333333335</v>
      </c>
      <c r="M2953" s="199">
        <f t="shared" si="281"/>
        <v>2.83</v>
      </c>
    </row>
    <row r="2954" spans="1:13" x14ac:dyDescent="0.35">
      <c r="A2954" s="189" t="s">
        <v>2945</v>
      </c>
      <c r="B2954" s="190" t="s">
        <v>2967</v>
      </c>
      <c r="C2954" s="191">
        <v>564435</v>
      </c>
      <c r="D2954" s="192">
        <v>2.8370000000000002</v>
      </c>
      <c r="E2954" s="193">
        <v>42.882687930000003</v>
      </c>
      <c r="F2954" s="194">
        <v>1.8223234624145788</v>
      </c>
      <c r="H2954" s="195">
        <f t="shared" si="277"/>
        <v>2</v>
      </c>
      <c r="I2954" s="196">
        <f t="shared" si="278"/>
        <v>3.5</v>
      </c>
      <c r="J2954" s="197">
        <f t="shared" si="279"/>
        <v>4.5</v>
      </c>
      <c r="K2954" s="186">
        <f t="shared" si="276"/>
        <v>10</v>
      </c>
      <c r="L2954" s="198">
        <f t="shared" si="280"/>
        <v>3.3333333333333335</v>
      </c>
      <c r="M2954" s="199">
        <f t="shared" si="281"/>
        <v>3.33</v>
      </c>
    </row>
    <row r="2955" spans="1:13" x14ac:dyDescent="0.35">
      <c r="A2955" s="189" t="s">
        <v>2945</v>
      </c>
      <c r="B2955" s="190" t="s">
        <v>2968</v>
      </c>
      <c r="C2955" s="191">
        <v>564443</v>
      </c>
      <c r="D2955" s="192">
        <v>0.45</v>
      </c>
      <c r="E2955" s="193">
        <v>41.08789625</v>
      </c>
      <c r="F2955" s="194">
        <v>4.0345821325648412</v>
      </c>
      <c r="H2955" s="195">
        <f t="shared" si="277"/>
        <v>0.5</v>
      </c>
      <c r="I2955" s="196">
        <f t="shared" si="278"/>
        <v>0.5</v>
      </c>
      <c r="J2955" s="197">
        <f t="shared" si="279"/>
        <v>1.5</v>
      </c>
      <c r="K2955" s="186">
        <f t="shared" si="276"/>
        <v>2.5</v>
      </c>
      <c r="L2955" s="198">
        <f t="shared" si="280"/>
        <v>0.83333333333333337</v>
      </c>
      <c r="M2955" s="199">
        <f t="shared" si="281"/>
        <v>0.83</v>
      </c>
    </row>
    <row r="2956" spans="1:13" x14ac:dyDescent="0.35">
      <c r="A2956" s="189" t="s">
        <v>2945</v>
      </c>
      <c r="B2956" s="190" t="s">
        <v>2969</v>
      </c>
      <c r="C2956" s="191">
        <v>564451</v>
      </c>
      <c r="D2956" s="192">
        <v>2.0979999999999999</v>
      </c>
      <c r="E2956" s="193">
        <v>40.726851850000003</v>
      </c>
      <c r="F2956" s="194">
        <v>2.7777777777777777</v>
      </c>
      <c r="H2956" s="195">
        <f t="shared" si="277"/>
        <v>0.5</v>
      </c>
      <c r="I2956" s="196">
        <f t="shared" si="278"/>
        <v>0.5</v>
      </c>
      <c r="J2956" s="197">
        <f t="shared" si="279"/>
        <v>3.5</v>
      </c>
      <c r="K2956" s="186">
        <f t="shared" si="276"/>
        <v>4.5</v>
      </c>
      <c r="L2956" s="198">
        <f t="shared" si="280"/>
        <v>1.5</v>
      </c>
      <c r="M2956" s="199">
        <f t="shared" si="281"/>
        <v>1.5</v>
      </c>
    </row>
    <row r="2957" spans="1:13" x14ac:dyDescent="0.35">
      <c r="A2957" s="189" t="s">
        <v>2945</v>
      </c>
      <c r="B2957" s="190" t="s">
        <v>2970</v>
      </c>
      <c r="C2957" s="191">
        <v>577596</v>
      </c>
      <c r="D2957" s="192">
        <v>4.62</v>
      </c>
      <c r="E2957" s="193">
        <v>42.376046899999999</v>
      </c>
      <c r="F2957" s="194">
        <v>4.6901172529313229</v>
      </c>
      <c r="H2957" s="195">
        <f t="shared" si="277"/>
        <v>5</v>
      </c>
      <c r="I2957" s="196">
        <f t="shared" si="278"/>
        <v>2.5</v>
      </c>
      <c r="J2957" s="197">
        <f t="shared" si="279"/>
        <v>0.5</v>
      </c>
      <c r="K2957" s="186">
        <f t="shared" ref="K2957:K3020" si="282">SUM(H2957:J2957)</f>
        <v>8</v>
      </c>
      <c r="L2957" s="198">
        <f t="shared" si="280"/>
        <v>2.6666666666666665</v>
      </c>
      <c r="M2957" s="199">
        <f t="shared" si="281"/>
        <v>2.66</v>
      </c>
    </row>
    <row r="2958" spans="1:13" x14ac:dyDescent="0.35">
      <c r="A2958" s="189" t="s">
        <v>2945</v>
      </c>
      <c r="B2958" s="190" t="s">
        <v>2971</v>
      </c>
      <c r="C2958" s="191">
        <v>577600</v>
      </c>
      <c r="D2958" s="192">
        <v>5.8819999999999997</v>
      </c>
      <c r="E2958" s="193">
        <v>54.353658539999998</v>
      </c>
      <c r="F2958" s="194">
        <v>7.3170731707317067</v>
      </c>
      <c r="H2958" s="195">
        <f t="shared" si="277"/>
        <v>5</v>
      </c>
      <c r="I2958" s="196">
        <f t="shared" si="278"/>
        <v>5</v>
      </c>
      <c r="J2958" s="197">
        <f t="shared" si="279"/>
        <v>0.5</v>
      </c>
      <c r="K2958" s="186">
        <f t="shared" si="282"/>
        <v>10.5</v>
      </c>
      <c r="L2958" s="198">
        <f t="shared" si="280"/>
        <v>3.5</v>
      </c>
      <c r="M2958" s="199">
        <f t="shared" si="281"/>
        <v>3.5</v>
      </c>
    </row>
    <row r="2959" spans="1:13" x14ac:dyDescent="0.35">
      <c r="A2959" s="189" t="s">
        <v>2945</v>
      </c>
      <c r="B2959" s="190" t="s">
        <v>2945</v>
      </c>
      <c r="C2959" s="191">
        <v>577626</v>
      </c>
      <c r="D2959" s="192">
        <v>3.8380000000000001</v>
      </c>
      <c r="E2959" s="193">
        <v>44.162598260000003</v>
      </c>
      <c r="F2959" s="194">
        <v>2.799613846366019</v>
      </c>
      <c r="H2959" s="195">
        <f t="shared" si="277"/>
        <v>4.5</v>
      </c>
      <c r="I2959" s="196">
        <f t="shared" si="278"/>
        <v>5</v>
      </c>
      <c r="J2959" s="197">
        <f t="shared" si="279"/>
        <v>3.5</v>
      </c>
      <c r="K2959" s="186">
        <f t="shared" si="282"/>
        <v>13</v>
      </c>
      <c r="L2959" s="198">
        <f t="shared" si="280"/>
        <v>4.333333333333333</v>
      </c>
      <c r="M2959" s="199">
        <f t="shared" si="281"/>
        <v>4.33</v>
      </c>
    </row>
    <row r="2960" spans="1:13" x14ac:dyDescent="0.35">
      <c r="A2960" s="189" t="s">
        <v>2945</v>
      </c>
      <c r="B2960" s="190" t="s">
        <v>2972</v>
      </c>
      <c r="C2960" s="191">
        <v>564516</v>
      </c>
      <c r="D2960" s="192">
        <v>0</v>
      </c>
      <c r="E2960" s="193">
        <v>41.805177110000002</v>
      </c>
      <c r="F2960" s="194">
        <v>9.8092643051771127</v>
      </c>
      <c r="H2960" s="195">
        <f t="shared" si="277"/>
        <v>0.5</v>
      </c>
      <c r="I2960" s="196">
        <f t="shared" si="278"/>
        <v>2</v>
      </c>
      <c r="J2960" s="197">
        <f t="shared" si="279"/>
        <v>0.5</v>
      </c>
      <c r="K2960" s="186">
        <f t="shared" si="282"/>
        <v>3</v>
      </c>
      <c r="L2960" s="198">
        <f t="shared" si="280"/>
        <v>1</v>
      </c>
      <c r="M2960" s="199">
        <f t="shared" si="281"/>
        <v>1</v>
      </c>
    </row>
    <row r="2961" spans="1:13" x14ac:dyDescent="0.35">
      <c r="A2961" s="189" t="s">
        <v>2945</v>
      </c>
      <c r="B2961" s="190" t="s">
        <v>2973</v>
      </c>
      <c r="C2961" s="191">
        <v>577677</v>
      </c>
      <c r="D2961" s="192">
        <v>3.2</v>
      </c>
      <c r="E2961" s="193">
        <v>42.46974522</v>
      </c>
      <c r="F2961" s="194">
        <v>1.910828025477707</v>
      </c>
      <c r="H2961" s="195">
        <f t="shared" si="277"/>
        <v>3</v>
      </c>
      <c r="I2961" s="196">
        <f t="shared" si="278"/>
        <v>3</v>
      </c>
      <c r="J2961" s="197">
        <f t="shared" si="279"/>
        <v>4.5</v>
      </c>
      <c r="K2961" s="186">
        <f t="shared" si="282"/>
        <v>10.5</v>
      </c>
      <c r="L2961" s="198">
        <f t="shared" si="280"/>
        <v>3.5</v>
      </c>
      <c r="M2961" s="199">
        <f t="shared" si="281"/>
        <v>3.5</v>
      </c>
    </row>
    <row r="2962" spans="1:13" x14ac:dyDescent="0.35">
      <c r="A2962" s="189" t="s">
        <v>2945</v>
      </c>
      <c r="B2962" s="190" t="s">
        <v>2974</v>
      </c>
      <c r="C2962" s="191">
        <v>577685</v>
      </c>
      <c r="D2962" s="192">
        <v>5.8369999999999997</v>
      </c>
      <c r="E2962" s="193">
        <v>45.478048780000002</v>
      </c>
      <c r="F2962" s="194">
        <v>3.9024390243902443</v>
      </c>
      <c r="H2962" s="195">
        <f t="shared" si="277"/>
        <v>5</v>
      </c>
      <c r="I2962" s="196">
        <f t="shared" si="278"/>
        <v>5</v>
      </c>
      <c r="J2962" s="197">
        <f t="shared" si="279"/>
        <v>1.5</v>
      </c>
      <c r="K2962" s="186">
        <f t="shared" si="282"/>
        <v>11.5</v>
      </c>
      <c r="L2962" s="198">
        <f t="shared" si="280"/>
        <v>3.8333333333333335</v>
      </c>
      <c r="M2962" s="199">
        <f t="shared" si="281"/>
        <v>3.83</v>
      </c>
    </row>
    <row r="2963" spans="1:13" x14ac:dyDescent="0.35">
      <c r="A2963" s="189" t="s">
        <v>2945</v>
      </c>
      <c r="B2963" s="190" t="s">
        <v>2975</v>
      </c>
      <c r="C2963" s="191">
        <v>544604</v>
      </c>
      <c r="D2963" s="192">
        <v>0</v>
      </c>
      <c r="E2963" s="193">
        <v>38.177966099999999</v>
      </c>
      <c r="F2963" s="194">
        <v>5.6497175141242941</v>
      </c>
      <c r="H2963" s="195">
        <f t="shared" si="277"/>
        <v>0.5</v>
      </c>
      <c r="I2963" s="196">
        <f t="shared" si="278"/>
        <v>0.5</v>
      </c>
      <c r="J2963" s="197">
        <f t="shared" si="279"/>
        <v>0.5</v>
      </c>
      <c r="K2963" s="186">
        <f t="shared" si="282"/>
        <v>1.5</v>
      </c>
      <c r="L2963" s="198">
        <f t="shared" si="280"/>
        <v>0.5</v>
      </c>
      <c r="M2963" s="199">
        <f t="shared" si="281"/>
        <v>0.5</v>
      </c>
    </row>
    <row r="2964" spans="1:13" x14ac:dyDescent="0.35">
      <c r="A2964" s="189" t="s">
        <v>2945</v>
      </c>
      <c r="B2964" s="190" t="s">
        <v>2976</v>
      </c>
      <c r="C2964" s="191">
        <v>577723</v>
      </c>
      <c r="D2964" s="192">
        <v>2.1509999999999998</v>
      </c>
      <c r="E2964" s="193">
        <v>41.165338650000002</v>
      </c>
      <c r="F2964" s="194">
        <v>0</v>
      </c>
      <c r="H2964" s="195">
        <f t="shared" si="277"/>
        <v>0.5</v>
      </c>
      <c r="I2964" s="196">
        <f t="shared" si="278"/>
        <v>1</v>
      </c>
      <c r="J2964" s="197">
        <f t="shared" si="279"/>
        <v>5</v>
      </c>
      <c r="K2964" s="186">
        <f t="shared" si="282"/>
        <v>6.5</v>
      </c>
      <c r="L2964" s="198">
        <f t="shared" si="280"/>
        <v>2.1666666666666665</v>
      </c>
      <c r="M2964" s="199">
        <f t="shared" si="281"/>
        <v>2.16</v>
      </c>
    </row>
    <row r="2965" spans="1:13" x14ac:dyDescent="0.35">
      <c r="A2965" s="189" t="s">
        <v>2977</v>
      </c>
      <c r="B2965" s="190" t="s">
        <v>2978</v>
      </c>
      <c r="C2965" s="191">
        <v>563561</v>
      </c>
      <c r="D2965" s="192">
        <v>2.9489999999999998</v>
      </c>
      <c r="E2965" s="193">
        <v>43.388316150000001</v>
      </c>
      <c r="F2965" s="194">
        <v>1.7182130584192439</v>
      </c>
      <c r="H2965" s="195">
        <f t="shared" si="277"/>
        <v>2.5</v>
      </c>
      <c r="I2965" s="196">
        <f t="shared" si="278"/>
        <v>4.5</v>
      </c>
      <c r="J2965" s="197">
        <f t="shared" si="279"/>
        <v>5</v>
      </c>
      <c r="K2965" s="186">
        <f t="shared" si="282"/>
        <v>12</v>
      </c>
      <c r="L2965" s="198">
        <f t="shared" si="280"/>
        <v>4</v>
      </c>
      <c r="M2965" s="199">
        <f t="shared" si="281"/>
        <v>4</v>
      </c>
    </row>
    <row r="2966" spans="1:13" x14ac:dyDescent="0.35">
      <c r="A2966" s="189" t="s">
        <v>2977</v>
      </c>
      <c r="B2966" s="190" t="s">
        <v>2979</v>
      </c>
      <c r="C2966" s="191">
        <v>563617</v>
      </c>
      <c r="D2966" s="192">
        <v>3.5710000000000002</v>
      </c>
      <c r="E2966" s="193">
        <v>42.370292890000002</v>
      </c>
      <c r="F2966" s="194">
        <v>1.6736401673640169</v>
      </c>
      <c r="H2966" s="195">
        <f t="shared" si="277"/>
        <v>3.5</v>
      </c>
      <c r="I2966" s="196">
        <f t="shared" si="278"/>
        <v>2.5</v>
      </c>
      <c r="J2966" s="197">
        <f t="shared" si="279"/>
        <v>5</v>
      </c>
      <c r="K2966" s="186">
        <f t="shared" si="282"/>
        <v>11</v>
      </c>
      <c r="L2966" s="198">
        <f t="shared" si="280"/>
        <v>3.6666666666666665</v>
      </c>
      <c r="M2966" s="199">
        <f t="shared" si="281"/>
        <v>3.66</v>
      </c>
    </row>
    <row r="2967" spans="1:13" x14ac:dyDescent="0.35">
      <c r="A2967" s="189" t="s">
        <v>2977</v>
      </c>
      <c r="B2967" s="190" t="s">
        <v>2980</v>
      </c>
      <c r="C2967" s="191">
        <v>563641</v>
      </c>
      <c r="D2967" s="192">
        <v>2.3809999999999998</v>
      </c>
      <c r="E2967" s="193">
        <v>44.259059749999999</v>
      </c>
      <c r="F2967" s="194">
        <v>2.1547502448579823</v>
      </c>
      <c r="H2967" s="195">
        <f t="shared" si="277"/>
        <v>1</v>
      </c>
      <c r="I2967" s="196">
        <f t="shared" si="278"/>
        <v>5</v>
      </c>
      <c r="J2967" s="197">
        <f t="shared" si="279"/>
        <v>4.5</v>
      </c>
      <c r="K2967" s="186">
        <f t="shared" si="282"/>
        <v>10.5</v>
      </c>
      <c r="L2967" s="198">
        <f t="shared" si="280"/>
        <v>3.5</v>
      </c>
      <c r="M2967" s="199">
        <f t="shared" si="281"/>
        <v>3.5</v>
      </c>
    </row>
    <row r="2968" spans="1:13" x14ac:dyDescent="0.35">
      <c r="A2968" s="189" t="s">
        <v>2977</v>
      </c>
      <c r="B2968" s="190" t="s">
        <v>2981</v>
      </c>
      <c r="C2968" s="191">
        <v>563676</v>
      </c>
      <c r="D2968" s="192">
        <v>2.4689999999999999</v>
      </c>
      <c r="E2968" s="193">
        <v>44.359437749999998</v>
      </c>
      <c r="F2968" s="194">
        <v>1.606425702811245</v>
      </c>
      <c r="H2968" s="195">
        <f t="shared" si="277"/>
        <v>1.5</v>
      </c>
      <c r="I2968" s="196">
        <f t="shared" si="278"/>
        <v>5</v>
      </c>
      <c r="J2968" s="197">
        <f t="shared" si="279"/>
        <v>5</v>
      </c>
      <c r="K2968" s="186">
        <f t="shared" si="282"/>
        <v>11.5</v>
      </c>
      <c r="L2968" s="198">
        <f t="shared" si="280"/>
        <v>3.8333333333333335</v>
      </c>
      <c r="M2968" s="199">
        <f t="shared" si="281"/>
        <v>3.83</v>
      </c>
    </row>
    <row r="2969" spans="1:13" x14ac:dyDescent="0.35">
      <c r="A2969" s="189" t="s">
        <v>2977</v>
      </c>
      <c r="B2969" s="190" t="s">
        <v>2982</v>
      </c>
      <c r="C2969" s="191">
        <v>563684</v>
      </c>
      <c r="D2969" s="192">
        <v>4.1669999999999998</v>
      </c>
      <c r="E2969" s="193">
        <v>46.44470046</v>
      </c>
      <c r="F2969" s="194">
        <v>0.92165898617511521</v>
      </c>
      <c r="H2969" s="195">
        <f t="shared" si="277"/>
        <v>5</v>
      </c>
      <c r="I2969" s="196">
        <f t="shared" si="278"/>
        <v>5</v>
      </c>
      <c r="J2969" s="197">
        <f t="shared" si="279"/>
        <v>5</v>
      </c>
      <c r="K2969" s="186">
        <f t="shared" si="282"/>
        <v>15</v>
      </c>
      <c r="L2969" s="198">
        <f t="shared" si="280"/>
        <v>5</v>
      </c>
      <c r="M2969" s="199">
        <f t="shared" si="281"/>
        <v>5</v>
      </c>
    </row>
    <row r="2970" spans="1:13" x14ac:dyDescent="0.35">
      <c r="A2970" s="189" t="s">
        <v>2977</v>
      </c>
      <c r="B2970" s="190" t="s">
        <v>2960</v>
      </c>
      <c r="C2970" s="191">
        <v>563749</v>
      </c>
      <c r="D2970" s="192">
        <v>2.6840000000000002</v>
      </c>
      <c r="E2970" s="193">
        <v>41.932900429999997</v>
      </c>
      <c r="F2970" s="194">
        <v>3.7518037518037519</v>
      </c>
      <c r="H2970" s="195">
        <f t="shared" si="277"/>
        <v>2</v>
      </c>
      <c r="I2970" s="196">
        <f t="shared" si="278"/>
        <v>2</v>
      </c>
      <c r="J2970" s="197">
        <f t="shared" si="279"/>
        <v>2</v>
      </c>
      <c r="K2970" s="186">
        <f t="shared" si="282"/>
        <v>6</v>
      </c>
      <c r="L2970" s="198">
        <f t="shared" si="280"/>
        <v>2</v>
      </c>
      <c r="M2970" s="199">
        <f t="shared" si="281"/>
        <v>2</v>
      </c>
    </row>
    <row r="2971" spans="1:13" x14ac:dyDescent="0.35">
      <c r="A2971" s="189" t="s">
        <v>2977</v>
      </c>
      <c r="B2971" s="190" t="s">
        <v>2983</v>
      </c>
      <c r="C2971" s="191">
        <v>563773</v>
      </c>
      <c r="D2971" s="192">
        <v>1.0640000000000001</v>
      </c>
      <c r="E2971" s="193">
        <v>43.215846990000003</v>
      </c>
      <c r="F2971" s="194">
        <v>1.0928961748633881</v>
      </c>
      <c r="H2971" s="195">
        <f t="shared" si="277"/>
        <v>0.5</v>
      </c>
      <c r="I2971" s="196">
        <f t="shared" si="278"/>
        <v>4</v>
      </c>
      <c r="J2971" s="197">
        <f t="shared" si="279"/>
        <v>5</v>
      </c>
      <c r="K2971" s="186">
        <f t="shared" si="282"/>
        <v>9.5</v>
      </c>
      <c r="L2971" s="198">
        <f t="shared" si="280"/>
        <v>3.1666666666666665</v>
      </c>
      <c r="M2971" s="199">
        <f t="shared" si="281"/>
        <v>3.16</v>
      </c>
    </row>
    <row r="2972" spans="1:13" x14ac:dyDescent="0.35">
      <c r="A2972" s="189" t="s">
        <v>2977</v>
      </c>
      <c r="B2972" s="190" t="s">
        <v>362</v>
      </c>
      <c r="C2972" s="191">
        <v>563803</v>
      </c>
      <c r="D2972" s="192">
        <v>2.2469999999999999</v>
      </c>
      <c r="E2972" s="193">
        <v>40.630573249999998</v>
      </c>
      <c r="F2972" s="194">
        <v>4.7770700636942669</v>
      </c>
      <c r="H2972" s="195">
        <f t="shared" si="277"/>
        <v>1</v>
      </c>
      <c r="I2972" s="196">
        <f t="shared" si="278"/>
        <v>0.5</v>
      </c>
      <c r="J2972" s="197">
        <f t="shared" si="279"/>
        <v>0.5</v>
      </c>
      <c r="K2972" s="186">
        <f t="shared" si="282"/>
        <v>2</v>
      </c>
      <c r="L2972" s="198">
        <f t="shared" si="280"/>
        <v>0.66666666666666663</v>
      </c>
      <c r="M2972" s="199">
        <f t="shared" si="281"/>
        <v>0.66</v>
      </c>
    </row>
    <row r="2973" spans="1:13" x14ac:dyDescent="0.35">
      <c r="A2973" s="189" t="s">
        <v>2977</v>
      </c>
      <c r="B2973" s="190" t="s">
        <v>1713</v>
      </c>
      <c r="C2973" s="191">
        <v>563846</v>
      </c>
      <c r="D2973" s="192">
        <v>3.8959999999999999</v>
      </c>
      <c r="E2973" s="193">
        <v>43.933070870000002</v>
      </c>
      <c r="F2973" s="194">
        <v>12.598425196850394</v>
      </c>
      <c r="H2973" s="195">
        <f t="shared" si="277"/>
        <v>4.5</v>
      </c>
      <c r="I2973" s="196">
        <f t="shared" si="278"/>
        <v>5</v>
      </c>
      <c r="J2973" s="197">
        <f t="shared" si="279"/>
        <v>0.5</v>
      </c>
      <c r="K2973" s="186">
        <f t="shared" si="282"/>
        <v>10</v>
      </c>
      <c r="L2973" s="198">
        <f t="shared" si="280"/>
        <v>3.3333333333333335</v>
      </c>
      <c r="M2973" s="199">
        <f t="shared" si="281"/>
        <v>3.33</v>
      </c>
    </row>
    <row r="2974" spans="1:13" x14ac:dyDescent="0.35">
      <c r="A2974" s="189" t="s">
        <v>2977</v>
      </c>
      <c r="B2974" s="190" t="s">
        <v>2984</v>
      </c>
      <c r="C2974" s="191">
        <v>563854</v>
      </c>
      <c r="D2974" s="192">
        <v>3.125</v>
      </c>
      <c r="E2974" s="193">
        <v>42.556706650000002</v>
      </c>
      <c r="F2974" s="194">
        <v>3.0534351145038165</v>
      </c>
      <c r="H2974" s="195">
        <f t="shared" si="277"/>
        <v>2.5</v>
      </c>
      <c r="I2974" s="196">
        <f t="shared" si="278"/>
        <v>3</v>
      </c>
      <c r="J2974" s="197">
        <f t="shared" si="279"/>
        <v>3</v>
      </c>
      <c r="K2974" s="186">
        <f t="shared" si="282"/>
        <v>8.5</v>
      </c>
      <c r="L2974" s="198">
        <f t="shared" si="280"/>
        <v>2.8333333333333335</v>
      </c>
      <c r="M2974" s="199">
        <f t="shared" si="281"/>
        <v>2.83</v>
      </c>
    </row>
    <row r="2975" spans="1:13" x14ac:dyDescent="0.35">
      <c r="A2975" s="189" t="s">
        <v>2977</v>
      </c>
      <c r="B2975" s="190" t="s">
        <v>2977</v>
      </c>
      <c r="C2975" s="191">
        <v>563871</v>
      </c>
      <c r="D2975" s="192">
        <v>4.298</v>
      </c>
      <c r="E2975" s="193">
        <v>45.139901070000001</v>
      </c>
      <c r="F2975" s="194">
        <v>1.1541632316570487</v>
      </c>
      <c r="H2975" s="195">
        <f t="shared" si="277"/>
        <v>5</v>
      </c>
      <c r="I2975" s="196">
        <f t="shared" si="278"/>
        <v>5</v>
      </c>
      <c r="J2975" s="197">
        <f t="shared" si="279"/>
        <v>5</v>
      </c>
      <c r="K2975" s="186">
        <f t="shared" si="282"/>
        <v>15</v>
      </c>
      <c r="L2975" s="198">
        <f t="shared" si="280"/>
        <v>5</v>
      </c>
      <c r="M2975" s="199">
        <f t="shared" si="281"/>
        <v>5</v>
      </c>
    </row>
    <row r="2976" spans="1:13" x14ac:dyDescent="0.35">
      <c r="A2976" s="189" t="s">
        <v>2357</v>
      </c>
      <c r="B2976" s="190" t="s">
        <v>2985</v>
      </c>
      <c r="C2976" s="191">
        <v>547786</v>
      </c>
      <c r="D2976" s="192">
        <v>8.6959999999999997</v>
      </c>
      <c r="E2976" s="193">
        <v>47.207910750000003</v>
      </c>
      <c r="F2976" s="194">
        <v>0.81135902636916846</v>
      </c>
      <c r="H2976" s="195">
        <f t="shared" si="277"/>
        <v>5</v>
      </c>
      <c r="I2976" s="196">
        <f t="shared" si="278"/>
        <v>5</v>
      </c>
      <c r="J2976" s="197">
        <f t="shared" si="279"/>
        <v>5</v>
      </c>
      <c r="K2976" s="186">
        <f t="shared" si="282"/>
        <v>15</v>
      </c>
      <c r="L2976" s="198">
        <f t="shared" si="280"/>
        <v>5</v>
      </c>
      <c r="M2976" s="199">
        <f t="shared" si="281"/>
        <v>5</v>
      </c>
    </row>
    <row r="2977" spans="1:13" x14ac:dyDescent="0.35">
      <c r="A2977" s="189" t="s">
        <v>2357</v>
      </c>
      <c r="B2977" s="190" t="s">
        <v>2986</v>
      </c>
      <c r="C2977" s="191">
        <v>573914</v>
      </c>
      <c r="D2977" s="192">
        <v>4.8250000000000002</v>
      </c>
      <c r="E2977" s="193">
        <v>41.394601539999996</v>
      </c>
      <c r="F2977" s="194">
        <v>6.6838046272493576</v>
      </c>
      <c r="H2977" s="195">
        <f t="shared" si="277"/>
        <v>5</v>
      </c>
      <c r="I2977" s="196">
        <f t="shared" si="278"/>
        <v>1</v>
      </c>
      <c r="J2977" s="197">
        <f t="shared" si="279"/>
        <v>0.5</v>
      </c>
      <c r="K2977" s="186">
        <f t="shared" si="282"/>
        <v>6.5</v>
      </c>
      <c r="L2977" s="198">
        <f t="shared" si="280"/>
        <v>2.1666666666666665</v>
      </c>
      <c r="M2977" s="199">
        <f t="shared" si="281"/>
        <v>2.16</v>
      </c>
    </row>
    <row r="2978" spans="1:13" x14ac:dyDescent="0.35">
      <c r="A2978" s="189" t="s">
        <v>2357</v>
      </c>
      <c r="B2978" s="190" t="s">
        <v>2357</v>
      </c>
      <c r="C2978" s="191">
        <v>573922</v>
      </c>
      <c r="D2978" s="192">
        <v>9.5879999999999992</v>
      </c>
      <c r="E2978" s="193">
        <v>44.404828360000003</v>
      </c>
      <c r="F2978" s="194">
        <v>1.6466648060284679</v>
      </c>
      <c r="H2978" s="195">
        <f t="shared" si="277"/>
        <v>5</v>
      </c>
      <c r="I2978" s="196">
        <f t="shared" si="278"/>
        <v>5</v>
      </c>
      <c r="J2978" s="197">
        <f t="shared" si="279"/>
        <v>5</v>
      </c>
      <c r="K2978" s="186">
        <f t="shared" si="282"/>
        <v>15</v>
      </c>
      <c r="L2978" s="198">
        <f t="shared" si="280"/>
        <v>5</v>
      </c>
      <c r="M2978" s="199">
        <f t="shared" si="281"/>
        <v>5</v>
      </c>
    </row>
    <row r="2979" spans="1:13" x14ac:dyDescent="0.35">
      <c r="A2979" s="189" t="s">
        <v>2357</v>
      </c>
      <c r="B2979" s="190" t="s">
        <v>2987</v>
      </c>
      <c r="C2979" s="191">
        <v>574031</v>
      </c>
      <c r="D2979" s="192">
        <v>5.1210000000000004</v>
      </c>
      <c r="E2979" s="193">
        <v>46.910034600000003</v>
      </c>
      <c r="F2979" s="194">
        <v>2.0761245674740483</v>
      </c>
      <c r="H2979" s="195">
        <f t="shared" si="277"/>
        <v>5</v>
      </c>
      <c r="I2979" s="196">
        <f t="shared" si="278"/>
        <v>5</v>
      </c>
      <c r="J2979" s="197">
        <f t="shared" si="279"/>
        <v>4.5</v>
      </c>
      <c r="K2979" s="186">
        <f t="shared" si="282"/>
        <v>14.5</v>
      </c>
      <c r="L2979" s="198">
        <f t="shared" si="280"/>
        <v>4.833333333333333</v>
      </c>
      <c r="M2979" s="199">
        <f t="shared" si="281"/>
        <v>4.83</v>
      </c>
    </row>
    <row r="2980" spans="1:13" x14ac:dyDescent="0.35">
      <c r="A2980" s="189" t="s">
        <v>2357</v>
      </c>
      <c r="B2980" s="190" t="s">
        <v>2988</v>
      </c>
      <c r="C2980" s="191">
        <v>574058</v>
      </c>
      <c r="D2980" s="192">
        <v>4.29</v>
      </c>
      <c r="E2980" s="193">
        <v>45.05769231</v>
      </c>
      <c r="F2980" s="194">
        <v>0.85470085470085466</v>
      </c>
      <c r="H2980" s="195">
        <f t="shared" si="277"/>
        <v>5</v>
      </c>
      <c r="I2980" s="196">
        <f t="shared" si="278"/>
        <v>5</v>
      </c>
      <c r="J2980" s="197">
        <f t="shared" si="279"/>
        <v>5</v>
      </c>
      <c r="K2980" s="186">
        <f t="shared" si="282"/>
        <v>15</v>
      </c>
      <c r="L2980" s="198">
        <f t="shared" si="280"/>
        <v>5</v>
      </c>
      <c r="M2980" s="199">
        <f t="shared" si="281"/>
        <v>5</v>
      </c>
    </row>
    <row r="2981" spans="1:13" x14ac:dyDescent="0.35">
      <c r="A2981" s="189" t="s">
        <v>2357</v>
      </c>
      <c r="B2981" s="190" t="s">
        <v>2989</v>
      </c>
      <c r="C2981" s="191">
        <v>574163</v>
      </c>
      <c r="D2981" s="192">
        <v>9.1669999999999998</v>
      </c>
      <c r="E2981" s="193">
        <v>39.42307692</v>
      </c>
      <c r="F2981" s="194">
        <v>0</v>
      </c>
      <c r="H2981" s="195">
        <f t="shared" si="277"/>
        <v>5</v>
      </c>
      <c r="I2981" s="196">
        <f t="shared" si="278"/>
        <v>0.5</v>
      </c>
      <c r="J2981" s="197">
        <f t="shared" si="279"/>
        <v>5</v>
      </c>
      <c r="K2981" s="186">
        <f t="shared" si="282"/>
        <v>10.5</v>
      </c>
      <c r="L2981" s="198">
        <f t="shared" si="280"/>
        <v>3.5</v>
      </c>
      <c r="M2981" s="199">
        <f t="shared" si="281"/>
        <v>3.5</v>
      </c>
    </row>
    <row r="2982" spans="1:13" x14ac:dyDescent="0.35">
      <c r="A2982" s="189" t="s">
        <v>2357</v>
      </c>
      <c r="B2982" s="190" t="s">
        <v>2990</v>
      </c>
      <c r="C2982" s="191">
        <v>574155</v>
      </c>
      <c r="D2982" s="192">
        <v>6.8029999999999999</v>
      </c>
      <c r="E2982" s="193">
        <v>43.61963883</v>
      </c>
      <c r="F2982" s="194">
        <v>0.90293453724604966</v>
      </c>
      <c r="H2982" s="195">
        <f t="shared" si="277"/>
        <v>5</v>
      </c>
      <c r="I2982" s="196">
        <f t="shared" si="278"/>
        <v>4.5</v>
      </c>
      <c r="J2982" s="197">
        <f t="shared" si="279"/>
        <v>5</v>
      </c>
      <c r="K2982" s="186">
        <f t="shared" si="282"/>
        <v>14.5</v>
      </c>
      <c r="L2982" s="198">
        <f t="shared" si="280"/>
        <v>4.833333333333333</v>
      </c>
      <c r="M2982" s="199">
        <f t="shared" si="281"/>
        <v>4.83</v>
      </c>
    </row>
    <row r="2983" spans="1:13" x14ac:dyDescent="0.35">
      <c r="A2983" s="189" t="s">
        <v>2357</v>
      </c>
      <c r="B2983" s="190" t="s">
        <v>2991</v>
      </c>
      <c r="C2983" s="191">
        <v>574171</v>
      </c>
      <c r="D2983" s="192">
        <v>3.18</v>
      </c>
      <c r="E2983" s="193">
        <v>42.131578949999998</v>
      </c>
      <c r="F2983" s="194">
        <v>3.2036613272311212</v>
      </c>
      <c r="H2983" s="195">
        <f t="shared" si="277"/>
        <v>3</v>
      </c>
      <c r="I2983" s="196">
        <f t="shared" si="278"/>
        <v>2.5</v>
      </c>
      <c r="J2983" s="197">
        <f t="shared" si="279"/>
        <v>2.5</v>
      </c>
      <c r="K2983" s="186">
        <f t="shared" si="282"/>
        <v>8</v>
      </c>
      <c r="L2983" s="198">
        <f t="shared" si="280"/>
        <v>2.6666666666666665</v>
      </c>
      <c r="M2983" s="199">
        <f t="shared" si="281"/>
        <v>2.66</v>
      </c>
    </row>
    <row r="2984" spans="1:13" x14ac:dyDescent="0.35">
      <c r="A2984" s="189" t="s">
        <v>2357</v>
      </c>
      <c r="B2984" s="190" t="s">
        <v>2992</v>
      </c>
      <c r="C2984" s="191">
        <v>574228</v>
      </c>
      <c r="D2984" s="192">
        <v>6.0510000000000002</v>
      </c>
      <c r="E2984" s="193">
        <v>44.223282439999998</v>
      </c>
      <c r="F2984" s="194">
        <v>3.0534351145038165</v>
      </c>
      <c r="H2984" s="195">
        <f t="shared" si="277"/>
        <v>5</v>
      </c>
      <c r="I2984" s="196">
        <f t="shared" si="278"/>
        <v>5</v>
      </c>
      <c r="J2984" s="197">
        <f t="shared" si="279"/>
        <v>3</v>
      </c>
      <c r="K2984" s="186">
        <f t="shared" si="282"/>
        <v>13</v>
      </c>
      <c r="L2984" s="198">
        <f t="shared" si="280"/>
        <v>4.333333333333333</v>
      </c>
      <c r="M2984" s="199">
        <f t="shared" si="281"/>
        <v>4.33</v>
      </c>
    </row>
    <row r="2985" spans="1:13" x14ac:dyDescent="0.35">
      <c r="A2985" s="189" t="s">
        <v>2357</v>
      </c>
      <c r="B2985" s="190" t="s">
        <v>2993</v>
      </c>
      <c r="C2985" s="191">
        <v>574252</v>
      </c>
      <c r="D2985" s="192">
        <v>7.5430000000000001</v>
      </c>
      <c r="E2985" s="193">
        <v>45.930775830000002</v>
      </c>
      <c r="F2985" s="194">
        <v>0.6000857265323617</v>
      </c>
      <c r="H2985" s="195">
        <f t="shared" si="277"/>
        <v>5</v>
      </c>
      <c r="I2985" s="196">
        <f t="shared" si="278"/>
        <v>5</v>
      </c>
      <c r="J2985" s="197">
        <f t="shared" si="279"/>
        <v>5</v>
      </c>
      <c r="K2985" s="186">
        <f t="shared" si="282"/>
        <v>15</v>
      </c>
      <c r="L2985" s="198">
        <f t="shared" si="280"/>
        <v>5</v>
      </c>
      <c r="M2985" s="199">
        <f t="shared" si="281"/>
        <v>5</v>
      </c>
    </row>
    <row r="2986" spans="1:13" x14ac:dyDescent="0.35">
      <c r="A2986" s="189" t="s">
        <v>2357</v>
      </c>
      <c r="B2986" s="190" t="s">
        <v>2419</v>
      </c>
      <c r="C2986" s="191">
        <v>574317</v>
      </c>
      <c r="D2986" s="192">
        <v>8.7379999999999995</v>
      </c>
      <c r="E2986" s="193">
        <v>41.995522389999998</v>
      </c>
      <c r="F2986" s="194">
        <v>0</v>
      </c>
      <c r="H2986" s="195">
        <f t="shared" si="277"/>
        <v>5</v>
      </c>
      <c r="I2986" s="196">
        <f t="shared" si="278"/>
        <v>2</v>
      </c>
      <c r="J2986" s="197">
        <f t="shared" si="279"/>
        <v>5</v>
      </c>
      <c r="K2986" s="186">
        <f t="shared" si="282"/>
        <v>12</v>
      </c>
      <c r="L2986" s="198">
        <f t="shared" si="280"/>
        <v>4</v>
      </c>
      <c r="M2986" s="199">
        <f t="shared" si="281"/>
        <v>4</v>
      </c>
    </row>
    <row r="2987" spans="1:13" x14ac:dyDescent="0.35">
      <c r="A2987" s="189" t="s">
        <v>2357</v>
      </c>
      <c r="B2987" s="190" t="s">
        <v>2994</v>
      </c>
      <c r="C2987" s="191">
        <v>574511</v>
      </c>
      <c r="D2987" s="192">
        <v>3.03</v>
      </c>
      <c r="E2987" s="193">
        <v>44.97457627</v>
      </c>
      <c r="F2987" s="194">
        <v>0.67796610169491534</v>
      </c>
      <c r="H2987" s="195">
        <f t="shared" si="277"/>
        <v>2.5</v>
      </c>
      <c r="I2987" s="196">
        <f t="shared" si="278"/>
        <v>5</v>
      </c>
      <c r="J2987" s="197">
        <f t="shared" si="279"/>
        <v>5</v>
      </c>
      <c r="K2987" s="186">
        <f t="shared" si="282"/>
        <v>12.5</v>
      </c>
      <c r="L2987" s="198">
        <f t="shared" si="280"/>
        <v>4.166666666666667</v>
      </c>
      <c r="M2987" s="199">
        <f t="shared" si="281"/>
        <v>4.16</v>
      </c>
    </row>
    <row r="2988" spans="1:13" x14ac:dyDescent="0.35">
      <c r="A2988" s="189" t="s">
        <v>2357</v>
      </c>
      <c r="B2988" s="190" t="s">
        <v>2995</v>
      </c>
      <c r="C2988" s="191">
        <v>574538</v>
      </c>
      <c r="D2988" s="192">
        <v>7.2480000000000002</v>
      </c>
      <c r="E2988" s="193">
        <v>44.17542323</v>
      </c>
      <c r="F2988" s="194">
        <v>1.4010507880910683</v>
      </c>
      <c r="H2988" s="195">
        <f t="shared" si="277"/>
        <v>5</v>
      </c>
      <c r="I2988" s="196">
        <f t="shared" si="278"/>
        <v>5</v>
      </c>
      <c r="J2988" s="197">
        <f t="shared" si="279"/>
        <v>5</v>
      </c>
      <c r="K2988" s="186">
        <f t="shared" si="282"/>
        <v>15</v>
      </c>
      <c r="L2988" s="198">
        <f t="shared" si="280"/>
        <v>5</v>
      </c>
      <c r="M2988" s="199">
        <f t="shared" si="281"/>
        <v>5</v>
      </c>
    </row>
    <row r="2989" spans="1:13" x14ac:dyDescent="0.35">
      <c r="A2989" s="189" t="s">
        <v>2357</v>
      </c>
      <c r="B2989" s="190" t="s">
        <v>2996</v>
      </c>
      <c r="C2989" s="191">
        <v>547743</v>
      </c>
      <c r="D2989" s="192">
        <v>3.3180000000000001</v>
      </c>
      <c r="E2989" s="193">
        <v>44.228706619999997</v>
      </c>
      <c r="F2989" s="194">
        <v>1.8927444794952681</v>
      </c>
      <c r="H2989" s="195">
        <f t="shared" si="277"/>
        <v>3</v>
      </c>
      <c r="I2989" s="196">
        <f t="shared" si="278"/>
        <v>5</v>
      </c>
      <c r="J2989" s="197">
        <f t="shared" si="279"/>
        <v>4.5</v>
      </c>
      <c r="K2989" s="186">
        <f t="shared" si="282"/>
        <v>12.5</v>
      </c>
      <c r="L2989" s="198">
        <f t="shared" si="280"/>
        <v>4.166666666666667</v>
      </c>
      <c r="M2989" s="199">
        <f t="shared" si="281"/>
        <v>4.16</v>
      </c>
    </row>
    <row r="2990" spans="1:13" x14ac:dyDescent="0.35">
      <c r="A2990" s="189" t="s">
        <v>2997</v>
      </c>
      <c r="B2990" s="190" t="s">
        <v>2998</v>
      </c>
      <c r="C2990" s="191">
        <v>576085</v>
      </c>
      <c r="D2990" s="192">
        <v>0.8</v>
      </c>
      <c r="E2990" s="193">
        <v>43.20909091</v>
      </c>
      <c r="F2990" s="194">
        <v>1.0389610389610389</v>
      </c>
      <c r="H2990" s="195">
        <f t="shared" si="277"/>
        <v>0.5</v>
      </c>
      <c r="I2990" s="196">
        <f t="shared" si="278"/>
        <v>4</v>
      </c>
      <c r="J2990" s="197">
        <f t="shared" si="279"/>
        <v>5</v>
      </c>
      <c r="K2990" s="186">
        <f t="shared" si="282"/>
        <v>9.5</v>
      </c>
      <c r="L2990" s="198">
        <f t="shared" si="280"/>
        <v>3.1666666666666665</v>
      </c>
      <c r="M2990" s="199">
        <f t="shared" si="281"/>
        <v>3.16</v>
      </c>
    </row>
    <row r="2991" spans="1:13" x14ac:dyDescent="0.35">
      <c r="A2991" s="189" t="s">
        <v>2997</v>
      </c>
      <c r="B2991" s="190" t="s">
        <v>2999</v>
      </c>
      <c r="C2991" s="191">
        <v>576115</v>
      </c>
      <c r="D2991" s="192">
        <v>3.2519999999999998</v>
      </c>
      <c r="E2991" s="193">
        <v>47.130541870000002</v>
      </c>
      <c r="F2991" s="194">
        <v>0</v>
      </c>
      <c r="H2991" s="195">
        <f t="shared" si="277"/>
        <v>3</v>
      </c>
      <c r="I2991" s="196">
        <f t="shared" si="278"/>
        <v>5</v>
      </c>
      <c r="J2991" s="197">
        <f t="shared" si="279"/>
        <v>5</v>
      </c>
      <c r="K2991" s="186">
        <f t="shared" si="282"/>
        <v>13</v>
      </c>
      <c r="L2991" s="198">
        <f t="shared" si="280"/>
        <v>4.333333333333333</v>
      </c>
      <c r="M2991" s="199">
        <f t="shared" si="281"/>
        <v>4.33</v>
      </c>
    </row>
    <row r="2992" spans="1:13" x14ac:dyDescent="0.35">
      <c r="A2992" s="189" t="s">
        <v>2997</v>
      </c>
      <c r="B2992" s="190" t="s">
        <v>3000</v>
      </c>
      <c r="C2992" s="191">
        <v>576166</v>
      </c>
      <c r="D2992" s="192">
        <v>2.4540000000000002</v>
      </c>
      <c r="E2992" s="193">
        <v>42.71126761</v>
      </c>
      <c r="F2992" s="194">
        <v>2.112676056338028</v>
      </c>
      <c r="H2992" s="195">
        <f t="shared" si="277"/>
        <v>1.5</v>
      </c>
      <c r="I2992" s="196">
        <f t="shared" si="278"/>
        <v>3.5</v>
      </c>
      <c r="J2992" s="197">
        <f t="shared" si="279"/>
        <v>4.5</v>
      </c>
      <c r="K2992" s="186">
        <f t="shared" si="282"/>
        <v>9.5</v>
      </c>
      <c r="L2992" s="198">
        <f t="shared" si="280"/>
        <v>3.1666666666666665</v>
      </c>
      <c r="M2992" s="199">
        <f t="shared" si="281"/>
        <v>3.16</v>
      </c>
    </row>
    <row r="2993" spans="1:13" x14ac:dyDescent="0.35">
      <c r="A2993" s="189" t="s">
        <v>2997</v>
      </c>
      <c r="B2993" s="190" t="s">
        <v>3001</v>
      </c>
      <c r="C2993" s="191">
        <v>576212</v>
      </c>
      <c r="D2993" s="192">
        <v>2.4</v>
      </c>
      <c r="E2993" s="193">
        <v>39.881443300000001</v>
      </c>
      <c r="F2993" s="194">
        <v>3.1418753068237604</v>
      </c>
      <c r="H2993" s="195">
        <f t="shared" si="277"/>
        <v>1</v>
      </c>
      <c r="I2993" s="196">
        <f t="shared" si="278"/>
        <v>0.5</v>
      </c>
      <c r="J2993" s="197">
        <f t="shared" si="279"/>
        <v>3</v>
      </c>
      <c r="K2993" s="186">
        <f t="shared" si="282"/>
        <v>4.5</v>
      </c>
      <c r="L2993" s="198">
        <f t="shared" si="280"/>
        <v>1.5</v>
      </c>
      <c r="M2993" s="199">
        <f t="shared" si="281"/>
        <v>1.5</v>
      </c>
    </row>
    <row r="2994" spans="1:13" x14ac:dyDescent="0.35">
      <c r="A2994" s="189" t="s">
        <v>2997</v>
      </c>
      <c r="B2994" s="190" t="s">
        <v>3002</v>
      </c>
      <c r="C2994" s="191">
        <v>576247</v>
      </c>
      <c r="D2994" s="192">
        <v>1.33</v>
      </c>
      <c r="E2994" s="193">
        <v>44.092592590000002</v>
      </c>
      <c r="F2994" s="194">
        <v>11.287477954144622</v>
      </c>
      <c r="H2994" s="195">
        <f t="shared" si="277"/>
        <v>0.5</v>
      </c>
      <c r="I2994" s="196">
        <f t="shared" si="278"/>
        <v>5</v>
      </c>
      <c r="J2994" s="197">
        <f t="shared" si="279"/>
        <v>0.5</v>
      </c>
      <c r="K2994" s="186">
        <f t="shared" si="282"/>
        <v>6</v>
      </c>
      <c r="L2994" s="198">
        <f t="shared" si="280"/>
        <v>2</v>
      </c>
      <c r="M2994" s="199">
        <f t="shared" si="281"/>
        <v>2</v>
      </c>
    </row>
    <row r="2995" spans="1:13" x14ac:dyDescent="0.35">
      <c r="A2995" s="189" t="s">
        <v>2997</v>
      </c>
      <c r="B2995" s="190" t="s">
        <v>3003</v>
      </c>
      <c r="C2995" s="191">
        <v>576263</v>
      </c>
      <c r="D2995" s="192">
        <v>3.1949999999999998</v>
      </c>
      <c r="E2995" s="193">
        <v>41.419860630000002</v>
      </c>
      <c r="F2995" s="194">
        <v>2.0905923344947737</v>
      </c>
      <c r="H2995" s="195">
        <f t="shared" si="277"/>
        <v>3</v>
      </c>
      <c r="I2995" s="196">
        <f t="shared" si="278"/>
        <v>1</v>
      </c>
      <c r="J2995" s="197">
        <f t="shared" si="279"/>
        <v>4.5</v>
      </c>
      <c r="K2995" s="186">
        <f t="shared" si="282"/>
        <v>8.5</v>
      </c>
      <c r="L2995" s="198">
        <f t="shared" si="280"/>
        <v>2.8333333333333335</v>
      </c>
      <c r="M2995" s="199">
        <f t="shared" si="281"/>
        <v>2.83</v>
      </c>
    </row>
    <row r="2996" spans="1:13" x14ac:dyDescent="0.35">
      <c r="A2996" s="189" t="s">
        <v>2997</v>
      </c>
      <c r="B2996" s="190" t="s">
        <v>2997</v>
      </c>
      <c r="C2996" s="191">
        <v>576271</v>
      </c>
      <c r="D2996" s="192">
        <v>1.8959999999999999</v>
      </c>
      <c r="E2996" s="193">
        <v>44.781836210000002</v>
      </c>
      <c r="F2996" s="194">
        <v>2.8976666158304103</v>
      </c>
      <c r="H2996" s="195">
        <f t="shared" si="277"/>
        <v>0.5</v>
      </c>
      <c r="I2996" s="196">
        <f t="shared" si="278"/>
        <v>5</v>
      </c>
      <c r="J2996" s="197">
        <f t="shared" si="279"/>
        <v>3</v>
      </c>
      <c r="K2996" s="186">
        <f t="shared" si="282"/>
        <v>8.5</v>
      </c>
      <c r="L2996" s="198">
        <f t="shared" si="280"/>
        <v>2.8333333333333335</v>
      </c>
      <c r="M2996" s="199">
        <f t="shared" si="281"/>
        <v>2.83</v>
      </c>
    </row>
    <row r="2997" spans="1:13" x14ac:dyDescent="0.35">
      <c r="A2997" s="189" t="s">
        <v>2997</v>
      </c>
      <c r="B2997" s="190" t="s">
        <v>2289</v>
      </c>
      <c r="C2997" s="191">
        <v>576280</v>
      </c>
      <c r="D2997" s="192">
        <v>1.087</v>
      </c>
      <c r="E2997" s="193">
        <v>42.19465649</v>
      </c>
      <c r="F2997" s="194">
        <v>1.5267175572519083</v>
      </c>
      <c r="H2997" s="195">
        <f t="shared" si="277"/>
        <v>0.5</v>
      </c>
      <c r="I2997" s="196">
        <f t="shared" si="278"/>
        <v>2.5</v>
      </c>
      <c r="J2997" s="197">
        <f t="shared" si="279"/>
        <v>5</v>
      </c>
      <c r="K2997" s="186">
        <f t="shared" si="282"/>
        <v>8</v>
      </c>
      <c r="L2997" s="198">
        <f t="shared" si="280"/>
        <v>2.6666666666666665</v>
      </c>
      <c r="M2997" s="199">
        <f t="shared" si="281"/>
        <v>2.66</v>
      </c>
    </row>
    <row r="2998" spans="1:13" x14ac:dyDescent="0.35">
      <c r="A2998" s="189" t="s">
        <v>2997</v>
      </c>
      <c r="B2998" s="190" t="s">
        <v>293</v>
      </c>
      <c r="C2998" s="191">
        <v>548791</v>
      </c>
      <c r="D2998" s="192">
        <v>0</v>
      </c>
      <c r="E2998" s="193">
        <v>43.753164560000002</v>
      </c>
      <c r="F2998" s="194">
        <v>2.5316455696202533</v>
      </c>
      <c r="H2998" s="195">
        <f t="shared" si="277"/>
        <v>0.5</v>
      </c>
      <c r="I2998" s="196">
        <f t="shared" si="278"/>
        <v>5</v>
      </c>
      <c r="J2998" s="197">
        <f t="shared" si="279"/>
        <v>3.5</v>
      </c>
      <c r="K2998" s="186">
        <f t="shared" si="282"/>
        <v>9</v>
      </c>
      <c r="L2998" s="198">
        <f t="shared" si="280"/>
        <v>3</v>
      </c>
      <c r="M2998" s="199">
        <f t="shared" si="281"/>
        <v>3</v>
      </c>
    </row>
    <row r="2999" spans="1:13" x14ac:dyDescent="0.35">
      <c r="A2999" s="189" t="s">
        <v>2997</v>
      </c>
      <c r="B2999" s="190" t="s">
        <v>1137</v>
      </c>
      <c r="C2999" s="191">
        <v>576328</v>
      </c>
      <c r="D2999" s="192">
        <v>2.7029999999999998</v>
      </c>
      <c r="E2999" s="193">
        <v>42.568376069999999</v>
      </c>
      <c r="F2999" s="194">
        <v>0</v>
      </c>
      <c r="H2999" s="195">
        <f t="shared" si="277"/>
        <v>2</v>
      </c>
      <c r="I2999" s="196">
        <f t="shared" si="278"/>
        <v>3</v>
      </c>
      <c r="J2999" s="197">
        <f t="shared" si="279"/>
        <v>5</v>
      </c>
      <c r="K2999" s="186">
        <f t="shared" si="282"/>
        <v>10</v>
      </c>
      <c r="L2999" s="198">
        <f t="shared" si="280"/>
        <v>3.3333333333333335</v>
      </c>
      <c r="M2999" s="199">
        <f t="shared" si="281"/>
        <v>3.33</v>
      </c>
    </row>
    <row r="3000" spans="1:13" x14ac:dyDescent="0.35">
      <c r="A3000" s="189" t="s">
        <v>2997</v>
      </c>
      <c r="B3000" s="190" t="s">
        <v>1142</v>
      </c>
      <c r="C3000" s="191">
        <v>576395</v>
      </c>
      <c r="D3000" s="192">
        <v>2.7210000000000001</v>
      </c>
      <c r="E3000" s="193">
        <v>43.385714290000003</v>
      </c>
      <c r="F3000" s="194">
        <v>2.4489795918367347</v>
      </c>
      <c r="H3000" s="195">
        <f t="shared" si="277"/>
        <v>2</v>
      </c>
      <c r="I3000" s="196">
        <f t="shared" si="278"/>
        <v>4.5</v>
      </c>
      <c r="J3000" s="197">
        <f t="shared" si="279"/>
        <v>4</v>
      </c>
      <c r="K3000" s="186">
        <f t="shared" si="282"/>
        <v>10.5</v>
      </c>
      <c r="L3000" s="198">
        <f t="shared" si="280"/>
        <v>3.5</v>
      </c>
      <c r="M3000" s="199">
        <f t="shared" si="281"/>
        <v>3.5</v>
      </c>
    </row>
    <row r="3001" spans="1:13" x14ac:dyDescent="0.35">
      <c r="A3001" s="189" t="s">
        <v>2997</v>
      </c>
      <c r="B3001" s="190" t="s">
        <v>1622</v>
      </c>
      <c r="C3001" s="191">
        <v>576409</v>
      </c>
      <c r="D3001" s="192">
        <v>0.64100000000000001</v>
      </c>
      <c r="E3001" s="193">
        <v>39.823308269999998</v>
      </c>
      <c r="F3001" s="194">
        <v>9.0225563909774422</v>
      </c>
      <c r="H3001" s="195">
        <f t="shared" si="277"/>
        <v>0.5</v>
      </c>
      <c r="I3001" s="196">
        <f t="shared" si="278"/>
        <v>0.5</v>
      </c>
      <c r="J3001" s="197">
        <f t="shared" si="279"/>
        <v>0.5</v>
      </c>
      <c r="K3001" s="186">
        <f t="shared" si="282"/>
        <v>1.5</v>
      </c>
      <c r="L3001" s="198">
        <f t="shared" si="280"/>
        <v>0.5</v>
      </c>
      <c r="M3001" s="199">
        <f t="shared" si="281"/>
        <v>0.5</v>
      </c>
    </row>
    <row r="3002" spans="1:13" x14ac:dyDescent="0.35">
      <c r="A3002" s="189" t="s">
        <v>2997</v>
      </c>
      <c r="B3002" s="190" t="s">
        <v>3004</v>
      </c>
      <c r="C3002" s="191">
        <v>576522</v>
      </c>
      <c r="D3002" s="192">
        <v>3.093</v>
      </c>
      <c r="E3002" s="193">
        <v>44.443502819999999</v>
      </c>
      <c r="F3002" s="194">
        <v>2.2598870056497176</v>
      </c>
      <c r="H3002" s="195">
        <f t="shared" si="277"/>
        <v>2.5</v>
      </c>
      <c r="I3002" s="196">
        <f t="shared" si="278"/>
        <v>5</v>
      </c>
      <c r="J3002" s="197">
        <f t="shared" si="279"/>
        <v>4</v>
      </c>
      <c r="K3002" s="186">
        <f t="shared" si="282"/>
        <v>11.5</v>
      </c>
      <c r="L3002" s="198">
        <f t="shared" si="280"/>
        <v>3.8333333333333335</v>
      </c>
      <c r="M3002" s="199">
        <f t="shared" si="281"/>
        <v>3.83</v>
      </c>
    </row>
    <row r="3003" spans="1:13" x14ac:dyDescent="0.35">
      <c r="A3003" s="189" t="s">
        <v>2997</v>
      </c>
      <c r="B3003" s="190" t="s">
        <v>3005</v>
      </c>
      <c r="C3003" s="191">
        <v>576557</v>
      </c>
      <c r="D3003" s="192">
        <v>0.66700000000000004</v>
      </c>
      <c r="E3003" s="193">
        <v>43.972340430000003</v>
      </c>
      <c r="F3003" s="194">
        <v>1.7021276595744683</v>
      </c>
      <c r="H3003" s="195">
        <f t="shared" si="277"/>
        <v>0.5</v>
      </c>
      <c r="I3003" s="196">
        <f t="shared" si="278"/>
        <v>5</v>
      </c>
      <c r="J3003" s="197">
        <f t="shared" si="279"/>
        <v>5</v>
      </c>
      <c r="K3003" s="186">
        <f t="shared" si="282"/>
        <v>10.5</v>
      </c>
      <c r="L3003" s="198">
        <f t="shared" si="280"/>
        <v>3.5</v>
      </c>
      <c r="M3003" s="199">
        <f t="shared" si="281"/>
        <v>3.5</v>
      </c>
    </row>
    <row r="3004" spans="1:13" x14ac:dyDescent="0.35">
      <c r="A3004" s="189" t="s">
        <v>2997</v>
      </c>
      <c r="B3004" s="190" t="s">
        <v>3006</v>
      </c>
      <c r="C3004" s="191">
        <v>576565</v>
      </c>
      <c r="D3004" s="192">
        <v>0.65400000000000003</v>
      </c>
      <c r="E3004" s="193">
        <v>43.241747570000001</v>
      </c>
      <c r="F3004" s="194">
        <v>3.1067961165048548</v>
      </c>
      <c r="H3004" s="195">
        <f t="shared" si="277"/>
        <v>0.5</v>
      </c>
      <c r="I3004" s="196">
        <f t="shared" si="278"/>
        <v>4</v>
      </c>
      <c r="J3004" s="197">
        <f t="shared" si="279"/>
        <v>3</v>
      </c>
      <c r="K3004" s="186">
        <f t="shared" si="282"/>
        <v>7.5</v>
      </c>
      <c r="L3004" s="198">
        <f t="shared" si="280"/>
        <v>2.5</v>
      </c>
      <c r="M3004" s="199">
        <f t="shared" si="281"/>
        <v>2.5</v>
      </c>
    </row>
    <row r="3005" spans="1:13" x14ac:dyDescent="0.35">
      <c r="A3005" s="189" t="s">
        <v>2997</v>
      </c>
      <c r="B3005" s="190" t="s">
        <v>3007</v>
      </c>
      <c r="C3005" s="191">
        <v>576573</v>
      </c>
      <c r="D3005" s="192">
        <v>3.1749999999999998</v>
      </c>
      <c r="E3005" s="193">
        <v>45.848484849999998</v>
      </c>
      <c r="F3005" s="194">
        <v>4.0404040404040407</v>
      </c>
      <c r="H3005" s="195">
        <f t="shared" si="277"/>
        <v>3</v>
      </c>
      <c r="I3005" s="196">
        <f t="shared" si="278"/>
        <v>5</v>
      </c>
      <c r="J3005" s="197">
        <f t="shared" si="279"/>
        <v>1.5</v>
      </c>
      <c r="K3005" s="186">
        <f t="shared" si="282"/>
        <v>9.5</v>
      </c>
      <c r="L3005" s="198">
        <f t="shared" si="280"/>
        <v>3.1666666666666665</v>
      </c>
      <c r="M3005" s="199">
        <f t="shared" si="281"/>
        <v>3.16</v>
      </c>
    </row>
    <row r="3006" spans="1:13" x14ac:dyDescent="0.35">
      <c r="A3006" s="189" t="s">
        <v>2997</v>
      </c>
      <c r="B3006" s="190" t="s">
        <v>2629</v>
      </c>
      <c r="C3006" s="191">
        <v>576590</v>
      </c>
      <c r="D3006" s="192">
        <v>2.29</v>
      </c>
      <c r="E3006" s="193">
        <v>44.741719750000001</v>
      </c>
      <c r="F3006" s="194">
        <v>0.95541401273885351</v>
      </c>
      <c r="H3006" s="195">
        <f t="shared" si="277"/>
        <v>1</v>
      </c>
      <c r="I3006" s="196">
        <f t="shared" si="278"/>
        <v>5</v>
      </c>
      <c r="J3006" s="197">
        <f t="shared" si="279"/>
        <v>5</v>
      </c>
      <c r="K3006" s="186">
        <f t="shared" si="282"/>
        <v>11</v>
      </c>
      <c r="L3006" s="198">
        <f t="shared" si="280"/>
        <v>3.6666666666666665</v>
      </c>
      <c r="M3006" s="199">
        <f t="shared" si="281"/>
        <v>3.66</v>
      </c>
    </row>
    <row r="3007" spans="1:13" x14ac:dyDescent="0.35">
      <c r="A3007" s="189" t="s">
        <v>2997</v>
      </c>
      <c r="B3007" s="190" t="s">
        <v>3008</v>
      </c>
      <c r="C3007" s="191">
        <v>576654</v>
      </c>
      <c r="D3007" s="192">
        <v>0.56499999999999995</v>
      </c>
      <c r="E3007" s="193">
        <v>39.886934670000002</v>
      </c>
      <c r="F3007" s="194">
        <v>2.6800670016750421</v>
      </c>
      <c r="H3007" s="195">
        <f t="shared" si="277"/>
        <v>0.5</v>
      </c>
      <c r="I3007" s="196">
        <f t="shared" si="278"/>
        <v>0.5</v>
      </c>
      <c r="J3007" s="197">
        <f t="shared" si="279"/>
        <v>3.5</v>
      </c>
      <c r="K3007" s="186">
        <f t="shared" si="282"/>
        <v>4.5</v>
      </c>
      <c r="L3007" s="198">
        <f t="shared" si="280"/>
        <v>1.5</v>
      </c>
      <c r="M3007" s="199">
        <f t="shared" si="281"/>
        <v>1.5</v>
      </c>
    </row>
    <row r="3008" spans="1:13" x14ac:dyDescent="0.35">
      <c r="A3008" s="189" t="s">
        <v>2997</v>
      </c>
      <c r="B3008" s="190" t="s">
        <v>521</v>
      </c>
      <c r="C3008" s="191">
        <v>576662</v>
      </c>
      <c r="D3008" s="192">
        <v>1.782</v>
      </c>
      <c r="E3008" s="193">
        <v>41.459398499999999</v>
      </c>
      <c r="F3008" s="194">
        <v>0.90225563909774442</v>
      </c>
      <c r="H3008" s="195">
        <f t="shared" si="277"/>
        <v>0.5</v>
      </c>
      <c r="I3008" s="196">
        <f t="shared" si="278"/>
        <v>1</v>
      </c>
      <c r="J3008" s="197">
        <f t="shared" si="279"/>
        <v>5</v>
      </c>
      <c r="K3008" s="186">
        <f t="shared" si="282"/>
        <v>6.5</v>
      </c>
      <c r="L3008" s="198">
        <f t="shared" si="280"/>
        <v>2.1666666666666665</v>
      </c>
      <c r="M3008" s="199">
        <f t="shared" si="281"/>
        <v>2.16</v>
      </c>
    </row>
    <row r="3009" spans="1:13" x14ac:dyDescent="0.35">
      <c r="A3009" s="189" t="s">
        <v>2997</v>
      </c>
      <c r="B3009" s="190" t="s">
        <v>3009</v>
      </c>
      <c r="C3009" s="191">
        <v>576689</v>
      </c>
      <c r="D3009" s="192">
        <v>1.613</v>
      </c>
      <c r="E3009" s="193">
        <v>45.197492160000003</v>
      </c>
      <c r="F3009" s="194">
        <v>1.8808777429467085</v>
      </c>
      <c r="H3009" s="195">
        <f t="shared" si="277"/>
        <v>0.5</v>
      </c>
      <c r="I3009" s="196">
        <f t="shared" si="278"/>
        <v>5</v>
      </c>
      <c r="J3009" s="197">
        <f t="shared" si="279"/>
        <v>4.5</v>
      </c>
      <c r="K3009" s="186">
        <f t="shared" si="282"/>
        <v>10</v>
      </c>
      <c r="L3009" s="198">
        <f t="shared" si="280"/>
        <v>3.3333333333333335</v>
      </c>
      <c r="M3009" s="199">
        <f t="shared" si="281"/>
        <v>3.33</v>
      </c>
    </row>
    <row r="3010" spans="1:13" x14ac:dyDescent="0.35">
      <c r="A3010" s="189" t="s">
        <v>2997</v>
      </c>
      <c r="B3010" s="190" t="s">
        <v>3010</v>
      </c>
      <c r="C3010" s="191">
        <v>548669</v>
      </c>
      <c r="D3010" s="192">
        <v>0.51</v>
      </c>
      <c r="E3010" s="193">
        <v>40.77333333</v>
      </c>
      <c r="F3010" s="194">
        <v>10</v>
      </c>
      <c r="H3010" s="195">
        <f t="shared" si="277"/>
        <v>0.5</v>
      </c>
      <c r="I3010" s="196">
        <f t="shared" si="278"/>
        <v>0.5</v>
      </c>
      <c r="J3010" s="197">
        <f t="shared" si="279"/>
        <v>0.5</v>
      </c>
      <c r="K3010" s="186">
        <f t="shared" si="282"/>
        <v>1.5</v>
      </c>
      <c r="L3010" s="198">
        <f t="shared" si="280"/>
        <v>0.5</v>
      </c>
      <c r="M3010" s="199">
        <f t="shared" si="281"/>
        <v>0.5</v>
      </c>
    </row>
    <row r="3011" spans="1:13" x14ac:dyDescent="0.35">
      <c r="A3011" s="189" t="s">
        <v>2997</v>
      </c>
      <c r="B3011" s="190" t="s">
        <v>3011</v>
      </c>
      <c r="C3011" s="191">
        <v>576743</v>
      </c>
      <c r="D3011" s="192">
        <v>3.03</v>
      </c>
      <c r="E3011" s="193">
        <v>44.557142859999999</v>
      </c>
      <c r="F3011" s="194">
        <v>3.8095238095238093</v>
      </c>
      <c r="H3011" s="195">
        <f t="shared" si="277"/>
        <v>2.5</v>
      </c>
      <c r="I3011" s="196">
        <f t="shared" si="278"/>
        <v>5</v>
      </c>
      <c r="J3011" s="197">
        <f t="shared" si="279"/>
        <v>2</v>
      </c>
      <c r="K3011" s="186">
        <f t="shared" si="282"/>
        <v>9.5</v>
      </c>
      <c r="L3011" s="198">
        <f t="shared" si="280"/>
        <v>3.1666666666666665</v>
      </c>
      <c r="M3011" s="199">
        <f t="shared" si="281"/>
        <v>3.16</v>
      </c>
    </row>
    <row r="3012" spans="1:13" x14ac:dyDescent="0.35">
      <c r="A3012" s="189" t="s">
        <v>2997</v>
      </c>
      <c r="B3012" s="190" t="s">
        <v>3012</v>
      </c>
      <c r="C3012" s="191">
        <v>576751</v>
      </c>
      <c r="D3012" s="192">
        <v>2.4820000000000002</v>
      </c>
      <c r="E3012" s="193">
        <v>42.857308580000002</v>
      </c>
      <c r="F3012" s="194">
        <v>5.5684454756380504</v>
      </c>
      <c r="H3012" s="195">
        <f t="shared" ref="H3012:H3075" si="283">VALUE(_xlfn.IFS(D3012&gt;4.05,"5",D3012&gt;=3.83,"4,5",D3012&gt;=3.6,"4",D3012&gt;=3.37,"3,5",D3012&gt;=3.14,"3",D3012&gt;=2.91,"2,5",D3012&gt;=2.68,"2",D3012&gt;=2.45,"1,5",D3012&gt;=2.22,"1",D3012&lt;2.22,"0,5"))</f>
        <v>1.5</v>
      </c>
      <c r="I3012" s="196">
        <f t="shared" ref="I3012:I3075" si="284">VALUE(_xlfn.IFS(E3012&gt;43.62,"5",E3012&gt;=43.32,"4,5",E3012&gt;=43.1,"4",E3012&gt;=42.7,"3,5",E3012&gt;=42.39,"3",E3012&gt;=42.08,"2,5",E3012&gt;=41.77,"2",E3012&gt;=41.46,"1,5",E3012&gt;=41.15,"1",E3012&lt;41.15,"0,5"))</f>
        <v>3.5</v>
      </c>
      <c r="J3012" s="197">
        <f t="shared" ref="J3012:J3075" si="285">VALUE(_xlfn.IFS(F3012&gt;4.53,"0,5",F3012&gt;=4.2,"1",F3012&gt;=3.86,"1,5",F3012&gt;=3.52,"2",F3012&gt;=3.18,"2,5",F3012&gt;=2.84,"3",F3012&gt;=2.5,"3,5",F3012&gt;=2.16,"4",F3012&gt;=1.82,"4,5",F3012&lt;1.82,"5"))</f>
        <v>0.5</v>
      </c>
      <c r="K3012" s="186">
        <f t="shared" si="282"/>
        <v>5.5</v>
      </c>
      <c r="L3012" s="198">
        <f t="shared" ref="L3012:L3075" si="286">(H3012+I3012+J3012)/3</f>
        <v>1.8333333333333333</v>
      </c>
      <c r="M3012" s="199">
        <f t="shared" ref="M3012:M3075" si="287">ROUNDDOWN(L3012,2)</f>
        <v>1.83</v>
      </c>
    </row>
    <row r="3013" spans="1:13" x14ac:dyDescent="0.35">
      <c r="A3013" s="189" t="s">
        <v>2997</v>
      </c>
      <c r="B3013" s="190" t="s">
        <v>3013</v>
      </c>
      <c r="C3013" s="191">
        <v>576794</v>
      </c>
      <c r="D3013" s="192">
        <v>3.9470000000000001</v>
      </c>
      <c r="E3013" s="193">
        <v>43.235294119999999</v>
      </c>
      <c r="F3013" s="194">
        <v>0</v>
      </c>
      <c r="H3013" s="195">
        <f t="shared" si="283"/>
        <v>4.5</v>
      </c>
      <c r="I3013" s="196">
        <f t="shared" si="284"/>
        <v>4</v>
      </c>
      <c r="J3013" s="197">
        <f t="shared" si="285"/>
        <v>5</v>
      </c>
      <c r="K3013" s="186">
        <f t="shared" si="282"/>
        <v>13.5</v>
      </c>
      <c r="L3013" s="198">
        <f t="shared" si="286"/>
        <v>4.5</v>
      </c>
      <c r="M3013" s="199">
        <f t="shared" si="287"/>
        <v>4.5</v>
      </c>
    </row>
    <row r="3014" spans="1:13" x14ac:dyDescent="0.35">
      <c r="A3014" s="189" t="s">
        <v>2997</v>
      </c>
      <c r="B3014" s="190" t="s">
        <v>3014</v>
      </c>
      <c r="C3014" s="191">
        <v>576824</v>
      </c>
      <c r="D3014" s="192">
        <v>2.032</v>
      </c>
      <c r="E3014" s="193">
        <v>41.992772670000001</v>
      </c>
      <c r="F3014" s="194">
        <v>3.6793692509855447</v>
      </c>
      <c r="H3014" s="195">
        <f t="shared" si="283"/>
        <v>0.5</v>
      </c>
      <c r="I3014" s="196">
        <f t="shared" si="284"/>
        <v>2</v>
      </c>
      <c r="J3014" s="197">
        <f t="shared" si="285"/>
        <v>2</v>
      </c>
      <c r="K3014" s="186">
        <f t="shared" si="282"/>
        <v>4.5</v>
      </c>
      <c r="L3014" s="198">
        <f t="shared" si="286"/>
        <v>1.5</v>
      </c>
      <c r="M3014" s="199">
        <f t="shared" si="287"/>
        <v>1.5</v>
      </c>
    </row>
    <row r="3015" spans="1:13" x14ac:dyDescent="0.35">
      <c r="A3015" s="189" t="s">
        <v>2997</v>
      </c>
      <c r="B3015" s="190" t="s">
        <v>1710</v>
      </c>
      <c r="C3015" s="191">
        <v>576875</v>
      </c>
      <c r="D3015" s="192">
        <v>2.2469999999999999</v>
      </c>
      <c r="E3015" s="193">
        <v>43.114617940000002</v>
      </c>
      <c r="F3015" s="194">
        <v>0.66445182724252494</v>
      </c>
      <c r="H3015" s="195">
        <f t="shared" si="283"/>
        <v>1</v>
      </c>
      <c r="I3015" s="196">
        <f t="shared" si="284"/>
        <v>4</v>
      </c>
      <c r="J3015" s="197">
        <f t="shared" si="285"/>
        <v>5</v>
      </c>
      <c r="K3015" s="186">
        <f t="shared" si="282"/>
        <v>10</v>
      </c>
      <c r="L3015" s="198">
        <f t="shared" si="286"/>
        <v>3.3333333333333335</v>
      </c>
      <c r="M3015" s="199">
        <f t="shared" si="287"/>
        <v>3.33</v>
      </c>
    </row>
    <row r="3016" spans="1:13" x14ac:dyDescent="0.35">
      <c r="A3016" s="189" t="s">
        <v>3015</v>
      </c>
      <c r="B3016" s="190" t="s">
        <v>3016</v>
      </c>
      <c r="C3016" s="191">
        <v>579068</v>
      </c>
      <c r="D3016" s="192">
        <v>3.3820000000000001</v>
      </c>
      <c r="E3016" s="193">
        <v>43.483811629999998</v>
      </c>
      <c r="F3016" s="194">
        <v>4.5621780721118466</v>
      </c>
      <c r="H3016" s="195">
        <f t="shared" si="283"/>
        <v>3.5</v>
      </c>
      <c r="I3016" s="196">
        <f t="shared" si="284"/>
        <v>4.5</v>
      </c>
      <c r="J3016" s="197">
        <f t="shared" si="285"/>
        <v>0.5</v>
      </c>
      <c r="K3016" s="186">
        <f t="shared" si="282"/>
        <v>8.5</v>
      </c>
      <c r="L3016" s="198">
        <f t="shared" si="286"/>
        <v>2.8333333333333335</v>
      </c>
      <c r="M3016" s="199">
        <f t="shared" si="287"/>
        <v>2.83</v>
      </c>
    </row>
    <row r="3017" spans="1:13" x14ac:dyDescent="0.35">
      <c r="A3017" s="189" t="s">
        <v>3015</v>
      </c>
      <c r="B3017" s="190" t="s">
        <v>3017</v>
      </c>
      <c r="C3017" s="191">
        <v>579076</v>
      </c>
      <c r="D3017" s="192">
        <v>4.2110000000000003</v>
      </c>
      <c r="E3017" s="193">
        <v>43.723602479999997</v>
      </c>
      <c r="F3017" s="194">
        <v>4.9689440993788825</v>
      </c>
      <c r="H3017" s="195">
        <f t="shared" si="283"/>
        <v>5</v>
      </c>
      <c r="I3017" s="196">
        <f t="shared" si="284"/>
        <v>5</v>
      </c>
      <c r="J3017" s="197">
        <f t="shared" si="285"/>
        <v>0.5</v>
      </c>
      <c r="K3017" s="186">
        <f t="shared" si="282"/>
        <v>10.5</v>
      </c>
      <c r="L3017" s="198">
        <f t="shared" si="286"/>
        <v>3.5</v>
      </c>
      <c r="M3017" s="199">
        <f t="shared" si="287"/>
        <v>3.5</v>
      </c>
    </row>
    <row r="3018" spans="1:13" x14ac:dyDescent="0.35">
      <c r="A3018" s="189" t="s">
        <v>3015</v>
      </c>
      <c r="B3018" s="190" t="s">
        <v>1320</v>
      </c>
      <c r="C3018" s="191">
        <v>579092</v>
      </c>
      <c r="D3018" s="192">
        <v>3.83</v>
      </c>
      <c r="E3018" s="193">
        <v>43.984210529999999</v>
      </c>
      <c r="F3018" s="194">
        <v>1.0526315789473684</v>
      </c>
      <c r="H3018" s="195">
        <f t="shared" si="283"/>
        <v>4.5</v>
      </c>
      <c r="I3018" s="196">
        <f t="shared" si="284"/>
        <v>5</v>
      </c>
      <c r="J3018" s="197">
        <f t="shared" si="285"/>
        <v>5</v>
      </c>
      <c r="K3018" s="186">
        <f t="shared" si="282"/>
        <v>14.5</v>
      </c>
      <c r="L3018" s="198">
        <f t="shared" si="286"/>
        <v>4.833333333333333</v>
      </c>
      <c r="M3018" s="199">
        <f t="shared" si="287"/>
        <v>4.83</v>
      </c>
    </row>
    <row r="3019" spans="1:13" x14ac:dyDescent="0.35">
      <c r="A3019" s="189" t="s">
        <v>3015</v>
      </c>
      <c r="B3019" s="190" t="s">
        <v>3018</v>
      </c>
      <c r="C3019" s="191">
        <v>548821</v>
      </c>
      <c r="D3019" s="192">
        <v>5.1609999999999996</v>
      </c>
      <c r="E3019" s="193">
        <v>41.103524229999998</v>
      </c>
      <c r="F3019" s="194">
        <v>2.643171806167401</v>
      </c>
      <c r="H3019" s="195">
        <f t="shared" si="283"/>
        <v>5</v>
      </c>
      <c r="I3019" s="196">
        <f t="shared" si="284"/>
        <v>0.5</v>
      </c>
      <c r="J3019" s="197">
        <f t="shared" si="285"/>
        <v>3.5</v>
      </c>
      <c r="K3019" s="186">
        <f t="shared" si="282"/>
        <v>9</v>
      </c>
      <c r="L3019" s="198">
        <f t="shared" si="286"/>
        <v>3</v>
      </c>
      <c r="M3019" s="199">
        <f t="shared" si="287"/>
        <v>3</v>
      </c>
    </row>
    <row r="3020" spans="1:13" x14ac:dyDescent="0.35">
      <c r="A3020" s="189" t="s">
        <v>3015</v>
      </c>
      <c r="B3020" s="190" t="s">
        <v>3019</v>
      </c>
      <c r="C3020" s="191">
        <v>554863</v>
      </c>
      <c r="D3020" s="192">
        <v>4.28</v>
      </c>
      <c r="E3020" s="193">
        <v>42.642857139999997</v>
      </c>
      <c r="F3020" s="194">
        <v>4.6753246753246751</v>
      </c>
      <c r="H3020" s="195">
        <f t="shared" si="283"/>
        <v>5</v>
      </c>
      <c r="I3020" s="196">
        <f t="shared" si="284"/>
        <v>3</v>
      </c>
      <c r="J3020" s="197">
        <f t="shared" si="285"/>
        <v>0.5</v>
      </c>
      <c r="K3020" s="186">
        <f t="shared" si="282"/>
        <v>8.5</v>
      </c>
      <c r="L3020" s="198">
        <f t="shared" si="286"/>
        <v>2.8333333333333335</v>
      </c>
      <c r="M3020" s="199">
        <f t="shared" si="287"/>
        <v>2.83</v>
      </c>
    </row>
    <row r="3021" spans="1:13" x14ac:dyDescent="0.35">
      <c r="A3021" s="189" t="s">
        <v>3015</v>
      </c>
      <c r="B3021" s="190" t="s">
        <v>1404</v>
      </c>
      <c r="C3021" s="191">
        <v>579181</v>
      </c>
      <c r="D3021" s="192">
        <v>3.0569999999999999</v>
      </c>
      <c r="E3021" s="193">
        <v>43.823907460000001</v>
      </c>
      <c r="F3021" s="194">
        <v>4.113110539845759</v>
      </c>
      <c r="H3021" s="195">
        <f t="shared" si="283"/>
        <v>2.5</v>
      </c>
      <c r="I3021" s="196">
        <f t="shared" si="284"/>
        <v>5</v>
      </c>
      <c r="J3021" s="197">
        <f t="shared" si="285"/>
        <v>1.5</v>
      </c>
      <c r="K3021" s="186">
        <f t="shared" ref="K3021:K3084" si="288">SUM(H3021:J3021)</f>
        <v>9</v>
      </c>
      <c r="L3021" s="198">
        <f t="shared" si="286"/>
        <v>3</v>
      </c>
      <c r="M3021" s="199">
        <f t="shared" si="287"/>
        <v>3</v>
      </c>
    </row>
    <row r="3022" spans="1:13" x14ac:dyDescent="0.35">
      <c r="A3022" s="189" t="s">
        <v>3015</v>
      </c>
      <c r="B3022" s="190" t="s">
        <v>1069</v>
      </c>
      <c r="C3022" s="191">
        <v>579190</v>
      </c>
      <c r="D3022" s="192">
        <v>3.0910000000000002</v>
      </c>
      <c r="E3022" s="193">
        <v>41.65384615</v>
      </c>
      <c r="F3022" s="194">
        <v>3.483309143686502</v>
      </c>
      <c r="H3022" s="195">
        <f t="shared" si="283"/>
        <v>2.5</v>
      </c>
      <c r="I3022" s="196">
        <f t="shared" si="284"/>
        <v>1.5</v>
      </c>
      <c r="J3022" s="197">
        <f t="shared" si="285"/>
        <v>2.5</v>
      </c>
      <c r="K3022" s="186">
        <f t="shared" si="288"/>
        <v>6.5</v>
      </c>
      <c r="L3022" s="198">
        <f t="shared" si="286"/>
        <v>2.1666666666666665</v>
      </c>
      <c r="M3022" s="199">
        <f t="shared" si="287"/>
        <v>2.16</v>
      </c>
    </row>
    <row r="3023" spans="1:13" x14ac:dyDescent="0.35">
      <c r="A3023" s="189" t="s">
        <v>3015</v>
      </c>
      <c r="B3023" s="190" t="s">
        <v>3015</v>
      </c>
      <c r="C3023" s="191">
        <v>579203</v>
      </c>
      <c r="D3023" s="192">
        <v>4.2640000000000002</v>
      </c>
      <c r="E3023" s="193">
        <v>45.562585570000003</v>
      </c>
      <c r="F3023" s="194">
        <v>1.5124845165916943</v>
      </c>
      <c r="H3023" s="195">
        <f t="shared" si="283"/>
        <v>5</v>
      </c>
      <c r="I3023" s="196">
        <f t="shared" si="284"/>
        <v>5</v>
      </c>
      <c r="J3023" s="197">
        <f t="shared" si="285"/>
        <v>5</v>
      </c>
      <c r="K3023" s="186">
        <f t="shared" si="288"/>
        <v>15</v>
      </c>
      <c r="L3023" s="198">
        <f t="shared" si="286"/>
        <v>5</v>
      </c>
      <c r="M3023" s="199">
        <f t="shared" si="287"/>
        <v>5</v>
      </c>
    </row>
    <row r="3024" spans="1:13" x14ac:dyDescent="0.35">
      <c r="A3024" s="189" t="s">
        <v>3015</v>
      </c>
      <c r="B3024" s="190" t="s">
        <v>3020</v>
      </c>
      <c r="C3024" s="191">
        <v>579238</v>
      </c>
      <c r="D3024" s="192">
        <v>5.7969999999999997</v>
      </c>
      <c r="E3024" s="193">
        <v>46.266968329999997</v>
      </c>
      <c r="F3024" s="194">
        <v>6.7873303167420813</v>
      </c>
      <c r="H3024" s="195">
        <f t="shared" si="283"/>
        <v>5</v>
      </c>
      <c r="I3024" s="196">
        <f t="shared" si="284"/>
        <v>5</v>
      </c>
      <c r="J3024" s="197">
        <f t="shared" si="285"/>
        <v>0.5</v>
      </c>
      <c r="K3024" s="186">
        <f t="shared" si="288"/>
        <v>10.5</v>
      </c>
      <c r="L3024" s="198">
        <f t="shared" si="286"/>
        <v>3.5</v>
      </c>
      <c r="M3024" s="199">
        <f t="shared" si="287"/>
        <v>3.5</v>
      </c>
    </row>
    <row r="3025" spans="1:13" x14ac:dyDescent="0.35">
      <c r="A3025" s="189" t="s">
        <v>3015</v>
      </c>
      <c r="B3025" s="190" t="s">
        <v>3021</v>
      </c>
      <c r="C3025" s="191">
        <v>579301</v>
      </c>
      <c r="D3025" s="192">
        <v>1.5149999999999999</v>
      </c>
      <c r="E3025" s="193">
        <v>40.210638299999999</v>
      </c>
      <c r="F3025" s="194">
        <v>4.2553191489361701</v>
      </c>
      <c r="H3025" s="195">
        <f t="shared" si="283"/>
        <v>0.5</v>
      </c>
      <c r="I3025" s="196">
        <f t="shared" si="284"/>
        <v>0.5</v>
      </c>
      <c r="J3025" s="197">
        <f t="shared" si="285"/>
        <v>1</v>
      </c>
      <c r="K3025" s="186">
        <f t="shared" si="288"/>
        <v>2</v>
      </c>
      <c r="L3025" s="198">
        <f t="shared" si="286"/>
        <v>0.66666666666666663</v>
      </c>
      <c r="M3025" s="199">
        <f t="shared" si="287"/>
        <v>0.66</v>
      </c>
    </row>
    <row r="3026" spans="1:13" x14ac:dyDescent="0.35">
      <c r="A3026" s="189" t="s">
        <v>3015</v>
      </c>
      <c r="B3026" s="190" t="s">
        <v>3022</v>
      </c>
      <c r="C3026" s="191">
        <v>579327</v>
      </c>
      <c r="D3026" s="192">
        <v>4.7960000000000003</v>
      </c>
      <c r="E3026" s="193">
        <v>44.246855349999997</v>
      </c>
      <c r="F3026" s="194">
        <v>0.94339622641509435</v>
      </c>
      <c r="H3026" s="195">
        <f t="shared" si="283"/>
        <v>5</v>
      </c>
      <c r="I3026" s="196">
        <f t="shared" si="284"/>
        <v>5</v>
      </c>
      <c r="J3026" s="197">
        <f t="shared" si="285"/>
        <v>5</v>
      </c>
      <c r="K3026" s="186">
        <f t="shared" si="288"/>
        <v>15</v>
      </c>
      <c r="L3026" s="198">
        <f t="shared" si="286"/>
        <v>5</v>
      </c>
      <c r="M3026" s="199">
        <f t="shared" si="287"/>
        <v>5</v>
      </c>
    </row>
    <row r="3027" spans="1:13" x14ac:dyDescent="0.35">
      <c r="A3027" s="189" t="s">
        <v>3015</v>
      </c>
      <c r="B3027" s="190" t="s">
        <v>3023</v>
      </c>
      <c r="C3027" s="191">
        <v>579394</v>
      </c>
      <c r="D3027" s="192">
        <v>4.8780000000000001</v>
      </c>
      <c r="E3027" s="193">
        <v>42.570476190000001</v>
      </c>
      <c r="F3027" s="194">
        <v>1.5238095238095239</v>
      </c>
      <c r="H3027" s="195">
        <f t="shared" si="283"/>
        <v>5</v>
      </c>
      <c r="I3027" s="196">
        <f t="shared" si="284"/>
        <v>3</v>
      </c>
      <c r="J3027" s="197">
        <f t="shared" si="285"/>
        <v>5</v>
      </c>
      <c r="K3027" s="186">
        <f t="shared" si="288"/>
        <v>13</v>
      </c>
      <c r="L3027" s="198">
        <f t="shared" si="286"/>
        <v>4.333333333333333</v>
      </c>
      <c r="M3027" s="199">
        <f t="shared" si="287"/>
        <v>4.33</v>
      </c>
    </row>
    <row r="3028" spans="1:13" x14ac:dyDescent="0.35">
      <c r="A3028" s="189" t="s">
        <v>3015</v>
      </c>
      <c r="B3028" s="190" t="s">
        <v>3024</v>
      </c>
      <c r="C3028" s="191">
        <v>579408</v>
      </c>
      <c r="D3028" s="192">
        <v>3.5089999999999999</v>
      </c>
      <c r="E3028" s="193">
        <v>45.524911029999998</v>
      </c>
      <c r="F3028" s="194">
        <v>3.5587188612099641</v>
      </c>
      <c r="H3028" s="195">
        <f t="shared" si="283"/>
        <v>3.5</v>
      </c>
      <c r="I3028" s="196">
        <f t="shared" si="284"/>
        <v>5</v>
      </c>
      <c r="J3028" s="197">
        <f t="shared" si="285"/>
        <v>2</v>
      </c>
      <c r="K3028" s="186">
        <f t="shared" si="288"/>
        <v>10.5</v>
      </c>
      <c r="L3028" s="198">
        <f t="shared" si="286"/>
        <v>3.5</v>
      </c>
      <c r="M3028" s="199">
        <f t="shared" si="287"/>
        <v>3.5</v>
      </c>
    </row>
    <row r="3029" spans="1:13" x14ac:dyDescent="0.35">
      <c r="A3029" s="189" t="s">
        <v>3015</v>
      </c>
      <c r="B3029" s="190" t="s">
        <v>3025</v>
      </c>
      <c r="C3029" s="191">
        <v>579416</v>
      </c>
      <c r="D3029" s="192">
        <v>6.2859999999999996</v>
      </c>
      <c r="E3029" s="193">
        <v>43.614068439999997</v>
      </c>
      <c r="F3029" s="194">
        <v>2.2813688212927756</v>
      </c>
      <c r="H3029" s="195">
        <f t="shared" si="283"/>
        <v>5</v>
      </c>
      <c r="I3029" s="196">
        <f t="shared" si="284"/>
        <v>4.5</v>
      </c>
      <c r="J3029" s="197">
        <f t="shared" si="285"/>
        <v>4</v>
      </c>
      <c r="K3029" s="186">
        <f t="shared" si="288"/>
        <v>13.5</v>
      </c>
      <c r="L3029" s="198">
        <f t="shared" si="286"/>
        <v>4.5</v>
      </c>
      <c r="M3029" s="199">
        <f t="shared" si="287"/>
        <v>4.5</v>
      </c>
    </row>
    <row r="3030" spans="1:13" x14ac:dyDescent="0.35">
      <c r="A3030" s="189" t="s">
        <v>3015</v>
      </c>
      <c r="B3030" s="190" t="s">
        <v>3026</v>
      </c>
      <c r="C3030" s="191">
        <v>579441</v>
      </c>
      <c r="D3030" s="192">
        <v>3.125</v>
      </c>
      <c r="E3030" s="193">
        <v>44.342592590000002</v>
      </c>
      <c r="F3030" s="194">
        <v>8.3333333333333339</v>
      </c>
      <c r="H3030" s="195">
        <f t="shared" si="283"/>
        <v>2.5</v>
      </c>
      <c r="I3030" s="196">
        <f t="shared" si="284"/>
        <v>5</v>
      </c>
      <c r="J3030" s="197">
        <f t="shared" si="285"/>
        <v>0.5</v>
      </c>
      <c r="K3030" s="186">
        <f t="shared" si="288"/>
        <v>8</v>
      </c>
      <c r="L3030" s="198">
        <f t="shared" si="286"/>
        <v>2.6666666666666665</v>
      </c>
      <c r="M3030" s="199">
        <f t="shared" si="287"/>
        <v>2.66</v>
      </c>
    </row>
    <row r="3031" spans="1:13" x14ac:dyDescent="0.35">
      <c r="A3031" s="189" t="s">
        <v>3015</v>
      </c>
      <c r="B3031" s="190" t="s">
        <v>3027</v>
      </c>
      <c r="C3031" s="191">
        <v>579483</v>
      </c>
      <c r="D3031" s="192">
        <v>4.95</v>
      </c>
      <c r="E3031" s="193">
        <v>43.44252874</v>
      </c>
      <c r="F3031" s="194">
        <v>4.5977011494252871</v>
      </c>
      <c r="H3031" s="195">
        <f t="shared" si="283"/>
        <v>5</v>
      </c>
      <c r="I3031" s="196">
        <f t="shared" si="284"/>
        <v>4.5</v>
      </c>
      <c r="J3031" s="197">
        <f t="shared" si="285"/>
        <v>0.5</v>
      </c>
      <c r="K3031" s="186">
        <f t="shared" si="288"/>
        <v>10</v>
      </c>
      <c r="L3031" s="198">
        <f t="shared" si="286"/>
        <v>3.3333333333333335</v>
      </c>
      <c r="M3031" s="199">
        <f t="shared" si="287"/>
        <v>3.33</v>
      </c>
    </row>
    <row r="3032" spans="1:13" x14ac:dyDescent="0.35">
      <c r="A3032" s="189" t="s">
        <v>3015</v>
      </c>
      <c r="B3032" s="190" t="s">
        <v>3028</v>
      </c>
      <c r="C3032" s="191">
        <v>546470</v>
      </c>
      <c r="D3032" s="192">
        <v>1.6950000000000001</v>
      </c>
      <c r="E3032" s="193">
        <v>40.182539679999998</v>
      </c>
      <c r="F3032" s="194">
        <v>10.582010582010582</v>
      </c>
      <c r="H3032" s="195">
        <f t="shared" si="283"/>
        <v>0.5</v>
      </c>
      <c r="I3032" s="196">
        <f t="shared" si="284"/>
        <v>0.5</v>
      </c>
      <c r="J3032" s="197">
        <f t="shared" si="285"/>
        <v>0.5</v>
      </c>
      <c r="K3032" s="186">
        <f t="shared" si="288"/>
        <v>1.5</v>
      </c>
      <c r="L3032" s="198">
        <f t="shared" si="286"/>
        <v>0.5</v>
      </c>
      <c r="M3032" s="199">
        <f t="shared" si="287"/>
        <v>0.5</v>
      </c>
    </row>
    <row r="3033" spans="1:13" x14ac:dyDescent="0.35">
      <c r="A3033" s="189" t="s">
        <v>3015</v>
      </c>
      <c r="B3033" s="190" t="s">
        <v>3029</v>
      </c>
      <c r="C3033" s="191">
        <v>579556</v>
      </c>
      <c r="D3033" s="192">
        <v>5.4089999999999998</v>
      </c>
      <c r="E3033" s="193">
        <v>46.272151899999997</v>
      </c>
      <c r="F3033" s="194">
        <v>3.7130801687763713</v>
      </c>
      <c r="H3033" s="195">
        <f t="shared" si="283"/>
        <v>5</v>
      </c>
      <c r="I3033" s="196">
        <f t="shared" si="284"/>
        <v>5</v>
      </c>
      <c r="J3033" s="197">
        <f t="shared" si="285"/>
        <v>2</v>
      </c>
      <c r="K3033" s="186">
        <f t="shared" si="288"/>
        <v>12</v>
      </c>
      <c r="L3033" s="198">
        <f t="shared" si="286"/>
        <v>4</v>
      </c>
      <c r="M3033" s="199">
        <f t="shared" si="287"/>
        <v>4</v>
      </c>
    </row>
    <row r="3034" spans="1:13" x14ac:dyDescent="0.35">
      <c r="A3034" s="189" t="s">
        <v>3015</v>
      </c>
      <c r="B3034" s="190" t="s">
        <v>3030</v>
      </c>
      <c r="C3034" s="191">
        <v>579564</v>
      </c>
      <c r="D3034" s="192">
        <v>2.778</v>
      </c>
      <c r="E3034" s="193">
        <v>40.042997540000002</v>
      </c>
      <c r="F3034" s="194">
        <v>6.6339066339066344</v>
      </c>
      <c r="H3034" s="195">
        <f t="shared" si="283"/>
        <v>2</v>
      </c>
      <c r="I3034" s="196">
        <f t="shared" si="284"/>
        <v>0.5</v>
      </c>
      <c r="J3034" s="197">
        <f t="shared" si="285"/>
        <v>0.5</v>
      </c>
      <c r="K3034" s="186">
        <f t="shared" si="288"/>
        <v>3</v>
      </c>
      <c r="L3034" s="198">
        <f t="shared" si="286"/>
        <v>1</v>
      </c>
      <c r="M3034" s="199">
        <f t="shared" si="287"/>
        <v>1</v>
      </c>
    </row>
    <row r="3035" spans="1:13" x14ac:dyDescent="0.35">
      <c r="A3035" s="189" t="s">
        <v>3015</v>
      </c>
      <c r="B3035" s="190" t="s">
        <v>2425</v>
      </c>
      <c r="C3035" s="191">
        <v>548812</v>
      </c>
      <c r="D3035" s="192">
        <v>0</v>
      </c>
      <c r="E3035" s="193">
        <v>45.15</v>
      </c>
      <c r="F3035" s="194">
        <v>0</v>
      </c>
      <c r="H3035" s="195">
        <f t="shared" si="283"/>
        <v>0.5</v>
      </c>
      <c r="I3035" s="196">
        <f t="shared" si="284"/>
        <v>5</v>
      </c>
      <c r="J3035" s="197">
        <f t="shared" si="285"/>
        <v>5</v>
      </c>
      <c r="K3035" s="186">
        <f t="shared" si="288"/>
        <v>10.5</v>
      </c>
      <c r="L3035" s="198">
        <f t="shared" si="286"/>
        <v>3.5</v>
      </c>
      <c r="M3035" s="199">
        <f t="shared" si="287"/>
        <v>3.5</v>
      </c>
    </row>
    <row r="3036" spans="1:13" x14ac:dyDescent="0.35">
      <c r="A3036" s="189" t="s">
        <v>3015</v>
      </c>
      <c r="B3036" s="190" t="s">
        <v>3031</v>
      </c>
      <c r="C3036" s="191">
        <v>579751</v>
      </c>
      <c r="D3036" s="192">
        <v>7.2729999999999997</v>
      </c>
      <c r="E3036" s="193">
        <v>37.755555559999998</v>
      </c>
      <c r="F3036" s="194">
        <v>6.6666666666666661</v>
      </c>
      <c r="H3036" s="195">
        <f t="shared" si="283"/>
        <v>5</v>
      </c>
      <c r="I3036" s="196">
        <f t="shared" si="284"/>
        <v>0.5</v>
      </c>
      <c r="J3036" s="197">
        <f t="shared" si="285"/>
        <v>0.5</v>
      </c>
      <c r="K3036" s="186">
        <f t="shared" si="288"/>
        <v>6</v>
      </c>
      <c r="L3036" s="198">
        <f t="shared" si="286"/>
        <v>2</v>
      </c>
      <c r="M3036" s="199">
        <f t="shared" si="287"/>
        <v>2</v>
      </c>
    </row>
    <row r="3037" spans="1:13" x14ac:dyDescent="0.35">
      <c r="A3037" s="189" t="s">
        <v>3015</v>
      </c>
      <c r="B3037" s="190" t="s">
        <v>3032</v>
      </c>
      <c r="C3037" s="191">
        <v>579769</v>
      </c>
      <c r="D3037" s="192">
        <v>2.8069999999999999</v>
      </c>
      <c r="E3037" s="193">
        <v>42.929203540000003</v>
      </c>
      <c r="F3037" s="194">
        <v>3.5398230088495577</v>
      </c>
      <c r="H3037" s="195">
        <f t="shared" si="283"/>
        <v>2</v>
      </c>
      <c r="I3037" s="196">
        <f t="shared" si="284"/>
        <v>3.5</v>
      </c>
      <c r="J3037" s="197">
        <f t="shared" si="285"/>
        <v>2</v>
      </c>
      <c r="K3037" s="186">
        <f t="shared" si="288"/>
        <v>7.5</v>
      </c>
      <c r="L3037" s="198">
        <f t="shared" si="286"/>
        <v>2.5</v>
      </c>
      <c r="M3037" s="199">
        <f t="shared" si="287"/>
        <v>2.5</v>
      </c>
    </row>
    <row r="3038" spans="1:13" x14ac:dyDescent="0.35">
      <c r="A3038" s="189" t="s">
        <v>3015</v>
      </c>
      <c r="B3038" s="190" t="s">
        <v>3033</v>
      </c>
      <c r="C3038" s="191">
        <v>579793</v>
      </c>
      <c r="D3038" s="192">
        <v>4.3479999999999999</v>
      </c>
      <c r="E3038" s="193">
        <v>43.322580649999999</v>
      </c>
      <c r="F3038" s="194">
        <v>1.6129032258064515</v>
      </c>
      <c r="H3038" s="195">
        <f t="shared" si="283"/>
        <v>5</v>
      </c>
      <c r="I3038" s="196">
        <f t="shared" si="284"/>
        <v>4.5</v>
      </c>
      <c r="J3038" s="197">
        <f t="shared" si="285"/>
        <v>5</v>
      </c>
      <c r="K3038" s="186">
        <f t="shared" si="288"/>
        <v>14.5</v>
      </c>
      <c r="L3038" s="198">
        <f t="shared" si="286"/>
        <v>4.833333333333333</v>
      </c>
      <c r="M3038" s="199">
        <f t="shared" si="287"/>
        <v>4.83</v>
      </c>
    </row>
    <row r="3039" spans="1:13" x14ac:dyDescent="0.35">
      <c r="A3039" s="189" t="s">
        <v>3015</v>
      </c>
      <c r="B3039" s="190" t="s">
        <v>3034</v>
      </c>
      <c r="C3039" s="191">
        <v>574597</v>
      </c>
      <c r="D3039" s="192">
        <v>2.29</v>
      </c>
      <c r="E3039" s="193">
        <v>40.733333330000001</v>
      </c>
      <c r="F3039" s="194">
        <v>0</v>
      </c>
      <c r="H3039" s="195">
        <f t="shared" si="283"/>
        <v>1</v>
      </c>
      <c r="I3039" s="196">
        <f t="shared" si="284"/>
        <v>0.5</v>
      </c>
      <c r="J3039" s="197">
        <f t="shared" si="285"/>
        <v>5</v>
      </c>
      <c r="K3039" s="186">
        <f t="shared" si="288"/>
        <v>6.5</v>
      </c>
      <c r="L3039" s="198">
        <f t="shared" si="286"/>
        <v>2.1666666666666665</v>
      </c>
      <c r="M3039" s="199">
        <f t="shared" si="287"/>
        <v>2.16</v>
      </c>
    </row>
    <row r="3040" spans="1:13" x14ac:dyDescent="0.35">
      <c r="A3040" s="189" t="s">
        <v>3015</v>
      </c>
      <c r="B3040" s="190" t="s">
        <v>3035</v>
      </c>
      <c r="C3040" s="191">
        <v>579815</v>
      </c>
      <c r="D3040" s="192">
        <v>7.1210000000000004</v>
      </c>
      <c r="E3040" s="193">
        <v>41.907651719999997</v>
      </c>
      <c r="F3040" s="194">
        <v>2.7704485488126651</v>
      </c>
      <c r="H3040" s="195">
        <f t="shared" si="283"/>
        <v>5</v>
      </c>
      <c r="I3040" s="196">
        <f t="shared" si="284"/>
        <v>2</v>
      </c>
      <c r="J3040" s="197">
        <f t="shared" si="285"/>
        <v>3.5</v>
      </c>
      <c r="K3040" s="186">
        <f t="shared" si="288"/>
        <v>10.5</v>
      </c>
      <c r="L3040" s="198">
        <f t="shared" si="286"/>
        <v>3.5</v>
      </c>
      <c r="M3040" s="199">
        <f t="shared" si="287"/>
        <v>3.5</v>
      </c>
    </row>
    <row r="3041" spans="1:13" x14ac:dyDescent="0.35">
      <c r="A3041" s="189" t="s">
        <v>3015</v>
      </c>
      <c r="B3041" s="190" t="s">
        <v>3036</v>
      </c>
      <c r="C3041" s="191">
        <v>579831</v>
      </c>
      <c r="D3041" s="192">
        <v>1.976</v>
      </c>
      <c r="E3041" s="193">
        <v>43.521978019999999</v>
      </c>
      <c r="F3041" s="194">
        <v>2.197802197802198</v>
      </c>
      <c r="H3041" s="195">
        <f t="shared" si="283"/>
        <v>0.5</v>
      </c>
      <c r="I3041" s="196">
        <f t="shared" si="284"/>
        <v>4.5</v>
      </c>
      <c r="J3041" s="197">
        <f t="shared" si="285"/>
        <v>4</v>
      </c>
      <c r="K3041" s="186">
        <f t="shared" si="288"/>
        <v>9</v>
      </c>
      <c r="L3041" s="198">
        <f t="shared" si="286"/>
        <v>3</v>
      </c>
      <c r="M3041" s="199">
        <f t="shared" si="287"/>
        <v>3</v>
      </c>
    </row>
    <row r="3042" spans="1:13" x14ac:dyDescent="0.35">
      <c r="A3042" s="189" t="s">
        <v>3015</v>
      </c>
      <c r="B3042" s="190" t="s">
        <v>3037</v>
      </c>
      <c r="C3042" s="191">
        <v>548839</v>
      </c>
      <c r="D3042" s="192">
        <v>1.163</v>
      </c>
      <c r="E3042" s="193">
        <v>45.392857139999997</v>
      </c>
      <c r="F3042" s="194">
        <v>5.7142857142857144</v>
      </c>
      <c r="H3042" s="195">
        <f t="shared" si="283"/>
        <v>0.5</v>
      </c>
      <c r="I3042" s="196">
        <f t="shared" si="284"/>
        <v>5</v>
      </c>
      <c r="J3042" s="197">
        <f t="shared" si="285"/>
        <v>0.5</v>
      </c>
      <c r="K3042" s="186">
        <f t="shared" si="288"/>
        <v>6</v>
      </c>
      <c r="L3042" s="198">
        <f t="shared" si="286"/>
        <v>2</v>
      </c>
      <c r="M3042" s="199">
        <f t="shared" si="287"/>
        <v>2</v>
      </c>
    </row>
    <row r="3043" spans="1:13" x14ac:dyDescent="0.35">
      <c r="A3043" s="189" t="s">
        <v>3015</v>
      </c>
      <c r="B3043" s="190" t="s">
        <v>3038</v>
      </c>
      <c r="C3043" s="191">
        <v>548847</v>
      </c>
      <c r="D3043" s="192">
        <v>2.222</v>
      </c>
      <c r="E3043" s="193">
        <v>42.478873239999999</v>
      </c>
      <c r="F3043" s="194">
        <v>4.225352112676056</v>
      </c>
      <c r="H3043" s="195">
        <f t="shared" si="283"/>
        <v>1</v>
      </c>
      <c r="I3043" s="196">
        <f t="shared" si="284"/>
        <v>3</v>
      </c>
      <c r="J3043" s="197">
        <f t="shared" si="285"/>
        <v>1</v>
      </c>
      <c r="K3043" s="186">
        <f t="shared" si="288"/>
        <v>5</v>
      </c>
      <c r="L3043" s="198">
        <f t="shared" si="286"/>
        <v>1.6666666666666667</v>
      </c>
      <c r="M3043" s="199">
        <f t="shared" si="287"/>
        <v>1.66</v>
      </c>
    </row>
    <row r="3044" spans="1:13" x14ac:dyDescent="0.35">
      <c r="A3044" s="189" t="s">
        <v>3039</v>
      </c>
      <c r="B3044" s="190" t="s">
        <v>3040</v>
      </c>
      <c r="C3044" s="191">
        <v>572667</v>
      </c>
      <c r="D3044" s="192">
        <v>0</v>
      </c>
      <c r="E3044" s="193">
        <v>44.294392520000002</v>
      </c>
      <c r="F3044" s="194">
        <v>5.6074766355140184</v>
      </c>
      <c r="H3044" s="195">
        <f t="shared" si="283"/>
        <v>0.5</v>
      </c>
      <c r="I3044" s="196">
        <f t="shared" si="284"/>
        <v>5</v>
      </c>
      <c r="J3044" s="197">
        <f t="shared" si="285"/>
        <v>0.5</v>
      </c>
      <c r="K3044" s="186">
        <f t="shared" si="288"/>
        <v>6</v>
      </c>
      <c r="L3044" s="198">
        <f t="shared" si="286"/>
        <v>2</v>
      </c>
      <c r="M3044" s="199">
        <f t="shared" si="287"/>
        <v>2</v>
      </c>
    </row>
    <row r="3045" spans="1:13" x14ac:dyDescent="0.35">
      <c r="A3045" s="189" t="s">
        <v>3039</v>
      </c>
      <c r="B3045" s="190" t="s">
        <v>3041</v>
      </c>
      <c r="C3045" s="191">
        <v>548901</v>
      </c>
      <c r="D3045" s="192">
        <v>0</v>
      </c>
      <c r="E3045" s="193">
        <v>45.289915970000003</v>
      </c>
      <c r="F3045" s="194">
        <v>3.3613445378151261</v>
      </c>
      <c r="H3045" s="195">
        <f t="shared" si="283"/>
        <v>0.5</v>
      </c>
      <c r="I3045" s="196">
        <f t="shared" si="284"/>
        <v>5</v>
      </c>
      <c r="J3045" s="197">
        <f t="shared" si="285"/>
        <v>2.5</v>
      </c>
      <c r="K3045" s="186">
        <f t="shared" si="288"/>
        <v>8</v>
      </c>
      <c r="L3045" s="198">
        <f t="shared" si="286"/>
        <v>2.6666666666666665</v>
      </c>
      <c r="M3045" s="199">
        <f t="shared" si="287"/>
        <v>2.66</v>
      </c>
    </row>
    <row r="3046" spans="1:13" x14ac:dyDescent="0.35">
      <c r="A3046" s="189" t="s">
        <v>3039</v>
      </c>
      <c r="B3046" s="190" t="s">
        <v>3042</v>
      </c>
      <c r="C3046" s="191">
        <v>572705</v>
      </c>
      <c r="D3046" s="192">
        <v>3.9220000000000002</v>
      </c>
      <c r="E3046" s="193">
        <v>42.001872659999997</v>
      </c>
      <c r="F3046" s="194">
        <v>2.2471910112359548</v>
      </c>
      <c r="H3046" s="195">
        <f t="shared" si="283"/>
        <v>4.5</v>
      </c>
      <c r="I3046" s="196">
        <f t="shared" si="284"/>
        <v>2</v>
      </c>
      <c r="J3046" s="197">
        <f t="shared" si="285"/>
        <v>4</v>
      </c>
      <c r="K3046" s="186">
        <f t="shared" si="288"/>
        <v>10.5</v>
      </c>
      <c r="L3046" s="198">
        <f t="shared" si="286"/>
        <v>3.5</v>
      </c>
      <c r="M3046" s="199">
        <f t="shared" si="287"/>
        <v>3.5</v>
      </c>
    </row>
    <row r="3047" spans="1:13" x14ac:dyDescent="0.35">
      <c r="A3047" s="189" t="s">
        <v>3039</v>
      </c>
      <c r="B3047" s="190" t="s">
        <v>381</v>
      </c>
      <c r="C3047" s="191">
        <v>548979</v>
      </c>
      <c r="D3047" s="192">
        <v>0</v>
      </c>
      <c r="E3047" s="193">
        <v>41.510416669999998</v>
      </c>
      <c r="F3047" s="194">
        <v>2.0833333333333335</v>
      </c>
      <c r="H3047" s="195">
        <f t="shared" si="283"/>
        <v>0.5</v>
      </c>
      <c r="I3047" s="196">
        <f t="shared" si="284"/>
        <v>1.5</v>
      </c>
      <c r="J3047" s="197">
        <f t="shared" si="285"/>
        <v>4.5</v>
      </c>
      <c r="K3047" s="186">
        <f t="shared" si="288"/>
        <v>6.5</v>
      </c>
      <c r="L3047" s="198">
        <f t="shared" si="286"/>
        <v>2.1666666666666665</v>
      </c>
      <c r="M3047" s="199">
        <f t="shared" si="287"/>
        <v>2.16</v>
      </c>
    </row>
    <row r="3048" spans="1:13" x14ac:dyDescent="0.35">
      <c r="A3048" s="189" t="s">
        <v>3039</v>
      </c>
      <c r="B3048" s="190" t="s">
        <v>3043</v>
      </c>
      <c r="C3048" s="191">
        <v>548855</v>
      </c>
      <c r="D3048" s="192">
        <v>1.911</v>
      </c>
      <c r="E3048" s="193">
        <v>43.190839689999997</v>
      </c>
      <c r="F3048" s="194">
        <v>3.0534351145038165</v>
      </c>
      <c r="H3048" s="195">
        <f t="shared" si="283"/>
        <v>0.5</v>
      </c>
      <c r="I3048" s="196">
        <f t="shared" si="284"/>
        <v>4</v>
      </c>
      <c r="J3048" s="197">
        <f t="shared" si="285"/>
        <v>3</v>
      </c>
      <c r="K3048" s="186">
        <f t="shared" si="288"/>
        <v>7.5</v>
      </c>
      <c r="L3048" s="198">
        <f t="shared" si="286"/>
        <v>2.5</v>
      </c>
      <c r="M3048" s="199">
        <f t="shared" si="287"/>
        <v>2.5</v>
      </c>
    </row>
    <row r="3049" spans="1:13" x14ac:dyDescent="0.35">
      <c r="A3049" s="189" t="s">
        <v>3039</v>
      </c>
      <c r="B3049" s="190" t="s">
        <v>3044</v>
      </c>
      <c r="C3049" s="191">
        <v>572781</v>
      </c>
      <c r="D3049" s="192">
        <v>0.38400000000000001</v>
      </c>
      <c r="E3049" s="193">
        <v>42.118741980000003</v>
      </c>
      <c r="F3049" s="194">
        <v>0.77021822849807442</v>
      </c>
      <c r="H3049" s="195">
        <f t="shared" si="283"/>
        <v>0.5</v>
      </c>
      <c r="I3049" s="196">
        <f t="shared" si="284"/>
        <v>2.5</v>
      </c>
      <c r="J3049" s="197">
        <f t="shared" si="285"/>
        <v>5</v>
      </c>
      <c r="K3049" s="186">
        <f t="shared" si="288"/>
        <v>8</v>
      </c>
      <c r="L3049" s="198">
        <f t="shared" si="286"/>
        <v>2.6666666666666665</v>
      </c>
      <c r="M3049" s="199">
        <f t="shared" si="287"/>
        <v>2.66</v>
      </c>
    </row>
    <row r="3050" spans="1:13" x14ac:dyDescent="0.35">
      <c r="A3050" s="189" t="s">
        <v>3039</v>
      </c>
      <c r="B3050" s="190" t="s">
        <v>3045</v>
      </c>
      <c r="C3050" s="191">
        <v>548995</v>
      </c>
      <c r="D3050" s="192">
        <v>1.802</v>
      </c>
      <c r="E3050" s="193">
        <v>42.348837209999999</v>
      </c>
      <c r="F3050" s="194">
        <v>8.1395348837209305</v>
      </c>
      <c r="H3050" s="195">
        <f t="shared" si="283"/>
        <v>0.5</v>
      </c>
      <c r="I3050" s="196">
        <f t="shared" si="284"/>
        <v>2.5</v>
      </c>
      <c r="J3050" s="197">
        <f t="shared" si="285"/>
        <v>0.5</v>
      </c>
      <c r="K3050" s="186">
        <f t="shared" si="288"/>
        <v>3.5</v>
      </c>
      <c r="L3050" s="198">
        <f t="shared" si="286"/>
        <v>1.1666666666666667</v>
      </c>
      <c r="M3050" s="199">
        <f t="shared" si="287"/>
        <v>1.1599999999999999</v>
      </c>
    </row>
    <row r="3051" spans="1:13" x14ac:dyDescent="0.35">
      <c r="A3051" s="189" t="s">
        <v>3039</v>
      </c>
      <c r="B3051" s="190" t="s">
        <v>3046</v>
      </c>
      <c r="C3051" s="191">
        <v>572837</v>
      </c>
      <c r="D3051" s="192">
        <v>1.099</v>
      </c>
      <c r="E3051" s="193">
        <v>41.66778523</v>
      </c>
      <c r="F3051" s="194">
        <v>3.3557046979865772</v>
      </c>
      <c r="H3051" s="195">
        <f t="shared" si="283"/>
        <v>0.5</v>
      </c>
      <c r="I3051" s="196">
        <f t="shared" si="284"/>
        <v>1.5</v>
      </c>
      <c r="J3051" s="197">
        <f t="shared" si="285"/>
        <v>2.5</v>
      </c>
      <c r="K3051" s="186">
        <f t="shared" si="288"/>
        <v>4.5</v>
      </c>
      <c r="L3051" s="198">
        <f t="shared" si="286"/>
        <v>1.5</v>
      </c>
      <c r="M3051" s="199">
        <f t="shared" si="287"/>
        <v>1.5</v>
      </c>
    </row>
    <row r="3052" spans="1:13" x14ac:dyDescent="0.35">
      <c r="A3052" s="189" t="s">
        <v>3039</v>
      </c>
      <c r="B3052" s="190" t="s">
        <v>2083</v>
      </c>
      <c r="C3052" s="191">
        <v>572918</v>
      </c>
      <c r="D3052" s="192">
        <v>0.60099999999999998</v>
      </c>
      <c r="E3052" s="193">
        <v>43.584558819999998</v>
      </c>
      <c r="F3052" s="194">
        <v>1.1029411764705883</v>
      </c>
      <c r="H3052" s="195">
        <f t="shared" si="283"/>
        <v>0.5</v>
      </c>
      <c r="I3052" s="196">
        <f t="shared" si="284"/>
        <v>4.5</v>
      </c>
      <c r="J3052" s="197">
        <f t="shared" si="285"/>
        <v>5</v>
      </c>
      <c r="K3052" s="186">
        <f t="shared" si="288"/>
        <v>10</v>
      </c>
      <c r="L3052" s="198">
        <f t="shared" si="286"/>
        <v>3.3333333333333335</v>
      </c>
      <c r="M3052" s="199">
        <f t="shared" si="287"/>
        <v>3.33</v>
      </c>
    </row>
    <row r="3053" spans="1:13" x14ac:dyDescent="0.35">
      <c r="A3053" s="189" t="s">
        <v>3039</v>
      </c>
      <c r="B3053" s="190" t="s">
        <v>3039</v>
      </c>
      <c r="C3053" s="191">
        <v>572926</v>
      </c>
      <c r="D3053" s="192">
        <v>1.744</v>
      </c>
      <c r="E3053" s="193">
        <v>44.718702690000001</v>
      </c>
      <c r="F3053" s="194">
        <v>1.5837894491673459</v>
      </c>
      <c r="H3053" s="195">
        <f t="shared" si="283"/>
        <v>0.5</v>
      </c>
      <c r="I3053" s="196">
        <f t="shared" si="284"/>
        <v>5</v>
      </c>
      <c r="J3053" s="197">
        <f t="shared" si="285"/>
        <v>5</v>
      </c>
      <c r="K3053" s="186">
        <f t="shared" si="288"/>
        <v>10.5</v>
      </c>
      <c r="L3053" s="198">
        <f t="shared" si="286"/>
        <v>3.5</v>
      </c>
      <c r="M3053" s="199">
        <f t="shared" si="287"/>
        <v>3.5</v>
      </c>
    </row>
    <row r="3054" spans="1:13" x14ac:dyDescent="0.35">
      <c r="A3054" s="189" t="s">
        <v>3039</v>
      </c>
      <c r="B3054" s="190" t="s">
        <v>3047</v>
      </c>
      <c r="C3054" s="191">
        <v>572969</v>
      </c>
      <c r="D3054" s="192">
        <v>3.0139999999999998</v>
      </c>
      <c r="E3054" s="193">
        <v>45.805647839999999</v>
      </c>
      <c r="F3054" s="194">
        <v>1.6611295681063123</v>
      </c>
      <c r="H3054" s="195">
        <f t="shared" si="283"/>
        <v>2.5</v>
      </c>
      <c r="I3054" s="196">
        <f t="shared" si="284"/>
        <v>5</v>
      </c>
      <c r="J3054" s="197">
        <f t="shared" si="285"/>
        <v>5</v>
      </c>
      <c r="K3054" s="186">
        <f t="shared" si="288"/>
        <v>12.5</v>
      </c>
      <c r="L3054" s="198">
        <f t="shared" si="286"/>
        <v>4.166666666666667</v>
      </c>
      <c r="M3054" s="199">
        <f t="shared" si="287"/>
        <v>4.16</v>
      </c>
    </row>
    <row r="3055" spans="1:13" x14ac:dyDescent="0.35">
      <c r="A3055" s="189" t="s">
        <v>3039</v>
      </c>
      <c r="B3055" s="190" t="s">
        <v>3048</v>
      </c>
      <c r="C3055" s="191">
        <v>572993</v>
      </c>
      <c r="D3055" s="192">
        <v>1.163</v>
      </c>
      <c r="E3055" s="193">
        <v>43.616915419999998</v>
      </c>
      <c r="F3055" s="194">
        <v>2.9850746268656718</v>
      </c>
      <c r="H3055" s="195">
        <f t="shared" si="283"/>
        <v>0.5</v>
      </c>
      <c r="I3055" s="196">
        <f t="shared" si="284"/>
        <v>4.5</v>
      </c>
      <c r="J3055" s="197">
        <f t="shared" si="285"/>
        <v>3</v>
      </c>
      <c r="K3055" s="186">
        <f t="shared" si="288"/>
        <v>8</v>
      </c>
      <c r="L3055" s="198">
        <f t="shared" si="286"/>
        <v>2.6666666666666665</v>
      </c>
      <c r="M3055" s="199">
        <f t="shared" si="287"/>
        <v>2.66</v>
      </c>
    </row>
    <row r="3056" spans="1:13" x14ac:dyDescent="0.35">
      <c r="A3056" s="189" t="s">
        <v>3039</v>
      </c>
      <c r="B3056" s="190" t="s">
        <v>3049</v>
      </c>
      <c r="C3056" s="191">
        <v>573086</v>
      </c>
      <c r="D3056" s="192">
        <v>1.4390000000000001</v>
      </c>
      <c r="E3056" s="193">
        <v>40.475609759999998</v>
      </c>
      <c r="F3056" s="194">
        <v>4.0650406504065044</v>
      </c>
      <c r="H3056" s="195">
        <f t="shared" si="283"/>
        <v>0.5</v>
      </c>
      <c r="I3056" s="196">
        <f t="shared" si="284"/>
        <v>0.5</v>
      </c>
      <c r="J3056" s="197">
        <f t="shared" si="285"/>
        <v>1.5</v>
      </c>
      <c r="K3056" s="186">
        <f t="shared" si="288"/>
        <v>2.5</v>
      </c>
      <c r="L3056" s="198">
        <f t="shared" si="286"/>
        <v>0.83333333333333337</v>
      </c>
      <c r="M3056" s="199">
        <f t="shared" si="287"/>
        <v>0.83</v>
      </c>
    </row>
    <row r="3057" spans="1:13" x14ac:dyDescent="0.35">
      <c r="A3057" s="189" t="s">
        <v>3039</v>
      </c>
      <c r="B3057" s="190" t="s">
        <v>3050</v>
      </c>
      <c r="C3057" s="191">
        <v>573141</v>
      </c>
      <c r="D3057" s="192">
        <v>2.073</v>
      </c>
      <c r="E3057" s="193">
        <v>42.019756839999999</v>
      </c>
      <c r="F3057" s="194">
        <v>6.0790273556231007</v>
      </c>
      <c r="H3057" s="195">
        <f t="shared" si="283"/>
        <v>0.5</v>
      </c>
      <c r="I3057" s="196">
        <f t="shared" si="284"/>
        <v>2</v>
      </c>
      <c r="J3057" s="197">
        <f t="shared" si="285"/>
        <v>0.5</v>
      </c>
      <c r="K3057" s="186">
        <f t="shared" si="288"/>
        <v>3</v>
      </c>
      <c r="L3057" s="198">
        <f t="shared" si="286"/>
        <v>1</v>
      </c>
      <c r="M3057" s="199">
        <f t="shared" si="287"/>
        <v>1</v>
      </c>
    </row>
    <row r="3058" spans="1:13" x14ac:dyDescent="0.35">
      <c r="A3058" s="189" t="s">
        <v>3039</v>
      </c>
      <c r="B3058" s="190" t="s">
        <v>3051</v>
      </c>
      <c r="C3058" s="191">
        <v>573175</v>
      </c>
      <c r="D3058" s="192">
        <v>0.81799999999999995</v>
      </c>
      <c r="E3058" s="193">
        <v>43.279303059999997</v>
      </c>
      <c r="F3058" s="194">
        <v>1.900739176346357</v>
      </c>
      <c r="H3058" s="195">
        <f t="shared" si="283"/>
        <v>0.5</v>
      </c>
      <c r="I3058" s="196">
        <f t="shared" si="284"/>
        <v>4</v>
      </c>
      <c r="J3058" s="197">
        <f t="shared" si="285"/>
        <v>4.5</v>
      </c>
      <c r="K3058" s="186">
        <f t="shared" si="288"/>
        <v>9</v>
      </c>
      <c r="L3058" s="198">
        <f t="shared" si="286"/>
        <v>3</v>
      </c>
      <c r="M3058" s="199">
        <f t="shared" si="287"/>
        <v>3</v>
      </c>
    </row>
    <row r="3059" spans="1:13" x14ac:dyDescent="0.35">
      <c r="A3059" s="189" t="s">
        <v>3039</v>
      </c>
      <c r="B3059" s="190" t="s">
        <v>3052</v>
      </c>
      <c r="C3059" s="191">
        <v>548863</v>
      </c>
      <c r="D3059" s="192">
        <v>2.5</v>
      </c>
      <c r="E3059" s="193">
        <v>40.949367090000003</v>
      </c>
      <c r="F3059" s="194">
        <v>1.2658227848101267</v>
      </c>
      <c r="H3059" s="195">
        <f t="shared" si="283"/>
        <v>1.5</v>
      </c>
      <c r="I3059" s="196">
        <f t="shared" si="284"/>
        <v>0.5</v>
      </c>
      <c r="J3059" s="197">
        <f t="shared" si="285"/>
        <v>5</v>
      </c>
      <c r="K3059" s="186">
        <f t="shared" si="288"/>
        <v>7</v>
      </c>
      <c r="L3059" s="198">
        <f t="shared" si="286"/>
        <v>2.3333333333333335</v>
      </c>
      <c r="M3059" s="199">
        <f t="shared" si="287"/>
        <v>2.33</v>
      </c>
    </row>
    <row r="3060" spans="1:13" x14ac:dyDescent="0.35">
      <c r="A3060" s="189" t="s">
        <v>3039</v>
      </c>
      <c r="B3060" s="190" t="s">
        <v>3053</v>
      </c>
      <c r="C3060" s="191">
        <v>549207</v>
      </c>
      <c r="D3060" s="192">
        <v>2.609</v>
      </c>
      <c r="E3060" s="193">
        <v>42.397297299999998</v>
      </c>
      <c r="F3060" s="194">
        <v>2.1621621621621623</v>
      </c>
      <c r="H3060" s="195">
        <f t="shared" si="283"/>
        <v>1.5</v>
      </c>
      <c r="I3060" s="196">
        <f t="shared" si="284"/>
        <v>3</v>
      </c>
      <c r="J3060" s="197">
        <f t="shared" si="285"/>
        <v>4</v>
      </c>
      <c r="K3060" s="186">
        <f t="shared" si="288"/>
        <v>8.5</v>
      </c>
      <c r="L3060" s="198">
        <f t="shared" si="286"/>
        <v>2.8333333333333335</v>
      </c>
      <c r="M3060" s="199">
        <f t="shared" si="287"/>
        <v>2.83</v>
      </c>
    </row>
    <row r="3061" spans="1:13" x14ac:dyDescent="0.35">
      <c r="A3061" s="189" t="s">
        <v>3039</v>
      </c>
      <c r="B3061" s="190" t="s">
        <v>3054</v>
      </c>
      <c r="C3061" s="191">
        <v>573272</v>
      </c>
      <c r="D3061" s="192">
        <v>3.35</v>
      </c>
      <c r="E3061" s="193">
        <v>44.518867919999998</v>
      </c>
      <c r="F3061" s="194">
        <v>1.358490566037736</v>
      </c>
      <c r="H3061" s="195">
        <f t="shared" si="283"/>
        <v>3</v>
      </c>
      <c r="I3061" s="196">
        <f t="shared" si="284"/>
        <v>5</v>
      </c>
      <c r="J3061" s="197">
        <f t="shared" si="285"/>
        <v>5</v>
      </c>
      <c r="K3061" s="186">
        <f t="shared" si="288"/>
        <v>13</v>
      </c>
      <c r="L3061" s="198">
        <f t="shared" si="286"/>
        <v>4.333333333333333</v>
      </c>
      <c r="M3061" s="199">
        <f t="shared" si="287"/>
        <v>4.33</v>
      </c>
    </row>
    <row r="3062" spans="1:13" x14ac:dyDescent="0.35">
      <c r="A3062" s="189" t="s">
        <v>3039</v>
      </c>
      <c r="B3062" s="190" t="s">
        <v>3055</v>
      </c>
      <c r="C3062" s="191">
        <v>548871</v>
      </c>
      <c r="D3062" s="192">
        <v>2.5640000000000001</v>
      </c>
      <c r="E3062" s="193">
        <v>41.425925929999998</v>
      </c>
      <c r="F3062" s="194">
        <v>7.4074074074074074</v>
      </c>
      <c r="H3062" s="195">
        <f t="shared" si="283"/>
        <v>1.5</v>
      </c>
      <c r="I3062" s="196">
        <f t="shared" si="284"/>
        <v>1</v>
      </c>
      <c r="J3062" s="197">
        <f t="shared" si="285"/>
        <v>0.5</v>
      </c>
      <c r="K3062" s="186">
        <f t="shared" si="288"/>
        <v>3</v>
      </c>
      <c r="L3062" s="198">
        <f t="shared" si="286"/>
        <v>1</v>
      </c>
      <c r="M3062" s="199">
        <f t="shared" si="287"/>
        <v>1</v>
      </c>
    </row>
    <row r="3063" spans="1:13" x14ac:dyDescent="0.35">
      <c r="A3063" s="189" t="s">
        <v>3039</v>
      </c>
      <c r="B3063" s="190" t="s">
        <v>3056</v>
      </c>
      <c r="C3063" s="191">
        <v>573311</v>
      </c>
      <c r="D3063" s="192">
        <v>2.7989999999999999</v>
      </c>
      <c r="E3063" s="193">
        <v>44.454616590000001</v>
      </c>
      <c r="F3063" s="194">
        <v>1.8779342723004695</v>
      </c>
      <c r="H3063" s="195">
        <f t="shared" si="283"/>
        <v>2</v>
      </c>
      <c r="I3063" s="196">
        <f t="shared" si="284"/>
        <v>5</v>
      </c>
      <c r="J3063" s="197">
        <f t="shared" si="285"/>
        <v>4.5</v>
      </c>
      <c r="K3063" s="186">
        <f t="shared" si="288"/>
        <v>11.5</v>
      </c>
      <c r="L3063" s="198">
        <f t="shared" si="286"/>
        <v>3.8333333333333335</v>
      </c>
      <c r="M3063" s="199">
        <f t="shared" si="287"/>
        <v>3.83</v>
      </c>
    </row>
    <row r="3064" spans="1:13" x14ac:dyDescent="0.35">
      <c r="A3064" s="189" t="s">
        <v>3039</v>
      </c>
      <c r="B3064" s="190" t="s">
        <v>3057</v>
      </c>
      <c r="C3064" s="191">
        <v>549274</v>
      </c>
      <c r="D3064" s="192">
        <v>0</v>
      </c>
      <c r="E3064" s="193">
        <v>41.771028039999997</v>
      </c>
      <c r="F3064" s="194">
        <v>0</v>
      </c>
      <c r="H3064" s="195">
        <f t="shared" si="283"/>
        <v>0.5</v>
      </c>
      <c r="I3064" s="196">
        <f t="shared" si="284"/>
        <v>2</v>
      </c>
      <c r="J3064" s="197">
        <f t="shared" si="285"/>
        <v>5</v>
      </c>
      <c r="K3064" s="186">
        <f t="shared" si="288"/>
        <v>7.5</v>
      </c>
      <c r="L3064" s="198">
        <f t="shared" si="286"/>
        <v>2.5</v>
      </c>
      <c r="M3064" s="199">
        <f t="shared" si="287"/>
        <v>2.5</v>
      </c>
    </row>
    <row r="3065" spans="1:13" x14ac:dyDescent="0.35">
      <c r="A3065" s="189" t="s">
        <v>3039</v>
      </c>
      <c r="B3065" s="190" t="s">
        <v>3058</v>
      </c>
      <c r="C3065" s="191">
        <v>573221</v>
      </c>
      <c r="D3065" s="192">
        <v>1.456</v>
      </c>
      <c r="E3065" s="193">
        <v>42.209876540000003</v>
      </c>
      <c r="F3065" s="194">
        <v>3.0864197530864197</v>
      </c>
      <c r="H3065" s="195">
        <f t="shared" si="283"/>
        <v>0.5</v>
      </c>
      <c r="I3065" s="196">
        <f t="shared" si="284"/>
        <v>2.5</v>
      </c>
      <c r="J3065" s="197">
        <f t="shared" si="285"/>
        <v>3</v>
      </c>
      <c r="K3065" s="186">
        <f t="shared" si="288"/>
        <v>6</v>
      </c>
      <c r="L3065" s="198">
        <f t="shared" si="286"/>
        <v>2</v>
      </c>
      <c r="M3065" s="199">
        <f t="shared" si="287"/>
        <v>2</v>
      </c>
    </row>
    <row r="3066" spans="1:13" x14ac:dyDescent="0.35">
      <c r="A3066" s="189" t="s">
        <v>3039</v>
      </c>
      <c r="B3066" s="190" t="s">
        <v>3059</v>
      </c>
      <c r="C3066" s="191">
        <v>573477</v>
      </c>
      <c r="D3066" s="192">
        <v>1.571</v>
      </c>
      <c r="E3066" s="193">
        <v>43.877622379999998</v>
      </c>
      <c r="F3066" s="194">
        <v>2.7972027972027971</v>
      </c>
      <c r="H3066" s="195">
        <f t="shared" si="283"/>
        <v>0.5</v>
      </c>
      <c r="I3066" s="196">
        <f t="shared" si="284"/>
        <v>5</v>
      </c>
      <c r="J3066" s="197">
        <f t="shared" si="285"/>
        <v>3.5</v>
      </c>
      <c r="K3066" s="186">
        <f t="shared" si="288"/>
        <v>9</v>
      </c>
      <c r="L3066" s="198">
        <f t="shared" si="286"/>
        <v>3</v>
      </c>
      <c r="M3066" s="199">
        <f t="shared" si="287"/>
        <v>3</v>
      </c>
    </row>
    <row r="3067" spans="1:13" x14ac:dyDescent="0.35">
      <c r="A3067" s="189" t="s">
        <v>3039</v>
      </c>
      <c r="B3067" s="190" t="s">
        <v>3060</v>
      </c>
      <c r="C3067" s="191">
        <v>573523</v>
      </c>
      <c r="D3067" s="192">
        <v>1.887</v>
      </c>
      <c r="E3067" s="193">
        <v>40.034883720000003</v>
      </c>
      <c r="F3067" s="194">
        <v>0</v>
      </c>
      <c r="H3067" s="195">
        <f t="shared" si="283"/>
        <v>0.5</v>
      </c>
      <c r="I3067" s="196">
        <f t="shared" si="284"/>
        <v>0.5</v>
      </c>
      <c r="J3067" s="197">
        <f t="shared" si="285"/>
        <v>5</v>
      </c>
      <c r="K3067" s="186">
        <f t="shared" si="288"/>
        <v>6</v>
      </c>
      <c r="L3067" s="198">
        <f t="shared" si="286"/>
        <v>2</v>
      </c>
      <c r="M3067" s="199">
        <f t="shared" si="287"/>
        <v>2</v>
      </c>
    </row>
    <row r="3068" spans="1:13" x14ac:dyDescent="0.35">
      <c r="A3068" s="189" t="s">
        <v>3039</v>
      </c>
      <c r="B3068" s="190" t="s">
        <v>943</v>
      </c>
      <c r="C3068" s="191">
        <v>548880</v>
      </c>
      <c r="D3068" s="192">
        <v>0.71899999999999997</v>
      </c>
      <c r="E3068" s="193">
        <v>42.599567100000002</v>
      </c>
      <c r="F3068" s="194">
        <v>6.0606060606060606</v>
      </c>
      <c r="H3068" s="195">
        <f t="shared" si="283"/>
        <v>0.5</v>
      </c>
      <c r="I3068" s="196">
        <f t="shared" si="284"/>
        <v>3</v>
      </c>
      <c r="J3068" s="197">
        <f t="shared" si="285"/>
        <v>0.5</v>
      </c>
      <c r="K3068" s="186">
        <f t="shared" si="288"/>
        <v>4</v>
      </c>
      <c r="L3068" s="198">
        <f t="shared" si="286"/>
        <v>1.3333333333333333</v>
      </c>
      <c r="M3068" s="199">
        <f t="shared" si="287"/>
        <v>1.33</v>
      </c>
    </row>
    <row r="3069" spans="1:13" x14ac:dyDescent="0.35">
      <c r="A3069" s="189" t="s">
        <v>3039</v>
      </c>
      <c r="B3069" s="190" t="s">
        <v>369</v>
      </c>
      <c r="C3069" s="191">
        <v>572756</v>
      </c>
      <c r="D3069" s="192">
        <v>0</v>
      </c>
      <c r="E3069" s="193">
        <v>43.430817609999998</v>
      </c>
      <c r="F3069" s="194">
        <v>2.5157232704402519</v>
      </c>
      <c r="H3069" s="195">
        <f t="shared" si="283"/>
        <v>0.5</v>
      </c>
      <c r="I3069" s="196">
        <f t="shared" si="284"/>
        <v>4.5</v>
      </c>
      <c r="J3069" s="197">
        <f t="shared" si="285"/>
        <v>3.5</v>
      </c>
      <c r="K3069" s="186">
        <f t="shared" si="288"/>
        <v>8.5</v>
      </c>
      <c r="L3069" s="198">
        <f t="shared" si="286"/>
        <v>2.8333333333333335</v>
      </c>
      <c r="M3069" s="199">
        <f t="shared" si="287"/>
        <v>2.83</v>
      </c>
    </row>
    <row r="3070" spans="1:13" x14ac:dyDescent="0.35">
      <c r="A3070" s="189" t="s">
        <v>3039</v>
      </c>
      <c r="B3070" s="190" t="s">
        <v>3061</v>
      </c>
      <c r="C3070" s="191">
        <v>573612</v>
      </c>
      <c r="D3070" s="192">
        <v>1.667</v>
      </c>
      <c r="E3070" s="193">
        <v>44.225000000000001</v>
      </c>
      <c r="F3070" s="194">
        <v>0</v>
      </c>
      <c r="H3070" s="195">
        <f t="shared" si="283"/>
        <v>0.5</v>
      </c>
      <c r="I3070" s="196">
        <f t="shared" si="284"/>
        <v>5</v>
      </c>
      <c r="J3070" s="197">
        <f t="shared" si="285"/>
        <v>5</v>
      </c>
      <c r="K3070" s="186">
        <f t="shared" si="288"/>
        <v>10.5</v>
      </c>
      <c r="L3070" s="198">
        <f t="shared" si="286"/>
        <v>3.5</v>
      </c>
      <c r="M3070" s="199">
        <f t="shared" si="287"/>
        <v>3.5</v>
      </c>
    </row>
    <row r="3071" spans="1:13" x14ac:dyDescent="0.35">
      <c r="A3071" s="189" t="s">
        <v>3039</v>
      </c>
      <c r="B3071" s="190" t="s">
        <v>3062</v>
      </c>
      <c r="C3071" s="191">
        <v>573671</v>
      </c>
      <c r="D3071" s="192">
        <v>3.1579999999999999</v>
      </c>
      <c r="E3071" s="193">
        <v>44.888489210000003</v>
      </c>
      <c r="F3071" s="194">
        <v>0</v>
      </c>
      <c r="H3071" s="195">
        <f t="shared" si="283"/>
        <v>3</v>
      </c>
      <c r="I3071" s="196">
        <f t="shared" si="284"/>
        <v>5</v>
      </c>
      <c r="J3071" s="197">
        <f t="shared" si="285"/>
        <v>5</v>
      </c>
      <c r="K3071" s="186">
        <f t="shared" si="288"/>
        <v>13</v>
      </c>
      <c r="L3071" s="198">
        <f t="shared" si="286"/>
        <v>4.333333333333333</v>
      </c>
      <c r="M3071" s="199">
        <f t="shared" si="287"/>
        <v>4.33</v>
      </c>
    </row>
    <row r="3072" spans="1:13" x14ac:dyDescent="0.35">
      <c r="A3072" s="189" t="s">
        <v>3039</v>
      </c>
      <c r="B3072" s="190" t="s">
        <v>3063</v>
      </c>
      <c r="C3072" s="191">
        <v>549029</v>
      </c>
      <c r="D3072" s="192">
        <v>1.4930000000000001</v>
      </c>
      <c r="E3072" s="193">
        <v>40.262376240000002</v>
      </c>
      <c r="F3072" s="194">
        <v>5.9405940594059405</v>
      </c>
      <c r="H3072" s="195">
        <f t="shared" si="283"/>
        <v>0.5</v>
      </c>
      <c r="I3072" s="196">
        <f t="shared" si="284"/>
        <v>0.5</v>
      </c>
      <c r="J3072" s="197">
        <f t="shared" si="285"/>
        <v>0.5</v>
      </c>
      <c r="K3072" s="186">
        <f t="shared" si="288"/>
        <v>1.5</v>
      </c>
      <c r="L3072" s="198">
        <f t="shared" si="286"/>
        <v>0.5</v>
      </c>
      <c r="M3072" s="199">
        <f t="shared" si="287"/>
        <v>0.5</v>
      </c>
    </row>
    <row r="3073" spans="1:13" x14ac:dyDescent="0.35">
      <c r="A3073" s="189" t="s">
        <v>3064</v>
      </c>
      <c r="B3073" s="190" t="s">
        <v>3065</v>
      </c>
      <c r="C3073" s="191">
        <v>569852</v>
      </c>
      <c r="D3073" s="192">
        <v>2.214</v>
      </c>
      <c r="E3073" s="193">
        <v>41.144067800000002</v>
      </c>
      <c r="F3073" s="194">
        <v>4.8426150121065374</v>
      </c>
      <c r="H3073" s="195">
        <f t="shared" si="283"/>
        <v>0.5</v>
      </c>
      <c r="I3073" s="196">
        <f t="shared" si="284"/>
        <v>0.5</v>
      </c>
      <c r="J3073" s="197">
        <f t="shared" si="285"/>
        <v>0.5</v>
      </c>
      <c r="K3073" s="186">
        <f t="shared" si="288"/>
        <v>1.5</v>
      </c>
      <c r="L3073" s="198">
        <f t="shared" si="286"/>
        <v>0.5</v>
      </c>
      <c r="M3073" s="199">
        <f t="shared" si="287"/>
        <v>0.5</v>
      </c>
    </row>
    <row r="3074" spans="1:13" x14ac:dyDescent="0.35">
      <c r="A3074" s="189" t="s">
        <v>3064</v>
      </c>
      <c r="B3074" s="190" t="s">
        <v>3066</v>
      </c>
      <c r="C3074" s="191">
        <v>569861</v>
      </c>
      <c r="D3074" s="192">
        <v>2.5</v>
      </c>
      <c r="E3074" s="193">
        <v>41.090163930000003</v>
      </c>
      <c r="F3074" s="194">
        <v>0</v>
      </c>
      <c r="H3074" s="195">
        <f t="shared" si="283"/>
        <v>1.5</v>
      </c>
      <c r="I3074" s="196">
        <f t="shared" si="284"/>
        <v>0.5</v>
      </c>
      <c r="J3074" s="197">
        <f t="shared" si="285"/>
        <v>5</v>
      </c>
      <c r="K3074" s="186">
        <f t="shared" si="288"/>
        <v>7</v>
      </c>
      <c r="L3074" s="198">
        <f t="shared" si="286"/>
        <v>2.3333333333333335</v>
      </c>
      <c r="M3074" s="199">
        <f t="shared" si="287"/>
        <v>2.33</v>
      </c>
    </row>
    <row r="3075" spans="1:13" x14ac:dyDescent="0.35">
      <c r="A3075" s="189" t="s">
        <v>3064</v>
      </c>
      <c r="B3075" s="190" t="s">
        <v>3067</v>
      </c>
      <c r="C3075" s="191">
        <v>569879</v>
      </c>
      <c r="D3075" s="192">
        <v>2.1429999999999998</v>
      </c>
      <c r="E3075" s="193">
        <v>40.142696630000003</v>
      </c>
      <c r="F3075" s="194">
        <v>4.0449438202247192</v>
      </c>
      <c r="H3075" s="195">
        <f t="shared" si="283"/>
        <v>0.5</v>
      </c>
      <c r="I3075" s="196">
        <f t="shared" si="284"/>
        <v>0.5</v>
      </c>
      <c r="J3075" s="197">
        <f t="shared" si="285"/>
        <v>1.5</v>
      </c>
      <c r="K3075" s="186">
        <f t="shared" si="288"/>
        <v>2.5</v>
      </c>
      <c r="L3075" s="198">
        <f t="shared" si="286"/>
        <v>0.83333333333333337</v>
      </c>
      <c r="M3075" s="199">
        <f t="shared" si="287"/>
        <v>0.83</v>
      </c>
    </row>
    <row r="3076" spans="1:13" x14ac:dyDescent="0.35">
      <c r="A3076" s="189" t="s">
        <v>3064</v>
      </c>
      <c r="B3076" s="190" t="s">
        <v>3068</v>
      </c>
      <c r="C3076" s="191">
        <v>569887</v>
      </c>
      <c r="D3076" s="192">
        <v>3.27</v>
      </c>
      <c r="E3076" s="193">
        <v>43.789036539999998</v>
      </c>
      <c r="F3076" s="194">
        <v>2.9900332225913622</v>
      </c>
      <c r="H3076" s="195">
        <f t="shared" ref="H3076:H3139" si="289">VALUE(_xlfn.IFS(D3076&gt;4.05,"5",D3076&gt;=3.83,"4,5",D3076&gt;=3.6,"4",D3076&gt;=3.37,"3,5",D3076&gt;=3.14,"3",D3076&gt;=2.91,"2,5",D3076&gt;=2.68,"2",D3076&gt;=2.45,"1,5",D3076&gt;=2.22,"1",D3076&lt;2.22,"0,5"))</f>
        <v>3</v>
      </c>
      <c r="I3076" s="196">
        <f t="shared" ref="I3076:I3139" si="290">VALUE(_xlfn.IFS(E3076&gt;43.62,"5",E3076&gt;=43.32,"4,5",E3076&gt;=43.1,"4",E3076&gt;=42.7,"3,5",E3076&gt;=42.39,"3",E3076&gt;=42.08,"2,5",E3076&gt;=41.77,"2",E3076&gt;=41.46,"1,5",E3076&gt;=41.15,"1",E3076&lt;41.15,"0,5"))</f>
        <v>5</v>
      </c>
      <c r="J3076" s="197">
        <f t="shared" ref="J3076:J3139" si="291">VALUE(_xlfn.IFS(F3076&gt;4.53,"0,5",F3076&gt;=4.2,"1",F3076&gt;=3.86,"1,5",F3076&gt;=3.52,"2",F3076&gt;=3.18,"2,5",F3076&gt;=2.84,"3",F3076&gt;=2.5,"3,5",F3076&gt;=2.16,"4",F3076&gt;=1.82,"4,5",F3076&lt;1.82,"5"))</f>
        <v>3</v>
      </c>
      <c r="K3076" s="186">
        <f t="shared" si="288"/>
        <v>11</v>
      </c>
      <c r="L3076" s="198">
        <f t="shared" ref="L3076:L3139" si="292">(H3076+I3076+J3076)/3</f>
        <v>3.6666666666666665</v>
      </c>
      <c r="M3076" s="199">
        <f t="shared" ref="M3076:M3139" si="293">ROUNDDOWN(L3076,2)</f>
        <v>3.66</v>
      </c>
    </row>
    <row r="3077" spans="1:13" x14ac:dyDescent="0.35">
      <c r="A3077" s="189" t="s">
        <v>3064</v>
      </c>
      <c r="B3077" s="190" t="s">
        <v>3069</v>
      </c>
      <c r="C3077" s="191">
        <v>569917</v>
      </c>
      <c r="D3077" s="192">
        <v>2.218</v>
      </c>
      <c r="E3077" s="193">
        <v>41.715353540000002</v>
      </c>
      <c r="F3077" s="194">
        <v>3.9595959595959598</v>
      </c>
      <c r="H3077" s="195">
        <f t="shared" si="289"/>
        <v>0.5</v>
      </c>
      <c r="I3077" s="196">
        <f t="shared" si="290"/>
        <v>1.5</v>
      </c>
      <c r="J3077" s="197">
        <f t="shared" si="291"/>
        <v>1.5</v>
      </c>
      <c r="K3077" s="186">
        <f t="shared" si="288"/>
        <v>3.5</v>
      </c>
      <c r="L3077" s="198">
        <f t="shared" si="292"/>
        <v>1.1666666666666667</v>
      </c>
      <c r="M3077" s="199">
        <f t="shared" si="293"/>
        <v>1.1599999999999999</v>
      </c>
    </row>
    <row r="3078" spans="1:13" x14ac:dyDescent="0.35">
      <c r="A3078" s="189" t="s">
        <v>3064</v>
      </c>
      <c r="B3078" s="190" t="s">
        <v>3070</v>
      </c>
      <c r="C3078" s="191">
        <v>569925</v>
      </c>
      <c r="D3078" s="192">
        <v>2.3319999999999999</v>
      </c>
      <c r="E3078" s="193">
        <v>45.615075830000002</v>
      </c>
      <c r="F3078" s="194">
        <v>0.89206066012488849</v>
      </c>
      <c r="H3078" s="195">
        <f t="shared" si="289"/>
        <v>1</v>
      </c>
      <c r="I3078" s="196">
        <f t="shared" si="290"/>
        <v>5</v>
      </c>
      <c r="J3078" s="197">
        <f t="shared" si="291"/>
        <v>5</v>
      </c>
      <c r="K3078" s="186">
        <f t="shared" si="288"/>
        <v>11</v>
      </c>
      <c r="L3078" s="198">
        <f t="shared" si="292"/>
        <v>3.6666666666666665</v>
      </c>
      <c r="M3078" s="199">
        <f t="shared" si="293"/>
        <v>3.66</v>
      </c>
    </row>
    <row r="3079" spans="1:13" x14ac:dyDescent="0.35">
      <c r="A3079" s="189" t="s">
        <v>3064</v>
      </c>
      <c r="B3079" s="190" t="s">
        <v>3071</v>
      </c>
      <c r="C3079" s="191">
        <v>569933</v>
      </c>
      <c r="D3079" s="192">
        <v>2.5209999999999999</v>
      </c>
      <c r="E3079" s="193">
        <v>38.447643980000002</v>
      </c>
      <c r="F3079" s="194">
        <v>2.0942408376963355</v>
      </c>
      <c r="H3079" s="195">
        <f t="shared" si="289"/>
        <v>1.5</v>
      </c>
      <c r="I3079" s="196">
        <f t="shared" si="290"/>
        <v>0.5</v>
      </c>
      <c r="J3079" s="197">
        <f t="shared" si="291"/>
        <v>4.5</v>
      </c>
      <c r="K3079" s="186">
        <f t="shared" si="288"/>
        <v>6.5</v>
      </c>
      <c r="L3079" s="198">
        <f t="shared" si="292"/>
        <v>2.1666666666666665</v>
      </c>
      <c r="M3079" s="199">
        <f t="shared" si="293"/>
        <v>2.16</v>
      </c>
    </row>
    <row r="3080" spans="1:13" x14ac:dyDescent="0.35">
      <c r="A3080" s="189" t="s">
        <v>3064</v>
      </c>
      <c r="B3080" s="190" t="s">
        <v>3072</v>
      </c>
      <c r="C3080" s="191">
        <v>569941</v>
      </c>
      <c r="D3080" s="192">
        <v>2.1160000000000001</v>
      </c>
      <c r="E3080" s="193">
        <v>40.496389890000003</v>
      </c>
      <c r="F3080" s="194">
        <v>2.1660649819494586</v>
      </c>
      <c r="H3080" s="195">
        <f t="shared" si="289"/>
        <v>0.5</v>
      </c>
      <c r="I3080" s="196">
        <f t="shared" si="290"/>
        <v>0.5</v>
      </c>
      <c r="J3080" s="197">
        <f t="shared" si="291"/>
        <v>4</v>
      </c>
      <c r="K3080" s="186">
        <f t="shared" si="288"/>
        <v>5</v>
      </c>
      <c r="L3080" s="198">
        <f t="shared" si="292"/>
        <v>1.6666666666666667</v>
      </c>
      <c r="M3080" s="199">
        <f t="shared" si="293"/>
        <v>1.66</v>
      </c>
    </row>
    <row r="3081" spans="1:13" x14ac:dyDescent="0.35">
      <c r="A3081" s="189" t="s">
        <v>3064</v>
      </c>
      <c r="B3081" s="190" t="s">
        <v>3073</v>
      </c>
      <c r="C3081" s="191">
        <v>569968</v>
      </c>
      <c r="D3081" s="192">
        <v>1.7090000000000001</v>
      </c>
      <c r="E3081" s="193">
        <v>42.720486110000003</v>
      </c>
      <c r="F3081" s="194">
        <v>4.166666666666667</v>
      </c>
      <c r="H3081" s="195">
        <f t="shared" si="289"/>
        <v>0.5</v>
      </c>
      <c r="I3081" s="196">
        <f t="shared" si="290"/>
        <v>3.5</v>
      </c>
      <c r="J3081" s="197">
        <f t="shared" si="291"/>
        <v>1.5</v>
      </c>
      <c r="K3081" s="186">
        <f t="shared" si="288"/>
        <v>5.5</v>
      </c>
      <c r="L3081" s="198">
        <f t="shared" si="292"/>
        <v>1.8333333333333333</v>
      </c>
      <c r="M3081" s="199">
        <f t="shared" si="293"/>
        <v>1.83</v>
      </c>
    </row>
    <row r="3082" spans="1:13" x14ac:dyDescent="0.35">
      <c r="A3082" s="189" t="s">
        <v>3064</v>
      </c>
      <c r="B3082" s="190" t="s">
        <v>3074</v>
      </c>
      <c r="C3082" s="191">
        <v>569976</v>
      </c>
      <c r="D3082" s="192">
        <v>3.2469999999999999</v>
      </c>
      <c r="E3082" s="193">
        <v>41.98636364</v>
      </c>
      <c r="F3082" s="194">
        <v>0</v>
      </c>
      <c r="H3082" s="195">
        <f t="shared" si="289"/>
        <v>3</v>
      </c>
      <c r="I3082" s="196">
        <f t="shared" si="290"/>
        <v>2</v>
      </c>
      <c r="J3082" s="197">
        <f t="shared" si="291"/>
        <v>5</v>
      </c>
      <c r="K3082" s="186">
        <f t="shared" si="288"/>
        <v>10</v>
      </c>
      <c r="L3082" s="198">
        <f t="shared" si="292"/>
        <v>3.3333333333333335</v>
      </c>
      <c r="M3082" s="199">
        <f t="shared" si="293"/>
        <v>3.33</v>
      </c>
    </row>
    <row r="3083" spans="1:13" x14ac:dyDescent="0.35">
      <c r="A3083" s="189" t="s">
        <v>3064</v>
      </c>
      <c r="B3083" s="190" t="s">
        <v>3075</v>
      </c>
      <c r="C3083" s="191">
        <v>569984</v>
      </c>
      <c r="D3083" s="192">
        <v>1.6950000000000001</v>
      </c>
      <c r="E3083" s="193">
        <v>42.352941180000002</v>
      </c>
      <c r="F3083" s="194">
        <v>5.3475935828877006</v>
      </c>
      <c r="H3083" s="195">
        <f t="shared" si="289"/>
        <v>0.5</v>
      </c>
      <c r="I3083" s="196">
        <f t="shared" si="290"/>
        <v>2.5</v>
      </c>
      <c r="J3083" s="197">
        <f t="shared" si="291"/>
        <v>0.5</v>
      </c>
      <c r="K3083" s="186">
        <f t="shared" si="288"/>
        <v>3.5</v>
      </c>
      <c r="L3083" s="198">
        <f t="shared" si="292"/>
        <v>1.1666666666666667</v>
      </c>
      <c r="M3083" s="199">
        <f t="shared" si="293"/>
        <v>1.1599999999999999</v>
      </c>
    </row>
    <row r="3084" spans="1:13" x14ac:dyDescent="0.35">
      <c r="A3084" s="189" t="s">
        <v>3064</v>
      </c>
      <c r="B3084" s="190" t="s">
        <v>3076</v>
      </c>
      <c r="C3084" s="191">
        <v>569992</v>
      </c>
      <c r="D3084" s="192">
        <v>2.4630000000000001</v>
      </c>
      <c r="E3084" s="193">
        <v>40.972222219999999</v>
      </c>
      <c r="F3084" s="194">
        <v>4.3209876543209873</v>
      </c>
      <c r="H3084" s="195">
        <f t="shared" si="289"/>
        <v>1.5</v>
      </c>
      <c r="I3084" s="196">
        <f t="shared" si="290"/>
        <v>0.5</v>
      </c>
      <c r="J3084" s="197">
        <f t="shared" si="291"/>
        <v>1</v>
      </c>
      <c r="K3084" s="186">
        <f t="shared" si="288"/>
        <v>3</v>
      </c>
      <c r="L3084" s="198">
        <f t="shared" si="292"/>
        <v>1</v>
      </c>
      <c r="M3084" s="199">
        <f t="shared" si="293"/>
        <v>1</v>
      </c>
    </row>
    <row r="3085" spans="1:13" x14ac:dyDescent="0.35">
      <c r="A3085" s="189" t="s">
        <v>3064</v>
      </c>
      <c r="B3085" s="190" t="s">
        <v>3077</v>
      </c>
      <c r="C3085" s="191">
        <v>570010</v>
      </c>
      <c r="D3085" s="192">
        <v>1.6950000000000001</v>
      </c>
      <c r="E3085" s="193">
        <v>44.265714289999998</v>
      </c>
      <c r="F3085" s="194">
        <v>2.285714285714286</v>
      </c>
      <c r="H3085" s="195">
        <f t="shared" si="289"/>
        <v>0.5</v>
      </c>
      <c r="I3085" s="196">
        <f t="shared" si="290"/>
        <v>5</v>
      </c>
      <c r="J3085" s="197">
        <f t="shared" si="291"/>
        <v>4</v>
      </c>
      <c r="K3085" s="186">
        <f t="shared" ref="K3085:K3148" si="294">SUM(H3085:J3085)</f>
        <v>9.5</v>
      </c>
      <c r="L3085" s="198">
        <f t="shared" si="292"/>
        <v>3.1666666666666665</v>
      </c>
      <c r="M3085" s="199">
        <f t="shared" si="293"/>
        <v>3.16</v>
      </c>
    </row>
    <row r="3086" spans="1:13" x14ac:dyDescent="0.35">
      <c r="A3086" s="189" t="s">
        <v>3064</v>
      </c>
      <c r="B3086" s="190" t="s">
        <v>3078</v>
      </c>
      <c r="C3086" s="191">
        <v>570028</v>
      </c>
      <c r="D3086" s="192">
        <v>1.56</v>
      </c>
      <c r="E3086" s="193">
        <v>43.091154260000003</v>
      </c>
      <c r="F3086" s="194">
        <v>2.1574973031283711</v>
      </c>
      <c r="H3086" s="195">
        <f t="shared" si="289"/>
        <v>0.5</v>
      </c>
      <c r="I3086" s="196">
        <f t="shared" si="290"/>
        <v>3.5</v>
      </c>
      <c r="J3086" s="197">
        <f t="shared" si="291"/>
        <v>4.5</v>
      </c>
      <c r="K3086" s="186">
        <f t="shared" si="294"/>
        <v>8.5</v>
      </c>
      <c r="L3086" s="198">
        <f t="shared" si="292"/>
        <v>2.8333333333333335</v>
      </c>
      <c r="M3086" s="199">
        <f t="shared" si="293"/>
        <v>2.83</v>
      </c>
    </row>
    <row r="3087" spans="1:13" x14ac:dyDescent="0.35">
      <c r="A3087" s="189" t="s">
        <v>3064</v>
      </c>
      <c r="B3087" s="190" t="s">
        <v>3079</v>
      </c>
      <c r="C3087" s="191">
        <v>570044</v>
      </c>
      <c r="D3087" s="192">
        <v>3.097</v>
      </c>
      <c r="E3087" s="193">
        <v>43.037709499999998</v>
      </c>
      <c r="F3087" s="194">
        <v>1.1173184357541901</v>
      </c>
      <c r="H3087" s="195">
        <f t="shared" si="289"/>
        <v>2.5</v>
      </c>
      <c r="I3087" s="196">
        <f t="shared" si="290"/>
        <v>3.5</v>
      </c>
      <c r="J3087" s="197">
        <f t="shared" si="291"/>
        <v>5</v>
      </c>
      <c r="K3087" s="186">
        <f t="shared" si="294"/>
        <v>11</v>
      </c>
      <c r="L3087" s="198">
        <f t="shared" si="292"/>
        <v>3.6666666666666665</v>
      </c>
      <c r="M3087" s="199">
        <f t="shared" si="293"/>
        <v>3.66</v>
      </c>
    </row>
    <row r="3088" spans="1:13" x14ac:dyDescent="0.35">
      <c r="A3088" s="189" t="s">
        <v>3064</v>
      </c>
      <c r="B3088" s="190" t="s">
        <v>3064</v>
      </c>
      <c r="C3088" s="191">
        <v>569810</v>
      </c>
      <c r="D3088" s="192">
        <v>3.052</v>
      </c>
      <c r="E3088" s="193">
        <v>44.403563140000003</v>
      </c>
      <c r="F3088" s="194">
        <v>2.623900496240922</v>
      </c>
      <c r="H3088" s="195">
        <f t="shared" si="289"/>
        <v>2.5</v>
      </c>
      <c r="I3088" s="196">
        <f t="shared" si="290"/>
        <v>5</v>
      </c>
      <c r="J3088" s="197">
        <f t="shared" si="291"/>
        <v>3.5</v>
      </c>
      <c r="K3088" s="186">
        <f t="shared" si="294"/>
        <v>11</v>
      </c>
      <c r="L3088" s="198">
        <f t="shared" si="292"/>
        <v>3.6666666666666665</v>
      </c>
      <c r="M3088" s="199">
        <f t="shared" si="293"/>
        <v>3.66</v>
      </c>
    </row>
    <row r="3089" spans="1:13" x14ac:dyDescent="0.35">
      <c r="A3089" s="189" t="s">
        <v>3064</v>
      </c>
      <c r="B3089" s="190" t="s">
        <v>2235</v>
      </c>
      <c r="C3089" s="191">
        <v>570052</v>
      </c>
      <c r="D3089" s="192">
        <v>4.3099999999999996</v>
      </c>
      <c r="E3089" s="193">
        <v>45.729508199999998</v>
      </c>
      <c r="F3089" s="194">
        <v>6.557377049180328</v>
      </c>
      <c r="H3089" s="195">
        <f t="shared" si="289"/>
        <v>5</v>
      </c>
      <c r="I3089" s="196">
        <f t="shared" si="290"/>
        <v>5</v>
      </c>
      <c r="J3089" s="197">
        <f t="shared" si="291"/>
        <v>0.5</v>
      </c>
      <c r="K3089" s="186">
        <f t="shared" si="294"/>
        <v>10.5</v>
      </c>
      <c r="L3089" s="198">
        <f t="shared" si="292"/>
        <v>3.5</v>
      </c>
      <c r="M3089" s="199">
        <f t="shared" si="293"/>
        <v>3.5</v>
      </c>
    </row>
    <row r="3090" spans="1:13" x14ac:dyDescent="0.35">
      <c r="A3090" s="189" t="s">
        <v>3064</v>
      </c>
      <c r="B3090" s="190" t="s">
        <v>493</v>
      </c>
      <c r="C3090" s="191">
        <v>573621</v>
      </c>
      <c r="D3090" s="192">
        <v>2.0099999999999998</v>
      </c>
      <c r="E3090" s="193">
        <v>38.126506020000001</v>
      </c>
      <c r="F3090" s="194">
        <v>21.08433734939759</v>
      </c>
      <c r="H3090" s="195">
        <f t="shared" si="289"/>
        <v>0.5</v>
      </c>
      <c r="I3090" s="196">
        <f t="shared" si="290"/>
        <v>0.5</v>
      </c>
      <c r="J3090" s="197">
        <f t="shared" si="291"/>
        <v>0.5</v>
      </c>
      <c r="K3090" s="186">
        <f t="shared" si="294"/>
        <v>1.5</v>
      </c>
      <c r="L3090" s="198">
        <f t="shared" si="292"/>
        <v>0.5</v>
      </c>
      <c r="M3090" s="199">
        <f t="shared" si="293"/>
        <v>0.5</v>
      </c>
    </row>
    <row r="3091" spans="1:13" x14ac:dyDescent="0.35">
      <c r="A3091" s="189" t="s">
        <v>3064</v>
      </c>
      <c r="B3091" s="190" t="s">
        <v>3080</v>
      </c>
      <c r="C3091" s="191">
        <v>570109</v>
      </c>
      <c r="D3091" s="192">
        <v>4.125</v>
      </c>
      <c r="E3091" s="193">
        <v>43.537195990000001</v>
      </c>
      <c r="F3091" s="194">
        <v>2.1459227467811157</v>
      </c>
      <c r="H3091" s="195">
        <f t="shared" si="289"/>
        <v>5</v>
      </c>
      <c r="I3091" s="196">
        <f t="shared" si="290"/>
        <v>4.5</v>
      </c>
      <c r="J3091" s="197">
        <f t="shared" si="291"/>
        <v>4.5</v>
      </c>
      <c r="K3091" s="186">
        <f t="shared" si="294"/>
        <v>14</v>
      </c>
      <c r="L3091" s="198">
        <f t="shared" si="292"/>
        <v>4.666666666666667</v>
      </c>
      <c r="M3091" s="199">
        <f t="shared" si="293"/>
        <v>4.66</v>
      </c>
    </row>
    <row r="3092" spans="1:13" x14ac:dyDescent="0.35">
      <c r="A3092" s="189" t="s">
        <v>3064</v>
      </c>
      <c r="B3092" s="190" t="s">
        <v>3081</v>
      </c>
      <c r="C3092" s="191">
        <v>570125</v>
      </c>
      <c r="D3092" s="192">
        <v>1.796</v>
      </c>
      <c r="E3092" s="193">
        <v>40.003731340000002</v>
      </c>
      <c r="F3092" s="194">
        <v>3.7313432835820897</v>
      </c>
      <c r="H3092" s="195">
        <f t="shared" si="289"/>
        <v>0.5</v>
      </c>
      <c r="I3092" s="196">
        <f t="shared" si="290"/>
        <v>0.5</v>
      </c>
      <c r="J3092" s="197">
        <f t="shared" si="291"/>
        <v>2</v>
      </c>
      <c r="K3092" s="186">
        <f t="shared" si="294"/>
        <v>3</v>
      </c>
      <c r="L3092" s="198">
        <f t="shared" si="292"/>
        <v>1</v>
      </c>
      <c r="M3092" s="199">
        <f t="shared" si="293"/>
        <v>1</v>
      </c>
    </row>
    <row r="3093" spans="1:13" x14ac:dyDescent="0.35">
      <c r="A3093" s="189" t="s">
        <v>3064</v>
      </c>
      <c r="B3093" s="190" t="s">
        <v>3082</v>
      </c>
      <c r="C3093" s="191">
        <v>570133</v>
      </c>
      <c r="D3093" s="192">
        <v>2.8660000000000001</v>
      </c>
      <c r="E3093" s="193">
        <v>40.503921570000003</v>
      </c>
      <c r="F3093" s="194">
        <v>4.3137254901960791</v>
      </c>
      <c r="H3093" s="195">
        <f t="shared" si="289"/>
        <v>2</v>
      </c>
      <c r="I3093" s="196">
        <f t="shared" si="290"/>
        <v>0.5</v>
      </c>
      <c r="J3093" s="197">
        <f t="shared" si="291"/>
        <v>1</v>
      </c>
      <c r="K3093" s="186">
        <f t="shared" si="294"/>
        <v>3.5</v>
      </c>
      <c r="L3093" s="198">
        <f t="shared" si="292"/>
        <v>1.1666666666666667</v>
      </c>
      <c r="M3093" s="199">
        <f t="shared" si="293"/>
        <v>1.1599999999999999</v>
      </c>
    </row>
    <row r="3094" spans="1:13" x14ac:dyDescent="0.35">
      <c r="A3094" s="189" t="s">
        <v>3064</v>
      </c>
      <c r="B3094" s="190" t="s">
        <v>1851</v>
      </c>
      <c r="C3094" s="191">
        <v>576352</v>
      </c>
      <c r="D3094" s="192">
        <v>1.887</v>
      </c>
      <c r="E3094" s="193">
        <v>40.161290319999999</v>
      </c>
      <c r="F3094" s="194">
        <v>1.935483870967742</v>
      </c>
      <c r="H3094" s="195">
        <f t="shared" si="289"/>
        <v>0.5</v>
      </c>
      <c r="I3094" s="196">
        <f t="shared" si="290"/>
        <v>0.5</v>
      </c>
      <c r="J3094" s="197">
        <f t="shared" si="291"/>
        <v>4.5</v>
      </c>
      <c r="K3094" s="186">
        <f t="shared" si="294"/>
        <v>5.5</v>
      </c>
      <c r="L3094" s="198">
        <f t="shared" si="292"/>
        <v>1.8333333333333333</v>
      </c>
      <c r="M3094" s="199">
        <f t="shared" si="293"/>
        <v>1.83</v>
      </c>
    </row>
    <row r="3095" spans="1:13" x14ac:dyDescent="0.35">
      <c r="A3095" s="189" t="s">
        <v>3064</v>
      </c>
      <c r="B3095" s="190" t="s">
        <v>3083</v>
      </c>
      <c r="C3095" s="191">
        <v>570150</v>
      </c>
      <c r="D3095" s="192">
        <v>2.1579999999999999</v>
      </c>
      <c r="E3095" s="193">
        <v>42.22596154</v>
      </c>
      <c r="F3095" s="194">
        <v>4.8076923076923084</v>
      </c>
      <c r="H3095" s="195">
        <f t="shared" si="289"/>
        <v>0.5</v>
      </c>
      <c r="I3095" s="196">
        <f t="shared" si="290"/>
        <v>2.5</v>
      </c>
      <c r="J3095" s="197">
        <f t="shared" si="291"/>
        <v>0.5</v>
      </c>
      <c r="K3095" s="186">
        <f t="shared" si="294"/>
        <v>3.5</v>
      </c>
      <c r="L3095" s="198">
        <f t="shared" si="292"/>
        <v>1.1666666666666667</v>
      </c>
      <c r="M3095" s="199">
        <f t="shared" si="293"/>
        <v>1.1599999999999999</v>
      </c>
    </row>
    <row r="3096" spans="1:13" x14ac:dyDescent="0.35">
      <c r="A3096" s="189" t="s">
        <v>3064</v>
      </c>
      <c r="B3096" s="190" t="s">
        <v>3084</v>
      </c>
      <c r="C3096" s="191">
        <v>570168</v>
      </c>
      <c r="D3096" s="192">
        <v>3.2389999999999999</v>
      </c>
      <c r="E3096" s="193">
        <v>45.058472549999998</v>
      </c>
      <c r="F3096" s="194">
        <v>1.431980906921241</v>
      </c>
      <c r="H3096" s="195">
        <f t="shared" si="289"/>
        <v>3</v>
      </c>
      <c r="I3096" s="196">
        <f t="shared" si="290"/>
        <v>5</v>
      </c>
      <c r="J3096" s="197">
        <f t="shared" si="291"/>
        <v>5</v>
      </c>
      <c r="K3096" s="186">
        <f t="shared" si="294"/>
        <v>13</v>
      </c>
      <c r="L3096" s="198">
        <f t="shared" si="292"/>
        <v>4.333333333333333</v>
      </c>
      <c r="M3096" s="199">
        <f t="shared" si="293"/>
        <v>4.33</v>
      </c>
    </row>
    <row r="3097" spans="1:13" x14ac:dyDescent="0.35">
      <c r="A3097" s="189" t="s">
        <v>3064</v>
      </c>
      <c r="B3097" s="190" t="s">
        <v>3085</v>
      </c>
      <c r="C3097" s="191">
        <v>570176</v>
      </c>
      <c r="D3097" s="192">
        <v>2.165</v>
      </c>
      <c r="E3097" s="193">
        <v>44.951428569999997</v>
      </c>
      <c r="F3097" s="194">
        <v>2.285714285714286</v>
      </c>
      <c r="H3097" s="195">
        <f t="shared" si="289"/>
        <v>0.5</v>
      </c>
      <c r="I3097" s="196">
        <f t="shared" si="290"/>
        <v>5</v>
      </c>
      <c r="J3097" s="197">
        <f t="shared" si="291"/>
        <v>4</v>
      </c>
      <c r="K3097" s="186">
        <f t="shared" si="294"/>
        <v>9.5</v>
      </c>
      <c r="L3097" s="198">
        <f t="shared" si="292"/>
        <v>3.1666666666666665</v>
      </c>
      <c r="M3097" s="199">
        <f t="shared" si="293"/>
        <v>3.16</v>
      </c>
    </row>
    <row r="3098" spans="1:13" x14ac:dyDescent="0.35">
      <c r="A3098" s="189" t="s">
        <v>3064</v>
      </c>
      <c r="B3098" s="190" t="s">
        <v>3086</v>
      </c>
      <c r="C3098" s="191">
        <v>570184</v>
      </c>
      <c r="D3098" s="192">
        <v>2.8039999999999998</v>
      </c>
      <c r="E3098" s="193">
        <v>45.15406977</v>
      </c>
      <c r="F3098" s="194">
        <v>1.1627906976744187</v>
      </c>
      <c r="H3098" s="195">
        <f t="shared" si="289"/>
        <v>2</v>
      </c>
      <c r="I3098" s="196">
        <f t="shared" si="290"/>
        <v>5</v>
      </c>
      <c r="J3098" s="197">
        <f t="shared" si="291"/>
        <v>5</v>
      </c>
      <c r="K3098" s="186">
        <f t="shared" si="294"/>
        <v>12</v>
      </c>
      <c r="L3098" s="198">
        <f t="shared" si="292"/>
        <v>4</v>
      </c>
      <c r="M3098" s="199">
        <f t="shared" si="293"/>
        <v>4</v>
      </c>
    </row>
    <row r="3099" spans="1:13" x14ac:dyDescent="0.35">
      <c r="A3099" s="189" t="s">
        <v>3064</v>
      </c>
      <c r="B3099" s="190" t="s">
        <v>3087</v>
      </c>
      <c r="C3099" s="191">
        <v>570206</v>
      </c>
      <c r="D3099" s="192">
        <v>2.91</v>
      </c>
      <c r="E3099" s="193">
        <v>42.721362229999997</v>
      </c>
      <c r="F3099" s="194">
        <v>4.0247678018575845</v>
      </c>
      <c r="H3099" s="195">
        <f t="shared" si="289"/>
        <v>2.5</v>
      </c>
      <c r="I3099" s="196">
        <f t="shared" si="290"/>
        <v>3.5</v>
      </c>
      <c r="J3099" s="197">
        <f t="shared" si="291"/>
        <v>1.5</v>
      </c>
      <c r="K3099" s="186">
        <f t="shared" si="294"/>
        <v>7.5</v>
      </c>
      <c r="L3099" s="198">
        <f t="shared" si="292"/>
        <v>2.5</v>
      </c>
      <c r="M3099" s="199">
        <f t="shared" si="293"/>
        <v>2.5</v>
      </c>
    </row>
    <row r="3100" spans="1:13" x14ac:dyDescent="0.35">
      <c r="A3100" s="189" t="s">
        <v>3064</v>
      </c>
      <c r="B3100" s="190" t="s">
        <v>3088</v>
      </c>
      <c r="C3100" s="191">
        <v>570214</v>
      </c>
      <c r="D3100" s="192">
        <v>2.7650000000000001</v>
      </c>
      <c r="E3100" s="193">
        <v>40.671052629999998</v>
      </c>
      <c r="F3100" s="194">
        <v>4.7368421052631584</v>
      </c>
      <c r="H3100" s="195">
        <f t="shared" si="289"/>
        <v>2</v>
      </c>
      <c r="I3100" s="196">
        <f t="shared" si="290"/>
        <v>0.5</v>
      </c>
      <c r="J3100" s="197">
        <f t="shared" si="291"/>
        <v>0.5</v>
      </c>
      <c r="K3100" s="186">
        <f t="shared" si="294"/>
        <v>3</v>
      </c>
      <c r="L3100" s="198">
        <f t="shared" si="292"/>
        <v>1</v>
      </c>
      <c r="M3100" s="199">
        <f t="shared" si="293"/>
        <v>1</v>
      </c>
    </row>
    <row r="3101" spans="1:13" x14ac:dyDescent="0.35">
      <c r="A3101" s="189" t="s">
        <v>3064</v>
      </c>
      <c r="B3101" s="190" t="s">
        <v>908</v>
      </c>
      <c r="C3101" s="191">
        <v>576433</v>
      </c>
      <c r="D3101" s="192">
        <v>0.873</v>
      </c>
      <c r="E3101" s="193">
        <v>44.459770110000001</v>
      </c>
      <c r="F3101" s="194">
        <v>4.0229885057471266</v>
      </c>
      <c r="H3101" s="195">
        <f t="shared" si="289"/>
        <v>0.5</v>
      </c>
      <c r="I3101" s="196">
        <f t="shared" si="290"/>
        <v>5</v>
      </c>
      <c r="J3101" s="197">
        <f t="shared" si="291"/>
        <v>1.5</v>
      </c>
      <c r="K3101" s="186">
        <f t="shared" si="294"/>
        <v>7</v>
      </c>
      <c r="L3101" s="198">
        <f t="shared" si="292"/>
        <v>2.3333333333333335</v>
      </c>
      <c r="M3101" s="199">
        <f t="shared" si="293"/>
        <v>2.33</v>
      </c>
    </row>
    <row r="3102" spans="1:13" x14ac:dyDescent="0.35">
      <c r="A3102" s="189" t="s">
        <v>3064</v>
      </c>
      <c r="B3102" s="190" t="s">
        <v>3089</v>
      </c>
      <c r="C3102" s="191">
        <v>570222</v>
      </c>
      <c r="D3102" s="192">
        <v>4.1959999999999997</v>
      </c>
      <c r="E3102" s="193">
        <v>42.798642530000002</v>
      </c>
      <c r="F3102" s="194">
        <v>2.7149321266968323</v>
      </c>
      <c r="H3102" s="195">
        <f t="shared" si="289"/>
        <v>5</v>
      </c>
      <c r="I3102" s="196">
        <f t="shared" si="290"/>
        <v>3.5</v>
      </c>
      <c r="J3102" s="197">
        <f t="shared" si="291"/>
        <v>3.5</v>
      </c>
      <c r="K3102" s="186">
        <f t="shared" si="294"/>
        <v>12</v>
      </c>
      <c r="L3102" s="198">
        <f t="shared" si="292"/>
        <v>4</v>
      </c>
      <c r="M3102" s="199">
        <f t="shared" si="293"/>
        <v>4</v>
      </c>
    </row>
    <row r="3103" spans="1:13" x14ac:dyDescent="0.35">
      <c r="A3103" s="189" t="s">
        <v>3064</v>
      </c>
      <c r="B3103" s="190" t="s">
        <v>3090</v>
      </c>
      <c r="C3103" s="191">
        <v>570231</v>
      </c>
      <c r="D3103" s="192">
        <v>1.429</v>
      </c>
      <c r="E3103" s="193">
        <v>40.857142860000003</v>
      </c>
      <c r="F3103" s="194">
        <v>5.333333333333333</v>
      </c>
      <c r="H3103" s="195">
        <f t="shared" si="289"/>
        <v>0.5</v>
      </c>
      <c r="I3103" s="196">
        <f t="shared" si="290"/>
        <v>0.5</v>
      </c>
      <c r="J3103" s="197">
        <f t="shared" si="291"/>
        <v>0.5</v>
      </c>
      <c r="K3103" s="186">
        <f t="shared" si="294"/>
        <v>1.5</v>
      </c>
      <c r="L3103" s="198">
        <f t="shared" si="292"/>
        <v>0.5</v>
      </c>
      <c r="M3103" s="199">
        <f t="shared" si="293"/>
        <v>0.5</v>
      </c>
    </row>
    <row r="3104" spans="1:13" x14ac:dyDescent="0.35">
      <c r="A3104" s="189" t="s">
        <v>3064</v>
      </c>
      <c r="B3104" s="190" t="s">
        <v>3091</v>
      </c>
      <c r="C3104" s="191">
        <v>570249</v>
      </c>
      <c r="D3104" s="192">
        <v>2.3570000000000002</v>
      </c>
      <c r="E3104" s="193">
        <v>42.975079530000002</v>
      </c>
      <c r="F3104" s="194">
        <v>3.1813361611876991</v>
      </c>
      <c r="H3104" s="195">
        <f t="shared" si="289"/>
        <v>1</v>
      </c>
      <c r="I3104" s="196">
        <f t="shared" si="290"/>
        <v>3.5</v>
      </c>
      <c r="J3104" s="197">
        <f t="shared" si="291"/>
        <v>2.5</v>
      </c>
      <c r="K3104" s="186">
        <f t="shared" si="294"/>
        <v>7</v>
      </c>
      <c r="L3104" s="198">
        <f t="shared" si="292"/>
        <v>2.3333333333333335</v>
      </c>
      <c r="M3104" s="199">
        <f t="shared" si="293"/>
        <v>2.33</v>
      </c>
    </row>
    <row r="3105" spans="1:13" x14ac:dyDescent="0.35">
      <c r="A3105" s="189" t="s">
        <v>3064</v>
      </c>
      <c r="B3105" s="190" t="s">
        <v>3092</v>
      </c>
      <c r="C3105" s="191">
        <v>570257</v>
      </c>
      <c r="D3105" s="192">
        <v>4.04</v>
      </c>
      <c r="E3105" s="193">
        <v>45.340236689999998</v>
      </c>
      <c r="F3105" s="194">
        <v>9.4674556213017755</v>
      </c>
      <c r="H3105" s="195">
        <f t="shared" si="289"/>
        <v>4.5</v>
      </c>
      <c r="I3105" s="196">
        <f t="shared" si="290"/>
        <v>5</v>
      </c>
      <c r="J3105" s="197">
        <f t="shared" si="291"/>
        <v>0.5</v>
      </c>
      <c r="K3105" s="186">
        <f t="shared" si="294"/>
        <v>10</v>
      </c>
      <c r="L3105" s="198">
        <f t="shared" si="292"/>
        <v>3.3333333333333335</v>
      </c>
      <c r="M3105" s="199">
        <f t="shared" si="293"/>
        <v>3.33</v>
      </c>
    </row>
    <row r="3106" spans="1:13" x14ac:dyDescent="0.35">
      <c r="A3106" s="189" t="s">
        <v>3064</v>
      </c>
      <c r="B3106" s="190" t="s">
        <v>3093</v>
      </c>
      <c r="C3106" s="191">
        <v>570265</v>
      </c>
      <c r="D3106" s="192">
        <v>1.6830000000000001</v>
      </c>
      <c r="E3106" s="193">
        <v>38.654434250000001</v>
      </c>
      <c r="F3106" s="194">
        <v>11.314984709480122</v>
      </c>
      <c r="H3106" s="195">
        <f t="shared" si="289"/>
        <v>0.5</v>
      </c>
      <c r="I3106" s="196">
        <f t="shared" si="290"/>
        <v>0.5</v>
      </c>
      <c r="J3106" s="197">
        <f t="shared" si="291"/>
        <v>0.5</v>
      </c>
      <c r="K3106" s="186">
        <f t="shared" si="294"/>
        <v>1.5</v>
      </c>
      <c r="L3106" s="198">
        <f t="shared" si="292"/>
        <v>0.5</v>
      </c>
      <c r="M3106" s="199">
        <f t="shared" si="293"/>
        <v>0.5</v>
      </c>
    </row>
    <row r="3107" spans="1:13" x14ac:dyDescent="0.35">
      <c r="A3107" s="189" t="s">
        <v>3064</v>
      </c>
      <c r="B3107" s="190" t="s">
        <v>3094</v>
      </c>
      <c r="C3107" s="191">
        <v>570273</v>
      </c>
      <c r="D3107" s="192">
        <v>4.1029999999999998</v>
      </c>
      <c r="E3107" s="193">
        <v>42.04026846</v>
      </c>
      <c r="F3107" s="194">
        <v>5.3691275167785237</v>
      </c>
      <c r="H3107" s="195">
        <f t="shared" si="289"/>
        <v>5</v>
      </c>
      <c r="I3107" s="196">
        <f t="shared" si="290"/>
        <v>2</v>
      </c>
      <c r="J3107" s="197">
        <f t="shared" si="291"/>
        <v>0.5</v>
      </c>
      <c r="K3107" s="186">
        <f t="shared" si="294"/>
        <v>7.5</v>
      </c>
      <c r="L3107" s="198">
        <f t="shared" si="292"/>
        <v>2.5</v>
      </c>
      <c r="M3107" s="199">
        <f t="shared" si="293"/>
        <v>2.5</v>
      </c>
    </row>
    <row r="3108" spans="1:13" x14ac:dyDescent="0.35">
      <c r="A3108" s="189" t="s">
        <v>3064</v>
      </c>
      <c r="B3108" s="190" t="s">
        <v>3095</v>
      </c>
      <c r="C3108" s="191">
        <v>570290</v>
      </c>
      <c r="D3108" s="192">
        <v>2.2469999999999999</v>
      </c>
      <c r="E3108" s="193">
        <v>47.386792450000002</v>
      </c>
      <c r="F3108" s="194">
        <v>0</v>
      </c>
      <c r="H3108" s="195">
        <f t="shared" si="289"/>
        <v>1</v>
      </c>
      <c r="I3108" s="196">
        <f t="shared" si="290"/>
        <v>5</v>
      </c>
      <c r="J3108" s="197">
        <f t="shared" si="291"/>
        <v>5</v>
      </c>
      <c r="K3108" s="186">
        <f t="shared" si="294"/>
        <v>11</v>
      </c>
      <c r="L3108" s="198">
        <f t="shared" si="292"/>
        <v>3.6666666666666665</v>
      </c>
      <c r="M3108" s="199">
        <f t="shared" si="293"/>
        <v>3.66</v>
      </c>
    </row>
    <row r="3109" spans="1:13" x14ac:dyDescent="0.35">
      <c r="A3109" s="189" t="s">
        <v>3064</v>
      </c>
      <c r="B3109" s="190" t="s">
        <v>3096</v>
      </c>
      <c r="C3109" s="191">
        <v>570303</v>
      </c>
      <c r="D3109" s="192">
        <v>3.69</v>
      </c>
      <c r="E3109" s="193">
        <v>41.460187349999998</v>
      </c>
      <c r="F3109" s="194">
        <v>6.557377049180328</v>
      </c>
      <c r="H3109" s="195">
        <f t="shared" si="289"/>
        <v>4</v>
      </c>
      <c r="I3109" s="196">
        <f t="shared" si="290"/>
        <v>1.5</v>
      </c>
      <c r="J3109" s="197">
        <f t="shared" si="291"/>
        <v>0.5</v>
      </c>
      <c r="K3109" s="186">
        <f t="shared" si="294"/>
        <v>6</v>
      </c>
      <c r="L3109" s="198">
        <f t="shared" si="292"/>
        <v>2</v>
      </c>
      <c r="M3109" s="199">
        <f t="shared" si="293"/>
        <v>2</v>
      </c>
    </row>
    <row r="3110" spans="1:13" x14ac:dyDescent="0.35">
      <c r="A3110" s="189" t="s">
        <v>3064</v>
      </c>
      <c r="B3110" s="190" t="s">
        <v>3097</v>
      </c>
      <c r="C3110" s="191">
        <v>570311</v>
      </c>
      <c r="D3110" s="192">
        <v>2.2669999999999999</v>
      </c>
      <c r="E3110" s="193">
        <v>42.540885860000003</v>
      </c>
      <c r="F3110" s="194">
        <v>2.7257240204429305</v>
      </c>
      <c r="H3110" s="195">
        <f t="shared" si="289"/>
        <v>1</v>
      </c>
      <c r="I3110" s="196">
        <f t="shared" si="290"/>
        <v>3</v>
      </c>
      <c r="J3110" s="197">
        <f t="shared" si="291"/>
        <v>3.5</v>
      </c>
      <c r="K3110" s="186">
        <f t="shared" si="294"/>
        <v>7.5</v>
      </c>
      <c r="L3110" s="198">
        <f t="shared" si="292"/>
        <v>2.5</v>
      </c>
      <c r="M3110" s="199">
        <f t="shared" si="293"/>
        <v>2.5</v>
      </c>
    </row>
    <row r="3111" spans="1:13" x14ac:dyDescent="0.35">
      <c r="A3111" s="189" t="s">
        <v>3064</v>
      </c>
      <c r="B3111" s="190" t="s">
        <v>3098</v>
      </c>
      <c r="C3111" s="191">
        <v>570320</v>
      </c>
      <c r="D3111" s="192">
        <v>4.5949999999999998</v>
      </c>
      <c r="E3111" s="193">
        <v>42.186648499999997</v>
      </c>
      <c r="F3111" s="194">
        <v>0.81743869209809261</v>
      </c>
      <c r="H3111" s="195">
        <f t="shared" si="289"/>
        <v>5</v>
      </c>
      <c r="I3111" s="196">
        <f t="shared" si="290"/>
        <v>2.5</v>
      </c>
      <c r="J3111" s="197">
        <f t="shared" si="291"/>
        <v>5</v>
      </c>
      <c r="K3111" s="186">
        <f t="shared" si="294"/>
        <v>12.5</v>
      </c>
      <c r="L3111" s="198">
        <f t="shared" si="292"/>
        <v>4.166666666666667</v>
      </c>
      <c r="M3111" s="199">
        <f t="shared" si="293"/>
        <v>4.16</v>
      </c>
    </row>
    <row r="3112" spans="1:13" x14ac:dyDescent="0.35">
      <c r="A3112" s="189" t="s">
        <v>3064</v>
      </c>
      <c r="B3112" s="190" t="s">
        <v>2205</v>
      </c>
      <c r="C3112" s="191">
        <v>570354</v>
      </c>
      <c r="D3112" s="192">
        <v>3.3330000000000002</v>
      </c>
      <c r="E3112" s="193">
        <v>46.31679389</v>
      </c>
      <c r="F3112" s="194">
        <v>0</v>
      </c>
      <c r="H3112" s="195">
        <f t="shared" si="289"/>
        <v>3</v>
      </c>
      <c r="I3112" s="196">
        <f t="shared" si="290"/>
        <v>5</v>
      </c>
      <c r="J3112" s="197">
        <f t="shared" si="291"/>
        <v>5</v>
      </c>
      <c r="K3112" s="186">
        <f t="shared" si="294"/>
        <v>13</v>
      </c>
      <c r="L3112" s="198">
        <f t="shared" si="292"/>
        <v>4.333333333333333</v>
      </c>
      <c r="M3112" s="199">
        <f t="shared" si="293"/>
        <v>4.33</v>
      </c>
    </row>
    <row r="3113" spans="1:13" x14ac:dyDescent="0.35">
      <c r="A3113" s="189" t="s">
        <v>3064</v>
      </c>
      <c r="B3113" s="190" t="s">
        <v>3099</v>
      </c>
      <c r="C3113" s="191">
        <v>573779</v>
      </c>
      <c r="D3113" s="192">
        <v>2.8780000000000001</v>
      </c>
      <c r="E3113" s="193">
        <v>40.377272730000001</v>
      </c>
      <c r="F3113" s="194">
        <v>0</v>
      </c>
      <c r="H3113" s="195">
        <f t="shared" si="289"/>
        <v>2</v>
      </c>
      <c r="I3113" s="196">
        <f t="shared" si="290"/>
        <v>0.5</v>
      </c>
      <c r="J3113" s="197">
        <f t="shared" si="291"/>
        <v>5</v>
      </c>
      <c r="K3113" s="186">
        <f t="shared" si="294"/>
        <v>7.5</v>
      </c>
      <c r="L3113" s="198">
        <f t="shared" si="292"/>
        <v>2.5</v>
      </c>
      <c r="M3113" s="199">
        <f t="shared" si="293"/>
        <v>2.5</v>
      </c>
    </row>
    <row r="3114" spans="1:13" x14ac:dyDescent="0.35">
      <c r="A3114" s="189" t="s">
        <v>3064</v>
      </c>
      <c r="B3114" s="190" t="s">
        <v>3100</v>
      </c>
      <c r="C3114" s="191">
        <v>570419</v>
      </c>
      <c r="D3114" s="192">
        <v>0.83699999999999997</v>
      </c>
      <c r="E3114" s="193">
        <v>42.304945050000001</v>
      </c>
      <c r="F3114" s="194">
        <v>2.197802197802198</v>
      </c>
      <c r="H3114" s="195">
        <f t="shared" si="289"/>
        <v>0.5</v>
      </c>
      <c r="I3114" s="196">
        <f t="shared" si="290"/>
        <v>2.5</v>
      </c>
      <c r="J3114" s="197">
        <f t="shared" si="291"/>
        <v>4</v>
      </c>
      <c r="K3114" s="186">
        <f t="shared" si="294"/>
        <v>7</v>
      </c>
      <c r="L3114" s="198">
        <f t="shared" si="292"/>
        <v>2.3333333333333335</v>
      </c>
      <c r="M3114" s="199">
        <f t="shared" si="293"/>
        <v>2.33</v>
      </c>
    </row>
    <row r="3115" spans="1:13" x14ac:dyDescent="0.35">
      <c r="A3115" s="189" t="s">
        <v>3064</v>
      </c>
      <c r="B3115" s="190" t="s">
        <v>3101</v>
      </c>
      <c r="C3115" s="191">
        <v>570435</v>
      </c>
      <c r="D3115" s="192">
        <v>2.0339999999999998</v>
      </c>
      <c r="E3115" s="193">
        <v>41.843049329999999</v>
      </c>
      <c r="F3115" s="194">
        <v>5.8295964125560538</v>
      </c>
      <c r="H3115" s="195">
        <f t="shared" si="289"/>
        <v>0.5</v>
      </c>
      <c r="I3115" s="196">
        <f t="shared" si="290"/>
        <v>2</v>
      </c>
      <c r="J3115" s="197">
        <f t="shared" si="291"/>
        <v>0.5</v>
      </c>
      <c r="K3115" s="186">
        <f t="shared" si="294"/>
        <v>3</v>
      </c>
      <c r="L3115" s="198">
        <f t="shared" si="292"/>
        <v>1</v>
      </c>
      <c r="M3115" s="199">
        <f t="shared" si="293"/>
        <v>1</v>
      </c>
    </row>
    <row r="3116" spans="1:13" x14ac:dyDescent="0.35">
      <c r="A3116" s="189" t="s">
        <v>3064</v>
      </c>
      <c r="B3116" s="190" t="s">
        <v>3102</v>
      </c>
      <c r="C3116" s="191">
        <v>570443</v>
      </c>
      <c r="D3116" s="192">
        <v>2.9169999999999998</v>
      </c>
      <c r="E3116" s="193">
        <v>43.103174600000003</v>
      </c>
      <c r="F3116" s="194">
        <v>10.582010582010582</v>
      </c>
      <c r="H3116" s="195">
        <f t="shared" si="289"/>
        <v>2.5</v>
      </c>
      <c r="I3116" s="196">
        <f t="shared" si="290"/>
        <v>4</v>
      </c>
      <c r="J3116" s="197">
        <f t="shared" si="291"/>
        <v>0.5</v>
      </c>
      <c r="K3116" s="186">
        <f t="shared" si="294"/>
        <v>7</v>
      </c>
      <c r="L3116" s="198">
        <f t="shared" si="292"/>
        <v>2.3333333333333335</v>
      </c>
      <c r="M3116" s="199">
        <f t="shared" si="293"/>
        <v>2.33</v>
      </c>
    </row>
    <row r="3117" spans="1:13" x14ac:dyDescent="0.35">
      <c r="A3117" s="189" t="s">
        <v>3064</v>
      </c>
      <c r="B3117" s="190" t="s">
        <v>3103</v>
      </c>
      <c r="C3117" s="191">
        <v>570451</v>
      </c>
      <c r="D3117" s="192">
        <v>3.5590000000000002</v>
      </c>
      <c r="E3117" s="193">
        <v>42.288714990000003</v>
      </c>
      <c r="F3117" s="194">
        <v>8.5667215815486006</v>
      </c>
      <c r="H3117" s="195">
        <f t="shared" si="289"/>
        <v>3.5</v>
      </c>
      <c r="I3117" s="196">
        <f t="shared" si="290"/>
        <v>2.5</v>
      </c>
      <c r="J3117" s="197">
        <f t="shared" si="291"/>
        <v>0.5</v>
      </c>
      <c r="K3117" s="186">
        <f t="shared" si="294"/>
        <v>6.5</v>
      </c>
      <c r="L3117" s="198">
        <f t="shared" si="292"/>
        <v>2.1666666666666665</v>
      </c>
      <c r="M3117" s="199">
        <f t="shared" si="293"/>
        <v>2.16</v>
      </c>
    </row>
    <row r="3118" spans="1:13" x14ac:dyDescent="0.35">
      <c r="A3118" s="189" t="s">
        <v>3064</v>
      </c>
      <c r="B3118" s="190" t="s">
        <v>3104</v>
      </c>
      <c r="C3118" s="191">
        <v>570494</v>
      </c>
      <c r="D3118" s="192">
        <v>4.9589999999999996</v>
      </c>
      <c r="E3118" s="193">
        <v>42.106965170000002</v>
      </c>
      <c r="F3118" s="194">
        <v>1.4925373134328359</v>
      </c>
      <c r="H3118" s="195">
        <f t="shared" si="289"/>
        <v>5</v>
      </c>
      <c r="I3118" s="196">
        <f t="shared" si="290"/>
        <v>2.5</v>
      </c>
      <c r="J3118" s="197">
        <f t="shared" si="291"/>
        <v>5</v>
      </c>
      <c r="K3118" s="186">
        <f t="shared" si="294"/>
        <v>12.5</v>
      </c>
      <c r="L3118" s="198">
        <f t="shared" si="292"/>
        <v>4.166666666666667</v>
      </c>
      <c r="M3118" s="199">
        <f t="shared" si="293"/>
        <v>4.16</v>
      </c>
    </row>
    <row r="3119" spans="1:13" x14ac:dyDescent="0.35">
      <c r="A3119" s="189" t="s">
        <v>3064</v>
      </c>
      <c r="B3119" s="190" t="s">
        <v>3105</v>
      </c>
      <c r="C3119" s="191">
        <v>548065</v>
      </c>
      <c r="D3119" s="192">
        <v>1.5149999999999999</v>
      </c>
      <c r="E3119" s="193">
        <v>41.194610779999998</v>
      </c>
      <c r="F3119" s="194">
        <v>8.3832335329341312</v>
      </c>
      <c r="H3119" s="195">
        <f t="shared" si="289"/>
        <v>0.5</v>
      </c>
      <c r="I3119" s="196">
        <f t="shared" si="290"/>
        <v>1</v>
      </c>
      <c r="J3119" s="197">
        <f t="shared" si="291"/>
        <v>0.5</v>
      </c>
      <c r="K3119" s="186">
        <f t="shared" si="294"/>
        <v>2</v>
      </c>
      <c r="L3119" s="198">
        <f t="shared" si="292"/>
        <v>0.66666666666666663</v>
      </c>
      <c r="M3119" s="199">
        <f t="shared" si="293"/>
        <v>0.66</v>
      </c>
    </row>
    <row r="3120" spans="1:13" x14ac:dyDescent="0.35">
      <c r="A3120" s="189" t="s">
        <v>3064</v>
      </c>
      <c r="B3120" s="190" t="s">
        <v>1856</v>
      </c>
      <c r="C3120" s="191">
        <v>570524</v>
      </c>
      <c r="D3120" s="192">
        <v>4.7210000000000001</v>
      </c>
      <c r="E3120" s="193">
        <v>40.097368420000002</v>
      </c>
      <c r="F3120" s="194">
        <v>3.6842105263157894</v>
      </c>
      <c r="H3120" s="195">
        <f t="shared" si="289"/>
        <v>5</v>
      </c>
      <c r="I3120" s="196">
        <f t="shared" si="290"/>
        <v>0.5</v>
      </c>
      <c r="J3120" s="197">
        <f t="shared" si="291"/>
        <v>2</v>
      </c>
      <c r="K3120" s="186">
        <f t="shared" si="294"/>
        <v>7.5</v>
      </c>
      <c r="L3120" s="198">
        <f t="shared" si="292"/>
        <v>2.5</v>
      </c>
      <c r="M3120" s="199">
        <f t="shared" si="293"/>
        <v>2.5</v>
      </c>
    </row>
    <row r="3121" spans="1:13" x14ac:dyDescent="0.35">
      <c r="A3121" s="189" t="s">
        <v>3064</v>
      </c>
      <c r="B3121" s="190" t="s">
        <v>3106</v>
      </c>
      <c r="C3121" s="191">
        <v>570532</v>
      </c>
      <c r="D3121" s="192">
        <v>2.2280000000000002</v>
      </c>
      <c r="E3121" s="193">
        <v>39.111510789999997</v>
      </c>
      <c r="F3121" s="194">
        <v>8.2733812949640289</v>
      </c>
      <c r="H3121" s="195">
        <f t="shared" si="289"/>
        <v>1</v>
      </c>
      <c r="I3121" s="196">
        <f t="shared" si="290"/>
        <v>0.5</v>
      </c>
      <c r="J3121" s="197">
        <f t="shared" si="291"/>
        <v>0.5</v>
      </c>
      <c r="K3121" s="186">
        <f t="shared" si="294"/>
        <v>2</v>
      </c>
      <c r="L3121" s="198">
        <f t="shared" si="292"/>
        <v>0.66666666666666663</v>
      </c>
      <c r="M3121" s="199">
        <f t="shared" si="293"/>
        <v>0.66</v>
      </c>
    </row>
    <row r="3122" spans="1:13" x14ac:dyDescent="0.35">
      <c r="A3122" s="189" t="s">
        <v>3064</v>
      </c>
      <c r="B3122" s="190" t="s">
        <v>3107</v>
      </c>
      <c r="C3122" s="191">
        <v>570541</v>
      </c>
      <c r="D3122" s="192">
        <v>2.9129999999999998</v>
      </c>
      <c r="E3122" s="193">
        <v>42.153594769999998</v>
      </c>
      <c r="F3122" s="194">
        <v>3.9215686274509802</v>
      </c>
      <c r="H3122" s="195">
        <f t="shared" si="289"/>
        <v>2.5</v>
      </c>
      <c r="I3122" s="196">
        <f t="shared" si="290"/>
        <v>2.5</v>
      </c>
      <c r="J3122" s="197">
        <f t="shared" si="291"/>
        <v>1.5</v>
      </c>
      <c r="K3122" s="186">
        <f t="shared" si="294"/>
        <v>6.5</v>
      </c>
      <c r="L3122" s="198">
        <f t="shared" si="292"/>
        <v>2.1666666666666665</v>
      </c>
      <c r="M3122" s="199">
        <f t="shared" si="293"/>
        <v>2.16</v>
      </c>
    </row>
    <row r="3123" spans="1:13" x14ac:dyDescent="0.35">
      <c r="A3123" s="189" t="s">
        <v>3064</v>
      </c>
      <c r="B3123" s="190" t="s">
        <v>1610</v>
      </c>
      <c r="C3123" s="191">
        <v>570575</v>
      </c>
      <c r="D3123" s="192">
        <v>2.339</v>
      </c>
      <c r="E3123" s="193">
        <v>38.710702339999997</v>
      </c>
      <c r="F3123" s="194">
        <v>7.3578595317725757</v>
      </c>
      <c r="H3123" s="195">
        <f t="shared" si="289"/>
        <v>1</v>
      </c>
      <c r="I3123" s="196">
        <f t="shared" si="290"/>
        <v>0.5</v>
      </c>
      <c r="J3123" s="197">
        <f t="shared" si="291"/>
        <v>0.5</v>
      </c>
      <c r="K3123" s="186">
        <f t="shared" si="294"/>
        <v>2</v>
      </c>
      <c r="L3123" s="198">
        <f t="shared" si="292"/>
        <v>0.66666666666666663</v>
      </c>
      <c r="M3123" s="199">
        <f t="shared" si="293"/>
        <v>0.66</v>
      </c>
    </row>
    <row r="3124" spans="1:13" x14ac:dyDescent="0.35">
      <c r="A3124" s="189" t="s">
        <v>3064</v>
      </c>
      <c r="B3124" s="190" t="s">
        <v>3108</v>
      </c>
      <c r="C3124" s="191">
        <v>570656</v>
      </c>
      <c r="D3124" s="192">
        <v>2.165</v>
      </c>
      <c r="E3124" s="193">
        <v>41.794169609999997</v>
      </c>
      <c r="F3124" s="194">
        <v>4.0636042402826851</v>
      </c>
      <c r="H3124" s="195">
        <f t="shared" si="289"/>
        <v>0.5</v>
      </c>
      <c r="I3124" s="196">
        <f t="shared" si="290"/>
        <v>2</v>
      </c>
      <c r="J3124" s="197">
        <f t="shared" si="291"/>
        <v>1.5</v>
      </c>
      <c r="K3124" s="186">
        <f t="shared" si="294"/>
        <v>4</v>
      </c>
      <c r="L3124" s="198">
        <f t="shared" si="292"/>
        <v>1.3333333333333333</v>
      </c>
      <c r="M3124" s="199">
        <f t="shared" si="293"/>
        <v>1.33</v>
      </c>
    </row>
    <row r="3125" spans="1:13" x14ac:dyDescent="0.35">
      <c r="A3125" s="189" t="s">
        <v>3064</v>
      </c>
      <c r="B3125" s="190" t="s">
        <v>3109</v>
      </c>
      <c r="C3125" s="191">
        <v>570672</v>
      </c>
      <c r="D3125" s="192">
        <v>2.0880000000000001</v>
      </c>
      <c r="E3125" s="193">
        <v>41.492776059999997</v>
      </c>
      <c r="F3125" s="194">
        <v>4.8503611971104235</v>
      </c>
      <c r="H3125" s="195">
        <f t="shared" si="289"/>
        <v>0.5</v>
      </c>
      <c r="I3125" s="196">
        <f t="shared" si="290"/>
        <v>1.5</v>
      </c>
      <c r="J3125" s="197">
        <f t="shared" si="291"/>
        <v>0.5</v>
      </c>
      <c r="K3125" s="186">
        <f t="shared" si="294"/>
        <v>2.5</v>
      </c>
      <c r="L3125" s="198">
        <f t="shared" si="292"/>
        <v>0.83333333333333337</v>
      </c>
      <c r="M3125" s="199">
        <f t="shared" si="293"/>
        <v>0.83</v>
      </c>
    </row>
    <row r="3126" spans="1:13" x14ac:dyDescent="0.35">
      <c r="A3126" s="189" t="s">
        <v>3064</v>
      </c>
      <c r="B3126" s="190" t="s">
        <v>3110</v>
      </c>
      <c r="C3126" s="191">
        <v>570681</v>
      </c>
      <c r="D3126" s="192">
        <v>4.1280000000000001</v>
      </c>
      <c r="E3126" s="193">
        <v>40.579889809999997</v>
      </c>
      <c r="F3126" s="194">
        <v>4.4077134986225897</v>
      </c>
      <c r="H3126" s="195">
        <f t="shared" si="289"/>
        <v>5</v>
      </c>
      <c r="I3126" s="196">
        <f t="shared" si="290"/>
        <v>0.5</v>
      </c>
      <c r="J3126" s="197">
        <f t="shared" si="291"/>
        <v>1</v>
      </c>
      <c r="K3126" s="186">
        <f t="shared" si="294"/>
        <v>6.5</v>
      </c>
      <c r="L3126" s="198">
        <f t="shared" si="292"/>
        <v>2.1666666666666665</v>
      </c>
      <c r="M3126" s="199">
        <f t="shared" si="293"/>
        <v>2.16</v>
      </c>
    </row>
    <row r="3127" spans="1:13" x14ac:dyDescent="0.35">
      <c r="A3127" s="189" t="s">
        <v>3064</v>
      </c>
      <c r="B3127" s="190" t="s">
        <v>3111</v>
      </c>
      <c r="C3127" s="191">
        <v>530671</v>
      </c>
      <c r="D3127" s="192">
        <v>0</v>
      </c>
      <c r="E3127" s="193">
        <v>41.725352110000003</v>
      </c>
      <c r="F3127" s="194">
        <v>5.6338028169014089</v>
      </c>
      <c r="H3127" s="195">
        <f t="shared" si="289"/>
        <v>0.5</v>
      </c>
      <c r="I3127" s="196">
        <f t="shared" si="290"/>
        <v>1.5</v>
      </c>
      <c r="J3127" s="197">
        <f t="shared" si="291"/>
        <v>0.5</v>
      </c>
      <c r="K3127" s="186">
        <f t="shared" si="294"/>
        <v>2.5</v>
      </c>
      <c r="L3127" s="198">
        <f t="shared" si="292"/>
        <v>0.83333333333333337</v>
      </c>
      <c r="M3127" s="199">
        <f t="shared" si="293"/>
        <v>0.83</v>
      </c>
    </row>
    <row r="3128" spans="1:13" x14ac:dyDescent="0.35">
      <c r="A3128" s="189" t="s">
        <v>3064</v>
      </c>
      <c r="B3128" s="190" t="s">
        <v>3112</v>
      </c>
      <c r="C3128" s="191">
        <v>573531</v>
      </c>
      <c r="D3128" s="192">
        <v>0</v>
      </c>
      <c r="E3128" s="193">
        <v>48.219298250000001</v>
      </c>
      <c r="F3128" s="194">
        <v>5.2631578947368416</v>
      </c>
      <c r="H3128" s="195">
        <f t="shared" si="289"/>
        <v>0.5</v>
      </c>
      <c r="I3128" s="196">
        <f t="shared" si="290"/>
        <v>5</v>
      </c>
      <c r="J3128" s="197">
        <f t="shared" si="291"/>
        <v>0.5</v>
      </c>
      <c r="K3128" s="186">
        <f t="shared" si="294"/>
        <v>6</v>
      </c>
      <c r="L3128" s="198">
        <f t="shared" si="292"/>
        <v>2</v>
      </c>
      <c r="M3128" s="199">
        <f t="shared" si="293"/>
        <v>2</v>
      </c>
    </row>
    <row r="3129" spans="1:13" x14ac:dyDescent="0.35">
      <c r="A3129" s="189" t="s">
        <v>3064</v>
      </c>
      <c r="B3129" s="190" t="s">
        <v>3113</v>
      </c>
      <c r="C3129" s="191">
        <v>570702</v>
      </c>
      <c r="D3129" s="192">
        <v>2.8039999999999998</v>
      </c>
      <c r="E3129" s="193">
        <v>43.139455779999999</v>
      </c>
      <c r="F3129" s="194">
        <v>0</v>
      </c>
      <c r="H3129" s="195">
        <f t="shared" si="289"/>
        <v>2</v>
      </c>
      <c r="I3129" s="196">
        <f t="shared" si="290"/>
        <v>4</v>
      </c>
      <c r="J3129" s="197">
        <f t="shared" si="291"/>
        <v>5</v>
      </c>
      <c r="K3129" s="186">
        <f t="shared" si="294"/>
        <v>11</v>
      </c>
      <c r="L3129" s="198">
        <f t="shared" si="292"/>
        <v>3.6666666666666665</v>
      </c>
      <c r="M3129" s="199">
        <f t="shared" si="293"/>
        <v>3.66</v>
      </c>
    </row>
    <row r="3130" spans="1:13" x14ac:dyDescent="0.35">
      <c r="A3130" s="189" t="s">
        <v>3064</v>
      </c>
      <c r="B3130" s="190" t="s">
        <v>3114</v>
      </c>
      <c r="C3130" s="191">
        <v>570711</v>
      </c>
      <c r="D3130" s="192">
        <v>6.25</v>
      </c>
      <c r="E3130" s="193">
        <v>41.051724139999997</v>
      </c>
      <c r="F3130" s="194">
        <v>9.8522167487684733</v>
      </c>
      <c r="H3130" s="195">
        <f t="shared" si="289"/>
        <v>5</v>
      </c>
      <c r="I3130" s="196">
        <f t="shared" si="290"/>
        <v>0.5</v>
      </c>
      <c r="J3130" s="197">
        <f t="shared" si="291"/>
        <v>0.5</v>
      </c>
      <c r="K3130" s="186">
        <f t="shared" si="294"/>
        <v>6</v>
      </c>
      <c r="L3130" s="198">
        <f t="shared" si="292"/>
        <v>2</v>
      </c>
      <c r="M3130" s="199">
        <f t="shared" si="293"/>
        <v>2</v>
      </c>
    </row>
    <row r="3131" spans="1:13" x14ac:dyDescent="0.35">
      <c r="A3131" s="189" t="s">
        <v>3064</v>
      </c>
      <c r="B3131" s="190" t="s">
        <v>3115</v>
      </c>
      <c r="C3131" s="191">
        <v>570729</v>
      </c>
      <c r="D3131" s="192">
        <v>1.0529999999999999</v>
      </c>
      <c r="E3131" s="193">
        <v>45.323529409999999</v>
      </c>
      <c r="F3131" s="194">
        <v>4.4117647058823533</v>
      </c>
      <c r="H3131" s="195">
        <f t="shared" si="289"/>
        <v>0.5</v>
      </c>
      <c r="I3131" s="196">
        <f t="shared" si="290"/>
        <v>5</v>
      </c>
      <c r="J3131" s="197">
        <f t="shared" si="291"/>
        <v>1</v>
      </c>
      <c r="K3131" s="186">
        <f t="shared" si="294"/>
        <v>6.5</v>
      </c>
      <c r="L3131" s="198">
        <f t="shared" si="292"/>
        <v>2.1666666666666665</v>
      </c>
      <c r="M3131" s="199">
        <f t="shared" si="293"/>
        <v>2.16</v>
      </c>
    </row>
    <row r="3132" spans="1:13" x14ac:dyDescent="0.35">
      <c r="A3132" s="189" t="s">
        <v>3064</v>
      </c>
      <c r="B3132" s="190" t="s">
        <v>3116</v>
      </c>
      <c r="C3132" s="191">
        <v>570745</v>
      </c>
      <c r="D3132" s="192">
        <v>1.992</v>
      </c>
      <c r="E3132" s="193">
        <v>40.741050119999997</v>
      </c>
      <c r="F3132" s="194">
        <v>2.3866348448687353</v>
      </c>
      <c r="H3132" s="195">
        <f t="shared" si="289"/>
        <v>0.5</v>
      </c>
      <c r="I3132" s="196">
        <f t="shared" si="290"/>
        <v>0.5</v>
      </c>
      <c r="J3132" s="197">
        <f t="shared" si="291"/>
        <v>4</v>
      </c>
      <c r="K3132" s="186">
        <f t="shared" si="294"/>
        <v>5</v>
      </c>
      <c r="L3132" s="198">
        <f t="shared" si="292"/>
        <v>1.6666666666666667</v>
      </c>
      <c r="M3132" s="199">
        <f t="shared" si="293"/>
        <v>1.66</v>
      </c>
    </row>
    <row r="3133" spans="1:13" x14ac:dyDescent="0.35">
      <c r="A3133" s="189" t="s">
        <v>3064</v>
      </c>
      <c r="B3133" s="190" t="s">
        <v>3117</v>
      </c>
      <c r="C3133" s="191">
        <v>573191</v>
      </c>
      <c r="D3133" s="192">
        <v>2.1619999999999999</v>
      </c>
      <c r="E3133" s="193">
        <v>48.170886080000002</v>
      </c>
      <c r="F3133" s="194">
        <v>1.8987341772151898</v>
      </c>
      <c r="H3133" s="195">
        <f t="shared" si="289"/>
        <v>0.5</v>
      </c>
      <c r="I3133" s="196">
        <f t="shared" si="290"/>
        <v>5</v>
      </c>
      <c r="J3133" s="197">
        <f t="shared" si="291"/>
        <v>4.5</v>
      </c>
      <c r="K3133" s="186">
        <f t="shared" si="294"/>
        <v>10</v>
      </c>
      <c r="L3133" s="198">
        <f t="shared" si="292"/>
        <v>3.3333333333333335</v>
      </c>
      <c r="M3133" s="199">
        <f t="shared" si="293"/>
        <v>3.33</v>
      </c>
    </row>
    <row r="3134" spans="1:13" x14ac:dyDescent="0.35">
      <c r="A3134" s="189" t="s">
        <v>3064</v>
      </c>
      <c r="B3134" s="190" t="s">
        <v>3118</v>
      </c>
      <c r="C3134" s="191">
        <v>570796</v>
      </c>
      <c r="D3134" s="192">
        <v>1.103</v>
      </c>
      <c r="E3134" s="193">
        <v>41.702764979999998</v>
      </c>
      <c r="F3134" s="194">
        <v>2.3041474654377878</v>
      </c>
      <c r="H3134" s="195">
        <f t="shared" si="289"/>
        <v>0.5</v>
      </c>
      <c r="I3134" s="196">
        <f t="shared" si="290"/>
        <v>1.5</v>
      </c>
      <c r="J3134" s="197">
        <f t="shared" si="291"/>
        <v>4</v>
      </c>
      <c r="K3134" s="186">
        <f t="shared" si="294"/>
        <v>6</v>
      </c>
      <c r="L3134" s="198">
        <f t="shared" si="292"/>
        <v>2</v>
      </c>
      <c r="M3134" s="199">
        <f t="shared" si="293"/>
        <v>2</v>
      </c>
    </row>
    <row r="3135" spans="1:13" x14ac:dyDescent="0.35">
      <c r="A3135" s="189" t="s">
        <v>3064</v>
      </c>
      <c r="B3135" s="190" t="s">
        <v>1706</v>
      </c>
      <c r="C3135" s="191">
        <v>570800</v>
      </c>
      <c r="D3135" s="192">
        <v>2.746</v>
      </c>
      <c r="E3135" s="193">
        <v>41.907462690000003</v>
      </c>
      <c r="F3135" s="194">
        <v>7.7611940298507465</v>
      </c>
      <c r="H3135" s="195">
        <f t="shared" si="289"/>
        <v>2</v>
      </c>
      <c r="I3135" s="196">
        <f t="shared" si="290"/>
        <v>2</v>
      </c>
      <c r="J3135" s="197">
        <f t="shared" si="291"/>
        <v>0.5</v>
      </c>
      <c r="K3135" s="186">
        <f t="shared" si="294"/>
        <v>4.5</v>
      </c>
      <c r="L3135" s="198">
        <f t="shared" si="292"/>
        <v>1.5</v>
      </c>
      <c r="M3135" s="199">
        <f t="shared" si="293"/>
        <v>1.5</v>
      </c>
    </row>
    <row r="3136" spans="1:13" x14ac:dyDescent="0.35">
      <c r="A3136" s="189" t="s">
        <v>3064</v>
      </c>
      <c r="B3136" s="190" t="s">
        <v>3119</v>
      </c>
      <c r="C3136" s="191">
        <v>570877</v>
      </c>
      <c r="D3136" s="192">
        <v>2.83</v>
      </c>
      <c r="E3136" s="193">
        <v>42.271547579999996</v>
      </c>
      <c r="F3136" s="194">
        <v>9.4841396988144826</v>
      </c>
      <c r="H3136" s="195">
        <f t="shared" si="289"/>
        <v>2</v>
      </c>
      <c r="I3136" s="196">
        <f t="shared" si="290"/>
        <v>2.5</v>
      </c>
      <c r="J3136" s="197">
        <f t="shared" si="291"/>
        <v>0.5</v>
      </c>
      <c r="K3136" s="186">
        <f t="shared" si="294"/>
        <v>5</v>
      </c>
      <c r="L3136" s="198">
        <f t="shared" si="292"/>
        <v>1.6666666666666667</v>
      </c>
      <c r="M3136" s="199">
        <f t="shared" si="293"/>
        <v>1.66</v>
      </c>
    </row>
    <row r="3137" spans="1:13" x14ac:dyDescent="0.35">
      <c r="A3137" s="189" t="s">
        <v>3064</v>
      </c>
      <c r="B3137" s="190" t="s">
        <v>1881</v>
      </c>
      <c r="C3137" s="191">
        <v>570885</v>
      </c>
      <c r="D3137" s="192">
        <v>1.484</v>
      </c>
      <c r="E3137" s="193">
        <v>41.614814809999999</v>
      </c>
      <c r="F3137" s="194">
        <v>7.4074074074074074</v>
      </c>
      <c r="H3137" s="195">
        <f t="shared" si="289"/>
        <v>0.5</v>
      </c>
      <c r="I3137" s="196">
        <f t="shared" si="290"/>
        <v>1.5</v>
      </c>
      <c r="J3137" s="197">
        <f t="shared" si="291"/>
        <v>0.5</v>
      </c>
      <c r="K3137" s="186">
        <f t="shared" si="294"/>
        <v>2.5</v>
      </c>
      <c r="L3137" s="198">
        <f t="shared" si="292"/>
        <v>0.83333333333333337</v>
      </c>
      <c r="M3137" s="199">
        <f t="shared" si="293"/>
        <v>0.83</v>
      </c>
    </row>
    <row r="3138" spans="1:13" x14ac:dyDescent="0.35">
      <c r="A3138" s="189" t="s">
        <v>3064</v>
      </c>
      <c r="B3138" s="190" t="s">
        <v>3120</v>
      </c>
      <c r="C3138" s="191">
        <v>570907</v>
      </c>
      <c r="D3138" s="192">
        <v>2.1280000000000001</v>
      </c>
      <c r="E3138" s="193">
        <v>38.36026201</v>
      </c>
      <c r="F3138" s="194">
        <v>1.7467248908296944</v>
      </c>
      <c r="H3138" s="195">
        <f t="shared" si="289"/>
        <v>0.5</v>
      </c>
      <c r="I3138" s="196">
        <f t="shared" si="290"/>
        <v>0.5</v>
      </c>
      <c r="J3138" s="197">
        <f t="shared" si="291"/>
        <v>5</v>
      </c>
      <c r="K3138" s="186">
        <f t="shared" si="294"/>
        <v>6</v>
      </c>
      <c r="L3138" s="198">
        <f t="shared" si="292"/>
        <v>2</v>
      </c>
      <c r="M3138" s="199">
        <f t="shared" si="293"/>
        <v>2</v>
      </c>
    </row>
    <row r="3139" spans="1:13" x14ac:dyDescent="0.35">
      <c r="A3139" s="189" t="s">
        <v>3064</v>
      </c>
      <c r="B3139" s="190" t="s">
        <v>2449</v>
      </c>
      <c r="C3139" s="191">
        <v>570915</v>
      </c>
      <c r="D3139" s="192">
        <v>1.111</v>
      </c>
      <c r="E3139" s="193">
        <v>44.71126761</v>
      </c>
      <c r="F3139" s="194">
        <v>1.4084507042253522</v>
      </c>
      <c r="H3139" s="195">
        <f t="shared" si="289"/>
        <v>0.5</v>
      </c>
      <c r="I3139" s="196">
        <f t="shared" si="290"/>
        <v>5</v>
      </c>
      <c r="J3139" s="197">
        <f t="shared" si="291"/>
        <v>5</v>
      </c>
      <c r="K3139" s="186">
        <f t="shared" si="294"/>
        <v>10.5</v>
      </c>
      <c r="L3139" s="198">
        <f t="shared" si="292"/>
        <v>3.5</v>
      </c>
      <c r="M3139" s="199">
        <f t="shared" si="293"/>
        <v>3.5</v>
      </c>
    </row>
    <row r="3140" spans="1:13" x14ac:dyDescent="0.35">
      <c r="A3140" s="189" t="s">
        <v>3064</v>
      </c>
      <c r="B3140" s="190" t="s">
        <v>3121</v>
      </c>
      <c r="C3140" s="191">
        <v>570931</v>
      </c>
      <c r="D3140" s="192">
        <v>2.4340000000000002</v>
      </c>
      <c r="E3140" s="193">
        <v>41.047325100000002</v>
      </c>
      <c r="F3140" s="194">
        <v>4.2981252857796077</v>
      </c>
      <c r="H3140" s="195">
        <f t="shared" ref="H3140:H3203" si="295">VALUE(_xlfn.IFS(D3140&gt;4.05,"5",D3140&gt;=3.83,"4,5",D3140&gt;=3.6,"4",D3140&gt;=3.37,"3,5",D3140&gt;=3.14,"3",D3140&gt;=2.91,"2,5",D3140&gt;=2.68,"2",D3140&gt;=2.45,"1,5",D3140&gt;=2.22,"1",D3140&lt;2.22,"0,5"))</f>
        <v>1</v>
      </c>
      <c r="I3140" s="196">
        <f t="shared" ref="I3140:I3203" si="296">VALUE(_xlfn.IFS(E3140&gt;43.62,"5",E3140&gt;=43.32,"4,5",E3140&gt;=43.1,"4",E3140&gt;=42.7,"3,5",E3140&gt;=42.39,"3",E3140&gt;=42.08,"2,5",E3140&gt;=41.77,"2",E3140&gt;=41.46,"1,5",E3140&gt;=41.15,"1",E3140&lt;41.15,"0,5"))</f>
        <v>0.5</v>
      </c>
      <c r="J3140" s="197">
        <f t="shared" ref="J3140:J3203" si="297">VALUE(_xlfn.IFS(F3140&gt;4.53,"0,5",F3140&gt;=4.2,"1",F3140&gt;=3.86,"1,5",F3140&gt;=3.52,"2",F3140&gt;=3.18,"2,5",F3140&gt;=2.84,"3",F3140&gt;=2.5,"3,5",F3140&gt;=2.16,"4",F3140&gt;=1.82,"4,5",F3140&lt;1.82,"5"))</f>
        <v>1</v>
      </c>
      <c r="K3140" s="186">
        <f t="shared" si="294"/>
        <v>2.5</v>
      </c>
      <c r="L3140" s="198">
        <f t="shared" ref="L3140:L3203" si="298">(H3140+I3140+J3140)/3</f>
        <v>0.83333333333333337</v>
      </c>
      <c r="M3140" s="199">
        <f t="shared" ref="M3140:M3203" si="299">ROUNDDOWN(L3140,2)</f>
        <v>0.83</v>
      </c>
    </row>
    <row r="3141" spans="1:13" x14ac:dyDescent="0.35">
      <c r="A3141" s="189" t="s">
        <v>3064</v>
      </c>
      <c r="B3141" s="190" t="s">
        <v>3122</v>
      </c>
      <c r="C3141" s="191">
        <v>570958</v>
      </c>
      <c r="D3141" s="192">
        <v>0</v>
      </c>
      <c r="E3141" s="193">
        <v>43.582018929999997</v>
      </c>
      <c r="F3141" s="194">
        <v>4.4164037854889591</v>
      </c>
      <c r="H3141" s="195">
        <f t="shared" si="295"/>
        <v>0.5</v>
      </c>
      <c r="I3141" s="196">
        <f t="shared" si="296"/>
        <v>4.5</v>
      </c>
      <c r="J3141" s="197">
        <f t="shared" si="297"/>
        <v>1</v>
      </c>
      <c r="K3141" s="186">
        <f t="shared" si="294"/>
        <v>6</v>
      </c>
      <c r="L3141" s="198">
        <f t="shared" si="298"/>
        <v>2</v>
      </c>
      <c r="M3141" s="199">
        <f t="shared" si="299"/>
        <v>2</v>
      </c>
    </row>
    <row r="3142" spans="1:13" x14ac:dyDescent="0.35">
      <c r="A3142" s="189" t="s">
        <v>3064</v>
      </c>
      <c r="B3142" s="190" t="s">
        <v>3123</v>
      </c>
      <c r="C3142" s="191">
        <v>570966</v>
      </c>
      <c r="D3142" s="192">
        <v>2.0659999999999998</v>
      </c>
      <c r="E3142" s="193">
        <v>43.257978719999997</v>
      </c>
      <c r="F3142" s="194">
        <v>1.5957446808510638</v>
      </c>
      <c r="H3142" s="195">
        <f t="shared" si="295"/>
        <v>0.5</v>
      </c>
      <c r="I3142" s="196">
        <f t="shared" si="296"/>
        <v>4</v>
      </c>
      <c r="J3142" s="197">
        <f t="shared" si="297"/>
        <v>5</v>
      </c>
      <c r="K3142" s="186">
        <f t="shared" si="294"/>
        <v>9.5</v>
      </c>
      <c r="L3142" s="198">
        <f t="shared" si="298"/>
        <v>3.1666666666666665</v>
      </c>
      <c r="M3142" s="199">
        <f t="shared" si="299"/>
        <v>3.16</v>
      </c>
    </row>
    <row r="3143" spans="1:13" x14ac:dyDescent="0.35">
      <c r="A3143" s="189" t="s">
        <v>3064</v>
      </c>
      <c r="B3143" s="190" t="s">
        <v>3124</v>
      </c>
      <c r="C3143" s="191">
        <v>548154</v>
      </c>
      <c r="D3143" s="192">
        <v>1.395</v>
      </c>
      <c r="E3143" s="193">
        <v>40.71387283</v>
      </c>
      <c r="F3143" s="194">
        <v>3.4682080924855492</v>
      </c>
      <c r="H3143" s="195">
        <f t="shared" si="295"/>
        <v>0.5</v>
      </c>
      <c r="I3143" s="196">
        <f t="shared" si="296"/>
        <v>0.5</v>
      </c>
      <c r="J3143" s="197">
        <f t="shared" si="297"/>
        <v>2.5</v>
      </c>
      <c r="K3143" s="186">
        <f t="shared" si="294"/>
        <v>3.5</v>
      </c>
      <c r="L3143" s="198">
        <f t="shared" si="298"/>
        <v>1.1666666666666667</v>
      </c>
      <c r="M3143" s="199">
        <f t="shared" si="299"/>
        <v>1.1599999999999999</v>
      </c>
    </row>
    <row r="3144" spans="1:13" x14ac:dyDescent="0.35">
      <c r="A3144" s="189" t="s">
        <v>3064</v>
      </c>
      <c r="B3144" s="190" t="s">
        <v>3125</v>
      </c>
      <c r="C3144" s="191">
        <v>571008</v>
      </c>
      <c r="D3144" s="192">
        <v>2.9510000000000001</v>
      </c>
      <c r="E3144" s="193">
        <v>40.873626369999997</v>
      </c>
      <c r="F3144" s="194">
        <v>6.5934065934065931</v>
      </c>
      <c r="H3144" s="195">
        <f t="shared" si="295"/>
        <v>2.5</v>
      </c>
      <c r="I3144" s="196">
        <f t="shared" si="296"/>
        <v>0.5</v>
      </c>
      <c r="J3144" s="197">
        <f t="shared" si="297"/>
        <v>0.5</v>
      </c>
      <c r="K3144" s="186">
        <f t="shared" si="294"/>
        <v>3.5</v>
      </c>
      <c r="L3144" s="198">
        <f t="shared" si="298"/>
        <v>1.1666666666666667</v>
      </c>
      <c r="M3144" s="199">
        <f t="shared" si="299"/>
        <v>1.1599999999999999</v>
      </c>
    </row>
    <row r="3145" spans="1:13" x14ac:dyDescent="0.35">
      <c r="A3145" s="189" t="s">
        <v>3064</v>
      </c>
      <c r="B3145" s="190" t="s">
        <v>2524</v>
      </c>
      <c r="C3145" s="191">
        <v>571024</v>
      </c>
      <c r="D3145" s="192">
        <v>3.113</v>
      </c>
      <c r="E3145" s="193">
        <v>43.730198020000003</v>
      </c>
      <c r="F3145" s="194">
        <v>2.9702970297029703</v>
      </c>
      <c r="H3145" s="195">
        <f t="shared" si="295"/>
        <v>2.5</v>
      </c>
      <c r="I3145" s="196">
        <f t="shared" si="296"/>
        <v>5</v>
      </c>
      <c r="J3145" s="197">
        <f t="shared" si="297"/>
        <v>3</v>
      </c>
      <c r="K3145" s="186">
        <f t="shared" si="294"/>
        <v>10.5</v>
      </c>
      <c r="L3145" s="198">
        <f t="shared" si="298"/>
        <v>3.5</v>
      </c>
      <c r="M3145" s="199">
        <f t="shared" si="299"/>
        <v>3.5</v>
      </c>
    </row>
    <row r="3146" spans="1:13" x14ac:dyDescent="0.35">
      <c r="A3146" s="189" t="s">
        <v>3064</v>
      </c>
      <c r="B3146" s="190" t="s">
        <v>3126</v>
      </c>
      <c r="C3146" s="191">
        <v>571041</v>
      </c>
      <c r="D3146" s="192">
        <v>3.99</v>
      </c>
      <c r="E3146" s="193">
        <v>43.141770639999997</v>
      </c>
      <c r="F3146" s="194">
        <v>2.4611177576482652</v>
      </c>
      <c r="H3146" s="195">
        <f t="shared" si="295"/>
        <v>4.5</v>
      </c>
      <c r="I3146" s="196">
        <f t="shared" si="296"/>
        <v>4</v>
      </c>
      <c r="J3146" s="197">
        <f t="shared" si="297"/>
        <v>4</v>
      </c>
      <c r="K3146" s="186">
        <f t="shared" si="294"/>
        <v>12.5</v>
      </c>
      <c r="L3146" s="198">
        <f t="shared" si="298"/>
        <v>4.166666666666667</v>
      </c>
      <c r="M3146" s="199">
        <f t="shared" si="299"/>
        <v>4.16</v>
      </c>
    </row>
    <row r="3147" spans="1:13" x14ac:dyDescent="0.35">
      <c r="A3147" s="189" t="s">
        <v>3064</v>
      </c>
      <c r="B3147" s="190" t="s">
        <v>3127</v>
      </c>
      <c r="C3147" s="191">
        <v>571059</v>
      </c>
      <c r="D3147" s="192">
        <v>0.59199999999999997</v>
      </c>
      <c r="E3147" s="193">
        <v>42.061594200000002</v>
      </c>
      <c r="F3147" s="194">
        <v>5.0724637681159415</v>
      </c>
      <c r="H3147" s="195">
        <f t="shared" si="295"/>
        <v>0.5</v>
      </c>
      <c r="I3147" s="196">
        <f t="shared" si="296"/>
        <v>2</v>
      </c>
      <c r="J3147" s="197">
        <f t="shared" si="297"/>
        <v>0.5</v>
      </c>
      <c r="K3147" s="186">
        <f t="shared" si="294"/>
        <v>3</v>
      </c>
      <c r="L3147" s="198">
        <f t="shared" si="298"/>
        <v>1</v>
      </c>
      <c r="M3147" s="199">
        <f t="shared" si="299"/>
        <v>1</v>
      </c>
    </row>
    <row r="3148" spans="1:13" x14ac:dyDescent="0.35">
      <c r="A3148" s="189" t="s">
        <v>3064</v>
      </c>
      <c r="B3148" s="190" t="s">
        <v>3128</v>
      </c>
      <c r="C3148" s="191">
        <v>513717</v>
      </c>
      <c r="D3148" s="192">
        <v>1.587</v>
      </c>
      <c r="E3148" s="193">
        <v>45.200325730000003</v>
      </c>
      <c r="F3148" s="194">
        <v>1.9543973941368078</v>
      </c>
      <c r="H3148" s="195">
        <f t="shared" si="295"/>
        <v>0.5</v>
      </c>
      <c r="I3148" s="196">
        <f t="shared" si="296"/>
        <v>5</v>
      </c>
      <c r="J3148" s="197">
        <f t="shared" si="297"/>
        <v>4.5</v>
      </c>
      <c r="K3148" s="186">
        <f t="shared" si="294"/>
        <v>10</v>
      </c>
      <c r="L3148" s="198">
        <f t="shared" si="298"/>
        <v>3.3333333333333335</v>
      </c>
      <c r="M3148" s="199">
        <f t="shared" si="299"/>
        <v>3.33</v>
      </c>
    </row>
    <row r="3149" spans="1:13" x14ac:dyDescent="0.35">
      <c r="A3149" s="189" t="s">
        <v>3064</v>
      </c>
      <c r="B3149" s="190" t="s">
        <v>3129</v>
      </c>
      <c r="C3149" s="191">
        <v>548057</v>
      </c>
      <c r="D3149" s="192">
        <v>0</v>
      </c>
      <c r="E3149" s="193">
        <v>44.019480520000002</v>
      </c>
      <c r="F3149" s="194">
        <v>2.5974025974025974</v>
      </c>
      <c r="H3149" s="195">
        <f t="shared" si="295"/>
        <v>0.5</v>
      </c>
      <c r="I3149" s="196">
        <f t="shared" si="296"/>
        <v>5</v>
      </c>
      <c r="J3149" s="197">
        <f t="shared" si="297"/>
        <v>3.5</v>
      </c>
      <c r="K3149" s="186">
        <f t="shared" ref="K3149:K3212" si="300">SUM(H3149:J3149)</f>
        <v>9</v>
      </c>
      <c r="L3149" s="198">
        <f t="shared" si="298"/>
        <v>3</v>
      </c>
      <c r="M3149" s="199">
        <f t="shared" si="299"/>
        <v>3</v>
      </c>
    </row>
    <row r="3150" spans="1:13" x14ac:dyDescent="0.35">
      <c r="A3150" s="189" t="s">
        <v>3064</v>
      </c>
      <c r="B3150" s="190" t="s">
        <v>1242</v>
      </c>
      <c r="C3150" s="191">
        <v>571091</v>
      </c>
      <c r="D3150" s="192">
        <v>2.238</v>
      </c>
      <c r="E3150" s="193">
        <v>42.542682929999998</v>
      </c>
      <c r="F3150" s="194">
        <v>4.1019955654101992</v>
      </c>
      <c r="H3150" s="195">
        <f t="shared" si="295"/>
        <v>1</v>
      </c>
      <c r="I3150" s="196">
        <f t="shared" si="296"/>
        <v>3</v>
      </c>
      <c r="J3150" s="197">
        <f t="shared" si="297"/>
        <v>1.5</v>
      </c>
      <c r="K3150" s="186">
        <f t="shared" si="300"/>
        <v>5.5</v>
      </c>
      <c r="L3150" s="198">
        <f t="shared" si="298"/>
        <v>1.8333333333333333</v>
      </c>
      <c r="M3150" s="199">
        <f t="shared" si="299"/>
        <v>1.83</v>
      </c>
    </row>
    <row r="3151" spans="1:13" x14ac:dyDescent="0.35">
      <c r="A3151" s="189" t="s">
        <v>3064</v>
      </c>
      <c r="B3151" s="190" t="s">
        <v>3130</v>
      </c>
      <c r="C3151" s="191">
        <v>571105</v>
      </c>
      <c r="D3151" s="192">
        <v>1.4339999999999999</v>
      </c>
      <c r="E3151" s="193">
        <v>40.250572079999998</v>
      </c>
      <c r="F3151" s="194">
        <v>5.4919908466819223</v>
      </c>
      <c r="H3151" s="195">
        <f t="shared" si="295"/>
        <v>0.5</v>
      </c>
      <c r="I3151" s="196">
        <f t="shared" si="296"/>
        <v>0.5</v>
      </c>
      <c r="J3151" s="197">
        <f t="shared" si="297"/>
        <v>0.5</v>
      </c>
      <c r="K3151" s="186">
        <f t="shared" si="300"/>
        <v>1.5</v>
      </c>
      <c r="L3151" s="198">
        <f t="shared" si="298"/>
        <v>0.5</v>
      </c>
      <c r="M3151" s="199">
        <f t="shared" si="299"/>
        <v>0.5</v>
      </c>
    </row>
    <row r="3152" spans="1:13" x14ac:dyDescent="0.35">
      <c r="A3152" s="189" t="s">
        <v>3064</v>
      </c>
      <c r="B3152" s="190" t="s">
        <v>3131</v>
      </c>
      <c r="C3152" s="191">
        <v>571113</v>
      </c>
      <c r="D3152" s="192">
        <v>1.7709999999999999</v>
      </c>
      <c r="E3152" s="193">
        <v>38.914864119999997</v>
      </c>
      <c r="F3152" s="194">
        <v>4.3261231281198009</v>
      </c>
      <c r="H3152" s="195">
        <f t="shared" si="295"/>
        <v>0.5</v>
      </c>
      <c r="I3152" s="196">
        <f t="shared" si="296"/>
        <v>0.5</v>
      </c>
      <c r="J3152" s="197">
        <f t="shared" si="297"/>
        <v>1</v>
      </c>
      <c r="K3152" s="186">
        <f t="shared" si="300"/>
        <v>2</v>
      </c>
      <c r="L3152" s="198">
        <f t="shared" si="298"/>
        <v>0.66666666666666663</v>
      </c>
      <c r="M3152" s="199">
        <f t="shared" si="299"/>
        <v>0.66</v>
      </c>
    </row>
    <row r="3153" spans="1:13" x14ac:dyDescent="0.35">
      <c r="A3153" s="189" t="s">
        <v>3064</v>
      </c>
      <c r="B3153" s="190" t="s">
        <v>330</v>
      </c>
      <c r="C3153" s="191">
        <v>548677</v>
      </c>
      <c r="D3153" s="192">
        <v>4.7619999999999996</v>
      </c>
      <c r="E3153" s="193">
        <v>39.509803920000003</v>
      </c>
      <c r="F3153" s="194">
        <v>7.8431372549019605</v>
      </c>
      <c r="H3153" s="195">
        <f t="shared" si="295"/>
        <v>5</v>
      </c>
      <c r="I3153" s="196">
        <f t="shared" si="296"/>
        <v>0.5</v>
      </c>
      <c r="J3153" s="197">
        <f t="shared" si="297"/>
        <v>0.5</v>
      </c>
      <c r="K3153" s="186">
        <f t="shared" si="300"/>
        <v>6</v>
      </c>
      <c r="L3153" s="198">
        <f t="shared" si="298"/>
        <v>2</v>
      </c>
      <c r="M3153" s="199">
        <f t="shared" si="299"/>
        <v>2</v>
      </c>
    </row>
    <row r="3154" spans="1:13" x14ac:dyDescent="0.35">
      <c r="A3154" s="189" t="s">
        <v>3132</v>
      </c>
      <c r="B3154" s="190" t="s">
        <v>643</v>
      </c>
      <c r="C3154" s="191">
        <v>574015</v>
      </c>
      <c r="D3154" s="192">
        <v>2.9950000000000001</v>
      </c>
      <c r="E3154" s="193">
        <v>42.822128849999999</v>
      </c>
      <c r="F3154" s="194">
        <v>0.56022408963585446</v>
      </c>
      <c r="H3154" s="195">
        <f t="shared" si="295"/>
        <v>2.5</v>
      </c>
      <c r="I3154" s="196">
        <f t="shared" si="296"/>
        <v>3.5</v>
      </c>
      <c r="J3154" s="197">
        <f t="shared" si="297"/>
        <v>5</v>
      </c>
      <c r="K3154" s="186">
        <f t="shared" si="300"/>
        <v>11</v>
      </c>
      <c r="L3154" s="198">
        <f t="shared" si="298"/>
        <v>3.6666666666666665</v>
      </c>
      <c r="M3154" s="199">
        <f t="shared" si="299"/>
        <v>3.66</v>
      </c>
    </row>
    <row r="3155" spans="1:13" x14ac:dyDescent="0.35">
      <c r="A3155" s="189" t="s">
        <v>3132</v>
      </c>
      <c r="B3155" s="190" t="s">
        <v>2836</v>
      </c>
      <c r="C3155" s="191">
        <v>574040</v>
      </c>
      <c r="D3155" s="192">
        <v>1.4710000000000001</v>
      </c>
      <c r="E3155" s="193">
        <v>42.245882350000002</v>
      </c>
      <c r="F3155" s="194">
        <v>0.47058823529411764</v>
      </c>
      <c r="H3155" s="195">
        <f t="shared" si="295"/>
        <v>0.5</v>
      </c>
      <c r="I3155" s="196">
        <f t="shared" si="296"/>
        <v>2.5</v>
      </c>
      <c r="J3155" s="197">
        <f t="shared" si="297"/>
        <v>5</v>
      </c>
      <c r="K3155" s="186">
        <f t="shared" si="300"/>
        <v>8</v>
      </c>
      <c r="L3155" s="198">
        <f t="shared" si="298"/>
        <v>2.6666666666666665</v>
      </c>
      <c r="M3155" s="199">
        <f t="shared" si="299"/>
        <v>2.66</v>
      </c>
    </row>
    <row r="3156" spans="1:13" x14ac:dyDescent="0.35">
      <c r="A3156" s="189" t="s">
        <v>3132</v>
      </c>
      <c r="B3156" s="190" t="s">
        <v>3133</v>
      </c>
      <c r="C3156" s="191">
        <v>547531</v>
      </c>
      <c r="D3156" s="192">
        <v>3.2610000000000001</v>
      </c>
      <c r="E3156" s="193">
        <v>42.922535209999999</v>
      </c>
      <c r="F3156" s="194">
        <v>1.4084507042253522</v>
      </c>
      <c r="H3156" s="195">
        <f t="shared" si="295"/>
        <v>3</v>
      </c>
      <c r="I3156" s="196">
        <f t="shared" si="296"/>
        <v>3.5</v>
      </c>
      <c r="J3156" s="197">
        <f t="shared" si="297"/>
        <v>5</v>
      </c>
      <c r="K3156" s="186">
        <f t="shared" si="300"/>
        <v>11.5</v>
      </c>
      <c r="L3156" s="198">
        <f t="shared" si="298"/>
        <v>3.8333333333333335</v>
      </c>
      <c r="M3156" s="199">
        <f t="shared" si="299"/>
        <v>3.83</v>
      </c>
    </row>
    <row r="3157" spans="1:13" x14ac:dyDescent="0.35">
      <c r="A3157" s="189" t="s">
        <v>3132</v>
      </c>
      <c r="B3157" s="190" t="s">
        <v>3134</v>
      </c>
      <c r="C3157" s="191">
        <v>574112</v>
      </c>
      <c r="D3157" s="192">
        <v>4.024</v>
      </c>
      <c r="E3157" s="193">
        <v>43.12935323</v>
      </c>
      <c r="F3157" s="194">
        <v>2.7363184079601992</v>
      </c>
      <c r="H3157" s="195">
        <f t="shared" si="295"/>
        <v>4.5</v>
      </c>
      <c r="I3157" s="196">
        <f t="shared" si="296"/>
        <v>4</v>
      </c>
      <c r="J3157" s="197">
        <f t="shared" si="297"/>
        <v>3.5</v>
      </c>
      <c r="K3157" s="186">
        <f t="shared" si="300"/>
        <v>12</v>
      </c>
      <c r="L3157" s="198">
        <f t="shared" si="298"/>
        <v>4</v>
      </c>
      <c r="M3157" s="199">
        <f t="shared" si="299"/>
        <v>4</v>
      </c>
    </row>
    <row r="3158" spans="1:13" x14ac:dyDescent="0.35">
      <c r="A3158" s="189" t="s">
        <v>3132</v>
      </c>
      <c r="B3158" s="190" t="s">
        <v>3132</v>
      </c>
      <c r="C3158" s="191">
        <v>574121</v>
      </c>
      <c r="D3158" s="192">
        <v>4.4370000000000003</v>
      </c>
      <c r="E3158" s="193">
        <v>42.954509209999998</v>
      </c>
      <c r="F3158" s="194">
        <v>1.0365999521569254</v>
      </c>
      <c r="H3158" s="195">
        <f t="shared" si="295"/>
        <v>5</v>
      </c>
      <c r="I3158" s="196">
        <f t="shared" si="296"/>
        <v>3.5</v>
      </c>
      <c r="J3158" s="197">
        <f t="shared" si="297"/>
        <v>5</v>
      </c>
      <c r="K3158" s="186">
        <f t="shared" si="300"/>
        <v>13.5</v>
      </c>
      <c r="L3158" s="198">
        <f t="shared" si="298"/>
        <v>4.5</v>
      </c>
      <c r="M3158" s="199">
        <f t="shared" si="299"/>
        <v>4.5</v>
      </c>
    </row>
    <row r="3159" spans="1:13" x14ac:dyDescent="0.35">
      <c r="A3159" s="189" t="s">
        <v>3132</v>
      </c>
      <c r="B3159" s="190" t="s">
        <v>3135</v>
      </c>
      <c r="C3159" s="191">
        <v>574139</v>
      </c>
      <c r="D3159" s="192">
        <v>4.6180000000000003</v>
      </c>
      <c r="E3159" s="193">
        <v>39.823999999999998</v>
      </c>
      <c r="F3159" s="194">
        <v>1.0666666666666667</v>
      </c>
      <c r="H3159" s="195">
        <f t="shared" si="295"/>
        <v>5</v>
      </c>
      <c r="I3159" s="196">
        <f t="shared" si="296"/>
        <v>0.5</v>
      </c>
      <c r="J3159" s="197">
        <f t="shared" si="297"/>
        <v>5</v>
      </c>
      <c r="K3159" s="186">
        <f t="shared" si="300"/>
        <v>10.5</v>
      </c>
      <c r="L3159" s="198">
        <f t="shared" si="298"/>
        <v>3.5</v>
      </c>
      <c r="M3159" s="199">
        <f t="shared" si="299"/>
        <v>3.5</v>
      </c>
    </row>
    <row r="3160" spans="1:13" x14ac:dyDescent="0.35">
      <c r="A3160" s="189" t="s">
        <v>3132</v>
      </c>
      <c r="B3160" s="190" t="s">
        <v>3136</v>
      </c>
      <c r="C3160" s="191">
        <v>574295</v>
      </c>
      <c r="D3160" s="192">
        <v>1.7170000000000001</v>
      </c>
      <c r="E3160" s="193">
        <v>41.720994480000002</v>
      </c>
      <c r="F3160" s="194">
        <v>2.2099447513812156</v>
      </c>
      <c r="H3160" s="195">
        <f t="shared" si="295"/>
        <v>0.5</v>
      </c>
      <c r="I3160" s="196">
        <f t="shared" si="296"/>
        <v>1.5</v>
      </c>
      <c r="J3160" s="197">
        <f t="shared" si="297"/>
        <v>4</v>
      </c>
      <c r="K3160" s="186">
        <f t="shared" si="300"/>
        <v>6</v>
      </c>
      <c r="L3160" s="198">
        <f t="shared" si="298"/>
        <v>2</v>
      </c>
      <c r="M3160" s="199">
        <f t="shared" si="299"/>
        <v>2</v>
      </c>
    </row>
    <row r="3161" spans="1:13" x14ac:dyDescent="0.35">
      <c r="A3161" s="189" t="s">
        <v>3132</v>
      </c>
      <c r="B3161" s="190" t="s">
        <v>3137</v>
      </c>
      <c r="C3161" s="191">
        <v>574376</v>
      </c>
      <c r="D3161" s="192">
        <v>3.8140000000000001</v>
      </c>
      <c r="E3161" s="193">
        <v>39.927762039999998</v>
      </c>
      <c r="F3161" s="194">
        <v>2.2662889518413603</v>
      </c>
      <c r="H3161" s="195">
        <f t="shared" si="295"/>
        <v>4</v>
      </c>
      <c r="I3161" s="196">
        <f t="shared" si="296"/>
        <v>0.5</v>
      </c>
      <c r="J3161" s="197">
        <f t="shared" si="297"/>
        <v>4</v>
      </c>
      <c r="K3161" s="186">
        <f t="shared" si="300"/>
        <v>8.5</v>
      </c>
      <c r="L3161" s="198">
        <f t="shared" si="298"/>
        <v>2.8333333333333335</v>
      </c>
      <c r="M3161" s="199">
        <f t="shared" si="299"/>
        <v>2.83</v>
      </c>
    </row>
    <row r="3162" spans="1:13" x14ac:dyDescent="0.35">
      <c r="A3162" s="189" t="s">
        <v>3132</v>
      </c>
      <c r="B3162" s="190" t="s">
        <v>3138</v>
      </c>
      <c r="C3162" s="191">
        <v>574384</v>
      </c>
      <c r="D3162" s="192">
        <v>3.5289999999999999</v>
      </c>
      <c r="E3162" s="193">
        <v>42.479112270000002</v>
      </c>
      <c r="F3162" s="194">
        <v>1.5665796344647518</v>
      </c>
      <c r="H3162" s="195">
        <f t="shared" si="295"/>
        <v>3.5</v>
      </c>
      <c r="I3162" s="196">
        <f t="shared" si="296"/>
        <v>3</v>
      </c>
      <c r="J3162" s="197">
        <f t="shared" si="297"/>
        <v>5</v>
      </c>
      <c r="K3162" s="186">
        <f t="shared" si="300"/>
        <v>11.5</v>
      </c>
      <c r="L3162" s="198">
        <f t="shared" si="298"/>
        <v>3.8333333333333335</v>
      </c>
      <c r="M3162" s="199">
        <f t="shared" si="299"/>
        <v>3.83</v>
      </c>
    </row>
    <row r="3163" spans="1:13" x14ac:dyDescent="0.35">
      <c r="A3163" s="189" t="s">
        <v>3132</v>
      </c>
      <c r="B3163" s="190" t="s">
        <v>3139</v>
      </c>
      <c r="C3163" s="191">
        <v>574406</v>
      </c>
      <c r="D3163" s="192">
        <v>1.887</v>
      </c>
      <c r="E3163" s="193">
        <v>40.229729730000003</v>
      </c>
      <c r="F3163" s="194">
        <v>1.0810810810810811</v>
      </c>
      <c r="H3163" s="195">
        <f t="shared" si="295"/>
        <v>0.5</v>
      </c>
      <c r="I3163" s="196">
        <f t="shared" si="296"/>
        <v>0.5</v>
      </c>
      <c r="J3163" s="197">
        <f t="shared" si="297"/>
        <v>5</v>
      </c>
      <c r="K3163" s="186">
        <f t="shared" si="300"/>
        <v>6</v>
      </c>
      <c r="L3163" s="198">
        <f t="shared" si="298"/>
        <v>2</v>
      </c>
      <c r="M3163" s="199">
        <f t="shared" si="299"/>
        <v>2</v>
      </c>
    </row>
    <row r="3164" spans="1:13" x14ac:dyDescent="0.35">
      <c r="A3164" s="189" t="s">
        <v>3132</v>
      </c>
      <c r="B3164" s="190" t="s">
        <v>424</v>
      </c>
      <c r="C3164" s="191">
        <v>547654</v>
      </c>
      <c r="D3164" s="192">
        <v>2.83</v>
      </c>
      <c r="E3164" s="193">
        <v>46.927710840000003</v>
      </c>
      <c r="F3164" s="194">
        <v>0</v>
      </c>
      <c r="H3164" s="195">
        <f t="shared" si="295"/>
        <v>2</v>
      </c>
      <c r="I3164" s="196">
        <f t="shared" si="296"/>
        <v>5</v>
      </c>
      <c r="J3164" s="197">
        <f t="shared" si="297"/>
        <v>5</v>
      </c>
      <c r="K3164" s="186">
        <f t="shared" si="300"/>
        <v>12</v>
      </c>
      <c r="L3164" s="198">
        <f t="shared" si="298"/>
        <v>4</v>
      </c>
      <c r="M3164" s="199">
        <f t="shared" si="299"/>
        <v>4</v>
      </c>
    </row>
    <row r="3165" spans="1:13" x14ac:dyDescent="0.35">
      <c r="A3165" s="189" t="s">
        <v>3132</v>
      </c>
      <c r="B3165" s="190" t="s">
        <v>3140</v>
      </c>
      <c r="C3165" s="191">
        <v>574554</v>
      </c>
      <c r="D3165" s="192">
        <v>3.4409999999999998</v>
      </c>
      <c r="E3165" s="193">
        <v>42.602228050000001</v>
      </c>
      <c r="F3165" s="194">
        <v>0.52424639580602883</v>
      </c>
      <c r="H3165" s="195">
        <f t="shared" si="295"/>
        <v>3.5</v>
      </c>
      <c r="I3165" s="196">
        <f t="shared" si="296"/>
        <v>3</v>
      </c>
      <c r="J3165" s="197">
        <f t="shared" si="297"/>
        <v>5</v>
      </c>
      <c r="K3165" s="186">
        <f t="shared" si="300"/>
        <v>11.5</v>
      </c>
      <c r="L3165" s="198">
        <f t="shared" si="298"/>
        <v>3.8333333333333335</v>
      </c>
      <c r="M3165" s="199">
        <f t="shared" si="299"/>
        <v>3.83</v>
      </c>
    </row>
    <row r="3166" spans="1:13" x14ac:dyDescent="0.35">
      <c r="A3166" s="189" t="s">
        <v>3132</v>
      </c>
      <c r="B3166" s="190" t="s">
        <v>3141</v>
      </c>
      <c r="C3166" s="191">
        <v>574589</v>
      </c>
      <c r="D3166" s="192">
        <v>4.1470000000000002</v>
      </c>
      <c r="E3166" s="193">
        <v>43.206060610000002</v>
      </c>
      <c r="F3166" s="194">
        <v>1.8181818181818181</v>
      </c>
      <c r="H3166" s="195">
        <f t="shared" si="295"/>
        <v>5</v>
      </c>
      <c r="I3166" s="196">
        <f t="shared" si="296"/>
        <v>4</v>
      </c>
      <c r="J3166" s="197">
        <f t="shared" si="297"/>
        <v>5</v>
      </c>
      <c r="K3166" s="186">
        <f t="shared" si="300"/>
        <v>14</v>
      </c>
      <c r="L3166" s="198">
        <f t="shared" si="298"/>
        <v>4.666666666666667</v>
      </c>
      <c r="M3166" s="199">
        <f t="shared" si="299"/>
        <v>4.66</v>
      </c>
    </row>
    <row r="3167" spans="1:13" x14ac:dyDescent="0.35">
      <c r="A3167" s="189" t="s">
        <v>3132</v>
      </c>
      <c r="B3167" s="190" t="s">
        <v>1456</v>
      </c>
      <c r="C3167" s="191">
        <v>574601</v>
      </c>
      <c r="D3167" s="192">
        <v>2.2389999999999999</v>
      </c>
      <c r="E3167" s="193">
        <v>42.043080940000003</v>
      </c>
      <c r="F3167" s="194">
        <v>2.0887728459530024</v>
      </c>
      <c r="H3167" s="195">
        <f t="shared" si="295"/>
        <v>1</v>
      </c>
      <c r="I3167" s="196">
        <f t="shared" si="296"/>
        <v>2</v>
      </c>
      <c r="J3167" s="197">
        <f t="shared" si="297"/>
        <v>4.5</v>
      </c>
      <c r="K3167" s="186">
        <f t="shared" si="300"/>
        <v>7.5</v>
      </c>
      <c r="L3167" s="198">
        <f t="shared" si="298"/>
        <v>2.5</v>
      </c>
      <c r="M3167" s="199">
        <f t="shared" si="299"/>
        <v>2.5</v>
      </c>
    </row>
    <row r="3168" spans="1:13" x14ac:dyDescent="0.35">
      <c r="A3168" s="189" t="s">
        <v>3132</v>
      </c>
      <c r="B3168" s="190" t="s">
        <v>3142</v>
      </c>
      <c r="C3168" s="191">
        <v>574660</v>
      </c>
      <c r="D3168" s="192">
        <v>2.73</v>
      </c>
      <c r="E3168" s="193">
        <v>40.230941700000002</v>
      </c>
      <c r="F3168" s="194">
        <v>2.2421524663677128</v>
      </c>
      <c r="H3168" s="195">
        <f t="shared" si="295"/>
        <v>2</v>
      </c>
      <c r="I3168" s="196">
        <f t="shared" si="296"/>
        <v>0.5</v>
      </c>
      <c r="J3168" s="197">
        <f t="shared" si="297"/>
        <v>4</v>
      </c>
      <c r="K3168" s="186">
        <f t="shared" si="300"/>
        <v>6.5</v>
      </c>
      <c r="L3168" s="198">
        <f t="shared" si="298"/>
        <v>2.1666666666666665</v>
      </c>
      <c r="M3168" s="199">
        <f t="shared" si="299"/>
        <v>2.16</v>
      </c>
    </row>
    <row r="3169" spans="1:13" x14ac:dyDescent="0.35">
      <c r="A3169" s="189" t="s">
        <v>3143</v>
      </c>
      <c r="B3169" s="190" t="s">
        <v>3144</v>
      </c>
      <c r="C3169" s="191">
        <v>553701</v>
      </c>
      <c r="D3169" s="192">
        <v>0.99</v>
      </c>
      <c r="E3169" s="193">
        <v>48.166666669999998</v>
      </c>
      <c r="F3169" s="194">
        <v>1.2345679012345678</v>
      </c>
      <c r="H3169" s="195">
        <f t="shared" si="295"/>
        <v>0.5</v>
      </c>
      <c r="I3169" s="196">
        <f t="shared" si="296"/>
        <v>5</v>
      </c>
      <c r="J3169" s="197">
        <f t="shared" si="297"/>
        <v>5</v>
      </c>
      <c r="K3169" s="186">
        <f t="shared" si="300"/>
        <v>10.5</v>
      </c>
      <c r="L3169" s="198">
        <f t="shared" si="298"/>
        <v>3.5</v>
      </c>
      <c r="M3169" s="199">
        <f t="shared" si="299"/>
        <v>3.5</v>
      </c>
    </row>
    <row r="3170" spans="1:13" x14ac:dyDescent="0.35">
      <c r="A3170" s="189" t="s">
        <v>3143</v>
      </c>
      <c r="B3170" s="190" t="s">
        <v>3145</v>
      </c>
      <c r="C3170" s="191">
        <v>572675</v>
      </c>
      <c r="D3170" s="192">
        <v>2.778</v>
      </c>
      <c r="E3170" s="193">
        <v>40.146840150000003</v>
      </c>
      <c r="F3170" s="194">
        <v>1.4869888475836432</v>
      </c>
      <c r="H3170" s="195">
        <f t="shared" si="295"/>
        <v>2</v>
      </c>
      <c r="I3170" s="196">
        <f t="shared" si="296"/>
        <v>0.5</v>
      </c>
      <c r="J3170" s="197">
        <f t="shared" si="297"/>
        <v>5</v>
      </c>
      <c r="K3170" s="186">
        <f t="shared" si="300"/>
        <v>7.5</v>
      </c>
      <c r="L3170" s="198">
        <f t="shared" si="298"/>
        <v>2.5</v>
      </c>
      <c r="M3170" s="199">
        <f t="shared" si="299"/>
        <v>2.5</v>
      </c>
    </row>
    <row r="3171" spans="1:13" x14ac:dyDescent="0.35">
      <c r="A3171" s="189" t="s">
        <v>3143</v>
      </c>
      <c r="B3171" s="190" t="s">
        <v>3146</v>
      </c>
      <c r="C3171" s="191">
        <v>549100</v>
      </c>
      <c r="D3171" s="192">
        <v>1.613</v>
      </c>
      <c r="E3171" s="193">
        <v>39.25661376</v>
      </c>
      <c r="F3171" s="194">
        <v>20.105820105820108</v>
      </c>
      <c r="H3171" s="195">
        <f t="shared" si="295"/>
        <v>0.5</v>
      </c>
      <c r="I3171" s="196">
        <f t="shared" si="296"/>
        <v>0.5</v>
      </c>
      <c r="J3171" s="197">
        <f t="shared" si="297"/>
        <v>0.5</v>
      </c>
      <c r="K3171" s="186">
        <f t="shared" si="300"/>
        <v>1.5</v>
      </c>
      <c r="L3171" s="198">
        <f t="shared" si="298"/>
        <v>0.5</v>
      </c>
      <c r="M3171" s="199">
        <f t="shared" si="299"/>
        <v>0.5</v>
      </c>
    </row>
    <row r="3172" spans="1:13" x14ac:dyDescent="0.35">
      <c r="A3172" s="189" t="s">
        <v>3143</v>
      </c>
      <c r="B3172" s="190" t="s">
        <v>959</v>
      </c>
      <c r="C3172" s="191">
        <v>549070</v>
      </c>
      <c r="D3172" s="192">
        <v>0</v>
      </c>
      <c r="E3172" s="193">
        <v>40.647058819999998</v>
      </c>
      <c r="F3172" s="194">
        <v>13.235294117647058</v>
      </c>
      <c r="H3172" s="195">
        <f t="shared" si="295"/>
        <v>0.5</v>
      </c>
      <c r="I3172" s="196">
        <f t="shared" si="296"/>
        <v>0.5</v>
      </c>
      <c r="J3172" s="197">
        <f t="shared" si="297"/>
        <v>0.5</v>
      </c>
      <c r="K3172" s="186">
        <f t="shared" si="300"/>
        <v>1.5</v>
      </c>
      <c r="L3172" s="198">
        <f t="shared" si="298"/>
        <v>0.5</v>
      </c>
      <c r="M3172" s="199">
        <f t="shared" si="299"/>
        <v>0.5</v>
      </c>
    </row>
    <row r="3173" spans="1:13" x14ac:dyDescent="0.35">
      <c r="A3173" s="189" t="s">
        <v>3143</v>
      </c>
      <c r="B3173" s="190" t="s">
        <v>3147</v>
      </c>
      <c r="C3173" s="191">
        <v>548952</v>
      </c>
      <c r="D3173" s="192">
        <v>0</v>
      </c>
      <c r="E3173" s="193">
        <v>43.977707010000003</v>
      </c>
      <c r="F3173" s="194">
        <v>1.2738853503184715</v>
      </c>
      <c r="H3173" s="195">
        <f t="shared" si="295"/>
        <v>0.5</v>
      </c>
      <c r="I3173" s="196">
        <f t="shared" si="296"/>
        <v>5</v>
      </c>
      <c r="J3173" s="197">
        <f t="shared" si="297"/>
        <v>5</v>
      </c>
      <c r="K3173" s="186">
        <f t="shared" si="300"/>
        <v>10.5</v>
      </c>
      <c r="L3173" s="198">
        <f t="shared" si="298"/>
        <v>3.5</v>
      </c>
      <c r="M3173" s="199">
        <f t="shared" si="299"/>
        <v>3.5</v>
      </c>
    </row>
    <row r="3174" spans="1:13" x14ac:dyDescent="0.35">
      <c r="A3174" s="189" t="s">
        <v>3143</v>
      </c>
      <c r="B3174" s="190" t="s">
        <v>3148</v>
      </c>
      <c r="C3174" s="191">
        <v>573353</v>
      </c>
      <c r="D3174" s="192">
        <v>0</v>
      </c>
      <c r="E3174" s="193">
        <v>43.787425149999997</v>
      </c>
      <c r="F3174" s="194">
        <v>4.7904191616766463</v>
      </c>
      <c r="H3174" s="195">
        <f t="shared" si="295"/>
        <v>0.5</v>
      </c>
      <c r="I3174" s="196">
        <f t="shared" si="296"/>
        <v>5</v>
      </c>
      <c r="J3174" s="197">
        <f t="shared" si="297"/>
        <v>0.5</v>
      </c>
      <c r="K3174" s="186">
        <f t="shared" si="300"/>
        <v>6</v>
      </c>
      <c r="L3174" s="198">
        <f t="shared" si="298"/>
        <v>2</v>
      </c>
      <c r="M3174" s="199">
        <f t="shared" si="299"/>
        <v>2</v>
      </c>
    </row>
    <row r="3175" spans="1:13" x14ac:dyDescent="0.35">
      <c r="A3175" s="189" t="s">
        <v>3143</v>
      </c>
      <c r="B3175" s="190" t="s">
        <v>3149</v>
      </c>
      <c r="C3175" s="191">
        <v>549282</v>
      </c>
      <c r="D3175" s="192">
        <v>0.51500000000000001</v>
      </c>
      <c r="E3175" s="193">
        <v>39.031468529999998</v>
      </c>
      <c r="F3175" s="194">
        <v>6.2937062937062942</v>
      </c>
      <c r="H3175" s="195">
        <f t="shared" si="295"/>
        <v>0.5</v>
      </c>
      <c r="I3175" s="196">
        <f t="shared" si="296"/>
        <v>0.5</v>
      </c>
      <c r="J3175" s="197">
        <f t="shared" si="297"/>
        <v>0.5</v>
      </c>
      <c r="K3175" s="186">
        <f t="shared" si="300"/>
        <v>1.5</v>
      </c>
      <c r="L3175" s="198">
        <f t="shared" si="298"/>
        <v>0.5</v>
      </c>
      <c r="M3175" s="199">
        <f t="shared" si="299"/>
        <v>0.5</v>
      </c>
    </row>
    <row r="3176" spans="1:13" x14ac:dyDescent="0.35">
      <c r="A3176" s="189" t="s">
        <v>3143</v>
      </c>
      <c r="B3176" s="190" t="s">
        <v>283</v>
      </c>
      <c r="C3176" s="191">
        <v>572772</v>
      </c>
      <c r="D3176" s="192">
        <v>1.288</v>
      </c>
      <c r="E3176" s="193">
        <v>40.924324319999997</v>
      </c>
      <c r="F3176" s="194">
        <v>4.8648648648648649</v>
      </c>
      <c r="H3176" s="195">
        <f t="shared" si="295"/>
        <v>0.5</v>
      </c>
      <c r="I3176" s="196">
        <f t="shared" si="296"/>
        <v>0.5</v>
      </c>
      <c r="J3176" s="197">
        <f t="shared" si="297"/>
        <v>0.5</v>
      </c>
      <c r="K3176" s="186">
        <f t="shared" si="300"/>
        <v>1.5</v>
      </c>
      <c r="L3176" s="198">
        <f t="shared" si="298"/>
        <v>0.5</v>
      </c>
      <c r="M3176" s="199">
        <f t="shared" si="299"/>
        <v>0.5</v>
      </c>
    </row>
    <row r="3177" spans="1:13" x14ac:dyDescent="0.35">
      <c r="A3177" s="189" t="s">
        <v>3143</v>
      </c>
      <c r="B3177" s="190" t="s">
        <v>3150</v>
      </c>
      <c r="C3177" s="191">
        <v>572811</v>
      </c>
      <c r="D3177" s="192">
        <v>4.4119999999999999</v>
      </c>
      <c r="E3177" s="193">
        <v>44.395397490000001</v>
      </c>
      <c r="F3177" s="194">
        <v>0.83682008368200844</v>
      </c>
      <c r="H3177" s="195">
        <f t="shared" si="295"/>
        <v>5</v>
      </c>
      <c r="I3177" s="196">
        <f t="shared" si="296"/>
        <v>5</v>
      </c>
      <c r="J3177" s="197">
        <f t="shared" si="297"/>
        <v>5</v>
      </c>
      <c r="K3177" s="186">
        <f t="shared" si="300"/>
        <v>15</v>
      </c>
      <c r="L3177" s="198">
        <f t="shared" si="298"/>
        <v>5</v>
      </c>
      <c r="M3177" s="199">
        <f t="shared" si="299"/>
        <v>5</v>
      </c>
    </row>
    <row r="3178" spans="1:13" x14ac:dyDescent="0.35">
      <c r="A3178" s="189" t="s">
        <v>3143</v>
      </c>
      <c r="B3178" s="190" t="s">
        <v>3151</v>
      </c>
      <c r="C3178" s="191">
        <v>572829</v>
      </c>
      <c r="D3178" s="192">
        <v>1.786</v>
      </c>
      <c r="E3178" s="193">
        <v>43.731675389999999</v>
      </c>
      <c r="F3178" s="194">
        <v>2.0942408376963355</v>
      </c>
      <c r="H3178" s="195">
        <f t="shared" si="295"/>
        <v>0.5</v>
      </c>
      <c r="I3178" s="196">
        <f t="shared" si="296"/>
        <v>5</v>
      </c>
      <c r="J3178" s="197">
        <f t="shared" si="297"/>
        <v>4.5</v>
      </c>
      <c r="K3178" s="186">
        <f t="shared" si="300"/>
        <v>10</v>
      </c>
      <c r="L3178" s="198">
        <f t="shared" si="298"/>
        <v>3.3333333333333335</v>
      </c>
      <c r="M3178" s="199">
        <f t="shared" si="299"/>
        <v>3.33</v>
      </c>
    </row>
    <row r="3179" spans="1:13" x14ac:dyDescent="0.35">
      <c r="A3179" s="189" t="s">
        <v>3143</v>
      </c>
      <c r="B3179" s="190" t="s">
        <v>3152</v>
      </c>
      <c r="C3179" s="191">
        <v>549118</v>
      </c>
      <c r="D3179" s="192">
        <v>0</v>
      </c>
      <c r="E3179" s="193">
        <v>36.363636360000001</v>
      </c>
      <c r="F3179" s="194">
        <v>0</v>
      </c>
      <c r="H3179" s="195">
        <f t="shared" si="295"/>
        <v>0.5</v>
      </c>
      <c r="I3179" s="196">
        <f t="shared" si="296"/>
        <v>0.5</v>
      </c>
      <c r="J3179" s="197">
        <f t="shared" si="297"/>
        <v>5</v>
      </c>
      <c r="K3179" s="186">
        <f t="shared" si="300"/>
        <v>6</v>
      </c>
      <c r="L3179" s="198">
        <f t="shared" si="298"/>
        <v>2</v>
      </c>
      <c r="M3179" s="199">
        <f t="shared" si="299"/>
        <v>2</v>
      </c>
    </row>
    <row r="3180" spans="1:13" x14ac:dyDescent="0.35">
      <c r="A3180" s="189" t="s">
        <v>3143</v>
      </c>
      <c r="B3180" s="190" t="s">
        <v>3153</v>
      </c>
      <c r="C3180" s="191">
        <v>549088</v>
      </c>
      <c r="D3180" s="192">
        <v>0</v>
      </c>
      <c r="E3180" s="193">
        <v>39.933333330000004</v>
      </c>
      <c r="F3180" s="194">
        <v>6.666666666666667</v>
      </c>
      <c r="H3180" s="195">
        <f t="shared" si="295"/>
        <v>0.5</v>
      </c>
      <c r="I3180" s="196">
        <f t="shared" si="296"/>
        <v>0.5</v>
      </c>
      <c r="J3180" s="197">
        <f t="shared" si="297"/>
        <v>0.5</v>
      </c>
      <c r="K3180" s="186">
        <f t="shared" si="300"/>
        <v>1.5</v>
      </c>
      <c r="L3180" s="198">
        <f t="shared" si="298"/>
        <v>0.5</v>
      </c>
      <c r="M3180" s="199">
        <f t="shared" si="299"/>
        <v>0.5</v>
      </c>
    </row>
    <row r="3181" spans="1:13" x14ac:dyDescent="0.35">
      <c r="A3181" s="189" t="s">
        <v>3143</v>
      </c>
      <c r="B3181" s="190" t="s">
        <v>3154</v>
      </c>
      <c r="C3181" s="191">
        <v>573337</v>
      </c>
      <c r="D3181" s="192">
        <v>1.7050000000000001</v>
      </c>
      <c r="E3181" s="193">
        <v>41.986666669999998</v>
      </c>
      <c r="F3181" s="194">
        <v>8.6666666666666661</v>
      </c>
      <c r="H3181" s="195">
        <f t="shared" si="295"/>
        <v>0.5</v>
      </c>
      <c r="I3181" s="196">
        <f t="shared" si="296"/>
        <v>2</v>
      </c>
      <c r="J3181" s="197">
        <f t="shared" si="297"/>
        <v>0.5</v>
      </c>
      <c r="K3181" s="186">
        <f t="shared" si="300"/>
        <v>3</v>
      </c>
      <c r="L3181" s="198">
        <f t="shared" si="298"/>
        <v>1</v>
      </c>
      <c r="M3181" s="199">
        <f t="shared" si="299"/>
        <v>1</v>
      </c>
    </row>
    <row r="3182" spans="1:13" x14ac:dyDescent="0.35">
      <c r="A3182" s="189" t="s">
        <v>3143</v>
      </c>
      <c r="B3182" s="190" t="s">
        <v>3155</v>
      </c>
      <c r="C3182" s="191">
        <v>572900</v>
      </c>
      <c r="D3182" s="192">
        <v>3.133</v>
      </c>
      <c r="E3182" s="193">
        <v>43.977564100000002</v>
      </c>
      <c r="F3182" s="194">
        <v>3.525641025641026</v>
      </c>
      <c r="H3182" s="195">
        <f t="shared" si="295"/>
        <v>2.5</v>
      </c>
      <c r="I3182" s="196">
        <f t="shared" si="296"/>
        <v>5</v>
      </c>
      <c r="J3182" s="197">
        <f t="shared" si="297"/>
        <v>2</v>
      </c>
      <c r="K3182" s="186">
        <f t="shared" si="300"/>
        <v>9.5</v>
      </c>
      <c r="L3182" s="198">
        <f t="shared" si="298"/>
        <v>3.1666666666666665</v>
      </c>
      <c r="M3182" s="199">
        <f t="shared" si="299"/>
        <v>3.16</v>
      </c>
    </row>
    <row r="3183" spans="1:13" x14ac:dyDescent="0.35">
      <c r="A3183" s="189" t="s">
        <v>3143</v>
      </c>
      <c r="B3183" s="190" t="s">
        <v>3156</v>
      </c>
      <c r="C3183" s="191">
        <v>549355</v>
      </c>
      <c r="D3183" s="192">
        <v>1.829</v>
      </c>
      <c r="E3183" s="193">
        <v>42.99541284</v>
      </c>
      <c r="F3183" s="194">
        <v>0.91743119266055051</v>
      </c>
      <c r="H3183" s="195">
        <f t="shared" si="295"/>
        <v>0.5</v>
      </c>
      <c r="I3183" s="196">
        <f t="shared" si="296"/>
        <v>3.5</v>
      </c>
      <c r="J3183" s="197">
        <f t="shared" si="297"/>
        <v>5</v>
      </c>
      <c r="K3183" s="186">
        <f t="shared" si="300"/>
        <v>9</v>
      </c>
      <c r="L3183" s="198">
        <f t="shared" si="298"/>
        <v>3</v>
      </c>
      <c r="M3183" s="199">
        <f t="shared" si="299"/>
        <v>3</v>
      </c>
    </row>
    <row r="3184" spans="1:13" x14ac:dyDescent="0.35">
      <c r="A3184" s="189" t="s">
        <v>3143</v>
      </c>
      <c r="B3184" s="190" t="s">
        <v>494</v>
      </c>
      <c r="C3184" s="191">
        <v>549037</v>
      </c>
      <c r="D3184" s="192">
        <v>5.9320000000000004</v>
      </c>
      <c r="E3184" s="193">
        <v>42.72421525</v>
      </c>
      <c r="F3184" s="194">
        <v>5.3811659192825108</v>
      </c>
      <c r="H3184" s="195">
        <f t="shared" si="295"/>
        <v>5</v>
      </c>
      <c r="I3184" s="196">
        <f t="shared" si="296"/>
        <v>3.5</v>
      </c>
      <c r="J3184" s="197">
        <f t="shared" si="297"/>
        <v>0.5</v>
      </c>
      <c r="K3184" s="186">
        <f t="shared" si="300"/>
        <v>9</v>
      </c>
      <c r="L3184" s="198">
        <f t="shared" si="298"/>
        <v>3</v>
      </c>
      <c r="M3184" s="199">
        <f t="shared" si="299"/>
        <v>3</v>
      </c>
    </row>
    <row r="3185" spans="1:13" x14ac:dyDescent="0.35">
      <c r="A3185" s="189" t="s">
        <v>3143</v>
      </c>
      <c r="B3185" s="190" t="s">
        <v>3157</v>
      </c>
      <c r="C3185" s="191">
        <v>549223</v>
      </c>
      <c r="D3185" s="192">
        <v>3.9220000000000002</v>
      </c>
      <c r="E3185" s="193">
        <v>38.397727269999997</v>
      </c>
      <c r="F3185" s="194">
        <v>4.5454545454545459</v>
      </c>
      <c r="H3185" s="195">
        <f t="shared" si="295"/>
        <v>4.5</v>
      </c>
      <c r="I3185" s="196">
        <f t="shared" si="296"/>
        <v>0.5</v>
      </c>
      <c r="J3185" s="197">
        <f t="shared" si="297"/>
        <v>0.5</v>
      </c>
      <c r="K3185" s="186">
        <f t="shared" si="300"/>
        <v>5.5</v>
      </c>
      <c r="L3185" s="198">
        <f t="shared" si="298"/>
        <v>1.8333333333333333</v>
      </c>
      <c r="M3185" s="199">
        <f t="shared" si="299"/>
        <v>1.83</v>
      </c>
    </row>
    <row r="3186" spans="1:13" x14ac:dyDescent="0.35">
      <c r="A3186" s="189" t="s">
        <v>3143</v>
      </c>
      <c r="B3186" s="190" t="s">
        <v>3143</v>
      </c>
      <c r="C3186" s="191">
        <v>572659</v>
      </c>
      <c r="D3186" s="192">
        <v>2.1459999999999999</v>
      </c>
      <c r="E3186" s="193">
        <v>43.820887249999998</v>
      </c>
      <c r="F3186" s="194">
        <v>1.8977202711028958</v>
      </c>
      <c r="H3186" s="195">
        <f t="shared" si="295"/>
        <v>0.5</v>
      </c>
      <c r="I3186" s="196">
        <f t="shared" si="296"/>
        <v>5</v>
      </c>
      <c r="J3186" s="197">
        <f t="shared" si="297"/>
        <v>4.5</v>
      </c>
      <c r="K3186" s="186">
        <f t="shared" si="300"/>
        <v>10</v>
      </c>
      <c r="L3186" s="198">
        <f t="shared" si="298"/>
        <v>3.3333333333333335</v>
      </c>
      <c r="M3186" s="199">
        <f t="shared" si="299"/>
        <v>3.33</v>
      </c>
    </row>
    <row r="3187" spans="1:13" x14ac:dyDescent="0.35">
      <c r="A3187" s="189" t="s">
        <v>3143</v>
      </c>
      <c r="B3187" s="190" t="s">
        <v>3158</v>
      </c>
      <c r="C3187" s="191">
        <v>573001</v>
      </c>
      <c r="D3187" s="192">
        <v>2.871</v>
      </c>
      <c r="E3187" s="193">
        <v>41.036363639999998</v>
      </c>
      <c r="F3187" s="194">
        <v>3.3333333333333335</v>
      </c>
      <c r="H3187" s="195">
        <f t="shared" si="295"/>
        <v>2</v>
      </c>
      <c r="I3187" s="196">
        <f t="shared" si="296"/>
        <v>0.5</v>
      </c>
      <c r="J3187" s="197">
        <f t="shared" si="297"/>
        <v>2.5</v>
      </c>
      <c r="K3187" s="186">
        <f t="shared" si="300"/>
        <v>5</v>
      </c>
      <c r="L3187" s="198">
        <f t="shared" si="298"/>
        <v>1.6666666666666667</v>
      </c>
      <c r="M3187" s="199">
        <f t="shared" si="299"/>
        <v>1.66</v>
      </c>
    </row>
    <row r="3188" spans="1:13" x14ac:dyDescent="0.35">
      <c r="A3188" s="189" t="s">
        <v>3143</v>
      </c>
      <c r="B3188" s="190" t="s">
        <v>3159</v>
      </c>
      <c r="C3188" s="191">
        <v>549151</v>
      </c>
      <c r="D3188" s="192">
        <v>0.80600000000000005</v>
      </c>
      <c r="E3188" s="193">
        <v>45.567010310000001</v>
      </c>
      <c r="F3188" s="194">
        <v>0</v>
      </c>
      <c r="H3188" s="195">
        <f t="shared" si="295"/>
        <v>0.5</v>
      </c>
      <c r="I3188" s="196">
        <f t="shared" si="296"/>
        <v>5</v>
      </c>
      <c r="J3188" s="197">
        <f t="shared" si="297"/>
        <v>5</v>
      </c>
      <c r="K3188" s="186">
        <f t="shared" si="300"/>
        <v>10.5</v>
      </c>
      <c r="L3188" s="198">
        <f t="shared" si="298"/>
        <v>3.5</v>
      </c>
      <c r="M3188" s="199">
        <f t="shared" si="299"/>
        <v>3.5</v>
      </c>
    </row>
    <row r="3189" spans="1:13" x14ac:dyDescent="0.35">
      <c r="A3189" s="189" t="s">
        <v>3143</v>
      </c>
      <c r="B3189" s="190" t="s">
        <v>3160</v>
      </c>
      <c r="C3189" s="191">
        <v>549312</v>
      </c>
      <c r="D3189" s="192">
        <v>1.8520000000000001</v>
      </c>
      <c r="E3189" s="193">
        <v>42.578651690000001</v>
      </c>
      <c r="F3189" s="194">
        <v>3.3707865168539328</v>
      </c>
      <c r="H3189" s="195">
        <f t="shared" si="295"/>
        <v>0.5</v>
      </c>
      <c r="I3189" s="196">
        <f t="shared" si="296"/>
        <v>3</v>
      </c>
      <c r="J3189" s="197">
        <f t="shared" si="297"/>
        <v>2.5</v>
      </c>
      <c r="K3189" s="186">
        <f t="shared" si="300"/>
        <v>6</v>
      </c>
      <c r="L3189" s="198">
        <f t="shared" si="298"/>
        <v>2</v>
      </c>
      <c r="M3189" s="199">
        <f t="shared" si="299"/>
        <v>2</v>
      </c>
    </row>
    <row r="3190" spans="1:13" x14ac:dyDescent="0.35">
      <c r="A3190" s="189" t="s">
        <v>3143</v>
      </c>
      <c r="B3190" s="190" t="s">
        <v>3161</v>
      </c>
      <c r="C3190" s="191">
        <v>549169</v>
      </c>
      <c r="D3190" s="192">
        <v>0</v>
      </c>
      <c r="E3190" s="193">
        <v>41.198275860000003</v>
      </c>
      <c r="F3190" s="194">
        <v>6.0344827586206895</v>
      </c>
      <c r="H3190" s="195">
        <f t="shared" si="295"/>
        <v>0.5</v>
      </c>
      <c r="I3190" s="196">
        <f t="shared" si="296"/>
        <v>1</v>
      </c>
      <c r="J3190" s="197">
        <f t="shared" si="297"/>
        <v>0.5</v>
      </c>
      <c r="K3190" s="186">
        <f t="shared" si="300"/>
        <v>2</v>
      </c>
      <c r="L3190" s="198">
        <f t="shared" si="298"/>
        <v>0.66666666666666663</v>
      </c>
      <c r="M3190" s="199">
        <f t="shared" si="299"/>
        <v>0.66</v>
      </c>
    </row>
    <row r="3191" spans="1:13" x14ac:dyDescent="0.35">
      <c r="A3191" s="189" t="s">
        <v>3143</v>
      </c>
      <c r="B3191" s="190" t="s">
        <v>3162</v>
      </c>
      <c r="C3191" s="191">
        <v>573043</v>
      </c>
      <c r="D3191" s="192">
        <v>1.149</v>
      </c>
      <c r="E3191" s="193">
        <v>42.767657989999996</v>
      </c>
      <c r="F3191" s="194">
        <v>1.4869888475836432</v>
      </c>
      <c r="H3191" s="195">
        <f t="shared" si="295"/>
        <v>0.5</v>
      </c>
      <c r="I3191" s="196">
        <f t="shared" si="296"/>
        <v>3.5</v>
      </c>
      <c r="J3191" s="197">
        <f t="shared" si="297"/>
        <v>5</v>
      </c>
      <c r="K3191" s="186">
        <f t="shared" si="300"/>
        <v>9</v>
      </c>
      <c r="L3191" s="198">
        <f t="shared" si="298"/>
        <v>3</v>
      </c>
      <c r="M3191" s="199">
        <f t="shared" si="299"/>
        <v>3</v>
      </c>
    </row>
    <row r="3192" spans="1:13" x14ac:dyDescent="0.35">
      <c r="A3192" s="189" t="s">
        <v>3143</v>
      </c>
      <c r="B3192" s="190" t="s">
        <v>3163</v>
      </c>
      <c r="C3192" s="191">
        <v>573051</v>
      </c>
      <c r="D3192" s="192">
        <v>1.587</v>
      </c>
      <c r="E3192" s="193">
        <v>40.965558190000003</v>
      </c>
      <c r="F3192" s="194">
        <v>4.7505938242280283</v>
      </c>
      <c r="H3192" s="195">
        <f t="shared" si="295"/>
        <v>0.5</v>
      </c>
      <c r="I3192" s="196">
        <f t="shared" si="296"/>
        <v>0.5</v>
      </c>
      <c r="J3192" s="197">
        <f t="shared" si="297"/>
        <v>0.5</v>
      </c>
      <c r="K3192" s="186">
        <f t="shared" si="300"/>
        <v>1.5</v>
      </c>
      <c r="L3192" s="198">
        <f t="shared" si="298"/>
        <v>0.5</v>
      </c>
      <c r="M3192" s="199">
        <f t="shared" si="299"/>
        <v>0.5</v>
      </c>
    </row>
    <row r="3193" spans="1:13" x14ac:dyDescent="0.35">
      <c r="A3193" s="189" t="s">
        <v>3143</v>
      </c>
      <c r="B3193" s="190" t="s">
        <v>3164</v>
      </c>
      <c r="C3193" s="191">
        <v>573060</v>
      </c>
      <c r="D3193" s="192">
        <v>3.9489999999999998</v>
      </c>
      <c r="E3193" s="193">
        <v>42.822448979999997</v>
      </c>
      <c r="F3193" s="194">
        <v>1.3605442176870748</v>
      </c>
      <c r="H3193" s="195">
        <f t="shared" si="295"/>
        <v>4.5</v>
      </c>
      <c r="I3193" s="196">
        <f t="shared" si="296"/>
        <v>3.5</v>
      </c>
      <c r="J3193" s="197">
        <f t="shared" si="297"/>
        <v>5</v>
      </c>
      <c r="K3193" s="186">
        <f t="shared" si="300"/>
        <v>13</v>
      </c>
      <c r="L3193" s="198">
        <f t="shared" si="298"/>
        <v>4.333333333333333</v>
      </c>
      <c r="M3193" s="199">
        <f t="shared" si="299"/>
        <v>4.33</v>
      </c>
    </row>
    <row r="3194" spans="1:13" x14ac:dyDescent="0.35">
      <c r="A3194" s="189" t="s">
        <v>3143</v>
      </c>
      <c r="B3194" s="190" t="s">
        <v>2316</v>
      </c>
      <c r="C3194" s="191">
        <v>548928</v>
      </c>
      <c r="D3194" s="192">
        <v>0</v>
      </c>
      <c r="E3194" s="193">
        <v>48.368421050000002</v>
      </c>
      <c r="F3194" s="194">
        <v>0</v>
      </c>
      <c r="H3194" s="195">
        <f t="shared" si="295"/>
        <v>0.5</v>
      </c>
      <c r="I3194" s="196">
        <f t="shared" si="296"/>
        <v>5</v>
      </c>
      <c r="J3194" s="197">
        <f t="shared" si="297"/>
        <v>5</v>
      </c>
      <c r="K3194" s="186">
        <f t="shared" si="300"/>
        <v>10.5</v>
      </c>
      <c r="L3194" s="198">
        <f t="shared" si="298"/>
        <v>3.5</v>
      </c>
      <c r="M3194" s="199">
        <f t="shared" si="299"/>
        <v>3.5</v>
      </c>
    </row>
    <row r="3195" spans="1:13" x14ac:dyDescent="0.35">
      <c r="A3195" s="189" t="s">
        <v>3143</v>
      </c>
      <c r="B3195" s="190" t="s">
        <v>3165</v>
      </c>
      <c r="C3195" s="191">
        <v>548944</v>
      </c>
      <c r="D3195" s="192">
        <v>1.075</v>
      </c>
      <c r="E3195" s="193">
        <v>41.408450700000003</v>
      </c>
      <c r="F3195" s="194">
        <v>5.6338028169014089</v>
      </c>
      <c r="H3195" s="195">
        <f t="shared" si="295"/>
        <v>0.5</v>
      </c>
      <c r="I3195" s="196">
        <f t="shared" si="296"/>
        <v>1</v>
      </c>
      <c r="J3195" s="197">
        <f t="shared" si="297"/>
        <v>0.5</v>
      </c>
      <c r="K3195" s="186">
        <f t="shared" si="300"/>
        <v>2</v>
      </c>
      <c r="L3195" s="198">
        <f t="shared" si="298"/>
        <v>0.66666666666666663</v>
      </c>
      <c r="M3195" s="199">
        <f t="shared" si="299"/>
        <v>0.66</v>
      </c>
    </row>
    <row r="3196" spans="1:13" x14ac:dyDescent="0.35">
      <c r="A3196" s="189" t="s">
        <v>3143</v>
      </c>
      <c r="B3196" s="190" t="s">
        <v>1143</v>
      </c>
      <c r="C3196" s="191">
        <v>572136</v>
      </c>
      <c r="D3196" s="192">
        <v>5.2629999999999999</v>
      </c>
      <c r="E3196" s="193">
        <v>43.45808383</v>
      </c>
      <c r="F3196" s="194">
        <v>1.1976047904191616</v>
      </c>
      <c r="H3196" s="195">
        <f t="shared" si="295"/>
        <v>5</v>
      </c>
      <c r="I3196" s="196">
        <f t="shared" si="296"/>
        <v>4.5</v>
      </c>
      <c r="J3196" s="197">
        <f t="shared" si="297"/>
        <v>5</v>
      </c>
      <c r="K3196" s="186">
        <f t="shared" si="300"/>
        <v>14.5</v>
      </c>
      <c r="L3196" s="198">
        <f t="shared" si="298"/>
        <v>4.833333333333333</v>
      </c>
      <c r="M3196" s="199">
        <f t="shared" si="299"/>
        <v>4.83</v>
      </c>
    </row>
    <row r="3197" spans="1:13" x14ac:dyDescent="0.35">
      <c r="A3197" s="189" t="s">
        <v>3143</v>
      </c>
      <c r="B3197" s="190" t="s">
        <v>3166</v>
      </c>
      <c r="C3197" s="191">
        <v>572047</v>
      </c>
      <c r="D3197" s="192">
        <v>2.0830000000000002</v>
      </c>
      <c r="E3197" s="193">
        <v>40.347058820000001</v>
      </c>
      <c r="F3197" s="194">
        <v>7.0588235294117645</v>
      </c>
      <c r="H3197" s="195">
        <f t="shared" si="295"/>
        <v>0.5</v>
      </c>
      <c r="I3197" s="196">
        <f t="shared" si="296"/>
        <v>0.5</v>
      </c>
      <c r="J3197" s="197">
        <f t="shared" si="297"/>
        <v>0.5</v>
      </c>
      <c r="K3197" s="186">
        <f t="shared" si="300"/>
        <v>1.5</v>
      </c>
      <c r="L3197" s="198">
        <f t="shared" si="298"/>
        <v>0.5</v>
      </c>
      <c r="M3197" s="199">
        <f t="shared" si="299"/>
        <v>0.5</v>
      </c>
    </row>
    <row r="3198" spans="1:13" x14ac:dyDescent="0.35">
      <c r="A3198" s="189" t="s">
        <v>3143</v>
      </c>
      <c r="B3198" s="190" t="s">
        <v>3167</v>
      </c>
      <c r="C3198" s="191">
        <v>573094</v>
      </c>
      <c r="D3198" s="192">
        <v>2.1019999999999999</v>
      </c>
      <c r="E3198" s="193">
        <v>44.437365589999999</v>
      </c>
      <c r="F3198" s="194">
        <v>3.9247311827956985</v>
      </c>
      <c r="H3198" s="195">
        <f t="shared" si="295"/>
        <v>0.5</v>
      </c>
      <c r="I3198" s="196">
        <f t="shared" si="296"/>
        <v>5</v>
      </c>
      <c r="J3198" s="197">
        <f t="shared" si="297"/>
        <v>1.5</v>
      </c>
      <c r="K3198" s="186">
        <f t="shared" si="300"/>
        <v>7</v>
      </c>
      <c r="L3198" s="198">
        <f t="shared" si="298"/>
        <v>2.3333333333333335</v>
      </c>
      <c r="M3198" s="199">
        <f t="shared" si="299"/>
        <v>2.33</v>
      </c>
    </row>
    <row r="3199" spans="1:13" x14ac:dyDescent="0.35">
      <c r="A3199" s="189" t="s">
        <v>3143</v>
      </c>
      <c r="B3199" s="190" t="s">
        <v>3168</v>
      </c>
      <c r="C3199" s="191">
        <v>573108</v>
      </c>
      <c r="D3199" s="192">
        <v>2.1850000000000001</v>
      </c>
      <c r="E3199" s="193">
        <v>42.40182403</v>
      </c>
      <c r="F3199" s="194">
        <v>1.3948497854077253</v>
      </c>
      <c r="H3199" s="195">
        <f t="shared" si="295"/>
        <v>0.5</v>
      </c>
      <c r="I3199" s="196">
        <f t="shared" si="296"/>
        <v>3</v>
      </c>
      <c r="J3199" s="197">
        <f t="shared" si="297"/>
        <v>5</v>
      </c>
      <c r="K3199" s="186">
        <f t="shared" si="300"/>
        <v>8.5</v>
      </c>
      <c r="L3199" s="198">
        <f t="shared" si="298"/>
        <v>2.8333333333333335</v>
      </c>
      <c r="M3199" s="199">
        <f t="shared" si="299"/>
        <v>2.83</v>
      </c>
    </row>
    <row r="3200" spans="1:13" x14ac:dyDescent="0.35">
      <c r="A3200" s="189" t="s">
        <v>3143</v>
      </c>
      <c r="B3200" s="190" t="s">
        <v>3169</v>
      </c>
      <c r="C3200" s="191">
        <v>573116</v>
      </c>
      <c r="D3200" s="192">
        <v>0.90900000000000003</v>
      </c>
      <c r="E3200" s="193">
        <v>45.057915059999999</v>
      </c>
      <c r="F3200" s="194">
        <v>3.0888030888030888</v>
      </c>
      <c r="H3200" s="195">
        <f t="shared" si="295"/>
        <v>0.5</v>
      </c>
      <c r="I3200" s="196">
        <f t="shared" si="296"/>
        <v>5</v>
      </c>
      <c r="J3200" s="197">
        <f t="shared" si="297"/>
        <v>3</v>
      </c>
      <c r="K3200" s="186">
        <f t="shared" si="300"/>
        <v>8.5</v>
      </c>
      <c r="L3200" s="198">
        <f t="shared" si="298"/>
        <v>2.8333333333333335</v>
      </c>
      <c r="M3200" s="199">
        <f t="shared" si="299"/>
        <v>2.83</v>
      </c>
    </row>
    <row r="3201" spans="1:13" x14ac:dyDescent="0.35">
      <c r="A3201" s="189" t="s">
        <v>3143</v>
      </c>
      <c r="B3201" s="190" t="s">
        <v>3170</v>
      </c>
      <c r="C3201" s="191">
        <v>573124</v>
      </c>
      <c r="D3201" s="192">
        <v>3.3860000000000001</v>
      </c>
      <c r="E3201" s="193">
        <v>44.482864139999997</v>
      </c>
      <c r="F3201" s="194">
        <v>3.1823745410036719</v>
      </c>
      <c r="H3201" s="195">
        <f t="shared" si="295"/>
        <v>3.5</v>
      </c>
      <c r="I3201" s="196">
        <f t="shared" si="296"/>
        <v>5</v>
      </c>
      <c r="J3201" s="197">
        <f t="shared" si="297"/>
        <v>2.5</v>
      </c>
      <c r="K3201" s="186">
        <f t="shared" si="300"/>
        <v>11</v>
      </c>
      <c r="L3201" s="198">
        <f t="shared" si="298"/>
        <v>3.6666666666666665</v>
      </c>
      <c r="M3201" s="199">
        <f t="shared" si="299"/>
        <v>3.66</v>
      </c>
    </row>
    <row r="3202" spans="1:13" x14ac:dyDescent="0.35">
      <c r="A3202" s="189" t="s">
        <v>3143</v>
      </c>
      <c r="B3202" s="190" t="s">
        <v>2205</v>
      </c>
      <c r="C3202" s="191">
        <v>573159</v>
      </c>
      <c r="D3202" s="192">
        <v>3.6840000000000002</v>
      </c>
      <c r="E3202" s="193">
        <v>42.491909390000004</v>
      </c>
      <c r="F3202" s="194">
        <v>4.8543689320388346</v>
      </c>
      <c r="H3202" s="195">
        <f t="shared" si="295"/>
        <v>4</v>
      </c>
      <c r="I3202" s="196">
        <f t="shared" si="296"/>
        <v>3</v>
      </c>
      <c r="J3202" s="197">
        <f t="shared" si="297"/>
        <v>0.5</v>
      </c>
      <c r="K3202" s="186">
        <f t="shared" si="300"/>
        <v>7.5</v>
      </c>
      <c r="L3202" s="198">
        <f t="shared" si="298"/>
        <v>2.5</v>
      </c>
      <c r="M3202" s="199">
        <f t="shared" si="299"/>
        <v>2.5</v>
      </c>
    </row>
    <row r="3203" spans="1:13" x14ac:dyDescent="0.35">
      <c r="A3203" s="189" t="s">
        <v>3143</v>
      </c>
      <c r="B3203" s="190" t="s">
        <v>2519</v>
      </c>
      <c r="C3203" s="191">
        <v>573167</v>
      </c>
      <c r="D3203" s="192">
        <v>2.2949999999999999</v>
      </c>
      <c r="E3203" s="193">
        <v>42.87425743</v>
      </c>
      <c r="F3203" s="194">
        <v>2.7722772277227721</v>
      </c>
      <c r="H3203" s="195">
        <f t="shared" si="295"/>
        <v>1</v>
      </c>
      <c r="I3203" s="196">
        <f t="shared" si="296"/>
        <v>3.5</v>
      </c>
      <c r="J3203" s="197">
        <f t="shared" si="297"/>
        <v>3.5</v>
      </c>
      <c r="K3203" s="186">
        <f t="shared" si="300"/>
        <v>8</v>
      </c>
      <c r="L3203" s="198">
        <f t="shared" si="298"/>
        <v>2.6666666666666665</v>
      </c>
      <c r="M3203" s="199">
        <f t="shared" si="299"/>
        <v>2.66</v>
      </c>
    </row>
    <row r="3204" spans="1:13" x14ac:dyDescent="0.35">
      <c r="A3204" s="189" t="s">
        <v>3143</v>
      </c>
      <c r="B3204" s="190" t="s">
        <v>3171</v>
      </c>
      <c r="C3204" s="191">
        <v>573205</v>
      </c>
      <c r="D3204" s="192">
        <v>1.9830000000000001</v>
      </c>
      <c r="E3204" s="193">
        <v>45.408273379999997</v>
      </c>
      <c r="F3204" s="194">
        <v>2.5179856115107913</v>
      </c>
      <c r="H3204" s="195">
        <f t="shared" ref="H3204:H3267" si="301">VALUE(_xlfn.IFS(D3204&gt;4.05,"5",D3204&gt;=3.83,"4,5",D3204&gt;=3.6,"4",D3204&gt;=3.37,"3,5",D3204&gt;=3.14,"3",D3204&gt;=2.91,"2,5",D3204&gt;=2.68,"2",D3204&gt;=2.45,"1,5",D3204&gt;=2.22,"1",D3204&lt;2.22,"0,5"))</f>
        <v>0.5</v>
      </c>
      <c r="I3204" s="196">
        <f t="shared" ref="I3204:I3267" si="302">VALUE(_xlfn.IFS(E3204&gt;43.62,"5",E3204&gt;=43.32,"4,5",E3204&gt;=43.1,"4",E3204&gt;=42.7,"3,5",E3204&gt;=42.39,"3",E3204&gt;=42.08,"2,5",E3204&gt;=41.77,"2",E3204&gt;=41.46,"1,5",E3204&gt;=41.15,"1",E3204&lt;41.15,"0,5"))</f>
        <v>5</v>
      </c>
      <c r="J3204" s="197">
        <f t="shared" ref="J3204:J3267" si="303">VALUE(_xlfn.IFS(F3204&gt;4.53,"0,5",F3204&gt;=4.2,"1",F3204&gt;=3.86,"1,5",F3204&gt;=3.52,"2",F3204&gt;=3.18,"2,5",F3204&gt;=2.84,"3",F3204&gt;=2.5,"3,5",F3204&gt;=2.16,"4",F3204&gt;=1.82,"4,5",F3204&lt;1.82,"5"))</f>
        <v>3.5</v>
      </c>
      <c r="K3204" s="186">
        <f t="shared" si="300"/>
        <v>9</v>
      </c>
      <c r="L3204" s="198">
        <f t="shared" ref="L3204:L3267" si="304">(H3204+I3204+J3204)/3</f>
        <v>3</v>
      </c>
      <c r="M3204" s="199">
        <f t="shared" ref="M3204:M3267" si="305">ROUNDDOWN(L3204,2)</f>
        <v>3</v>
      </c>
    </row>
    <row r="3205" spans="1:13" x14ac:dyDescent="0.35">
      <c r="A3205" s="189" t="s">
        <v>3143</v>
      </c>
      <c r="B3205" s="190" t="s">
        <v>3172</v>
      </c>
      <c r="C3205" s="191">
        <v>573213</v>
      </c>
      <c r="D3205" s="192">
        <v>1.266</v>
      </c>
      <c r="E3205" s="193">
        <v>45.834538879999997</v>
      </c>
      <c r="F3205" s="194">
        <v>1.4466546112115732</v>
      </c>
      <c r="H3205" s="195">
        <f t="shared" si="301"/>
        <v>0.5</v>
      </c>
      <c r="I3205" s="196">
        <f t="shared" si="302"/>
        <v>5</v>
      </c>
      <c r="J3205" s="197">
        <f t="shared" si="303"/>
        <v>5</v>
      </c>
      <c r="K3205" s="186">
        <f t="shared" si="300"/>
        <v>10.5</v>
      </c>
      <c r="L3205" s="198">
        <f t="shared" si="304"/>
        <v>3.5</v>
      </c>
      <c r="M3205" s="199">
        <f t="shared" si="305"/>
        <v>3.5</v>
      </c>
    </row>
    <row r="3206" spans="1:13" x14ac:dyDescent="0.35">
      <c r="A3206" s="189" t="s">
        <v>3143</v>
      </c>
      <c r="B3206" s="190" t="s">
        <v>3173</v>
      </c>
      <c r="C3206" s="191">
        <v>573230</v>
      </c>
      <c r="D3206" s="192">
        <v>1.2929999999999999</v>
      </c>
      <c r="E3206" s="193">
        <v>41.894886360000001</v>
      </c>
      <c r="F3206" s="194">
        <v>3.4090909090909087</v>
      </c>
      <c r="H3206" s="195">
        <f t="shared" si="301"/>
        <v>0.5</v>
      </c>
      <c r="I3206" s="196">
        <f t="shared" si="302"/>
        <v>2</v>
      </c>
      <c r="J3206" s="197">
        <f t="shared" si="303"/>
        <v>2.5</v>
      </c>
      <c r="K3206" s="186">
        <f t="shared" si="300"/>
        <v>5</v>
      </c>
      <c r="L3206" s="198">
        <f t="shared" si="304"/>
        <v>1.6666666666666667</v>
      </c>
      <c r="M3206" s="199">
        <f t="shared" si="305"/>
        <v>1.66</v>
      </c>
    </row>
    <row r="3207" spans="1:13" x14ac:dyDescent="0.35">
      <c r="A3207" s="189" t="s">
        <v>3143</v>
      </c>
      <c r="B3207" s="190" t="s">
        <v>3174</v>
      </c>
      <c r="C3207" s="191">
        <v>549185</v>
      </c>
      <c r="D3207" s="192">
        <v>3.226</v>
      </c>
      <c r="E3207" s="193">
        <v>41.65384615</v>
      </c>
      <c r="F3207" s="194">
        <v>0</v>
      </c>
      <c r="H3207" s="195">
        <f t="shared" si="301"/>
        <v>3</v>
      </c>
      <c r="I3207" s="196">
        <f t="shared" si="302"/>
        <v>1.5</v>
      </c>
      <c r="J3207" s="197">
        <f t="shared" si="303"/>
        <v>5</v>
      </c>
      <c r="K3207" s="186">
        <f t="shared" si="300"/>
        <v>9.5</v>
      </c>
      <c r="L3207" s="198">
        <f t="shared" si="304"/>
        <v>3.1666666666666665</v>
      </c>
      <c r="M3207" s="199">
        <f t="shared" si="305"/>
        <v>3.16</v>
      </c>
    </row>
    <row r="3208" spans="1:13" x14ac:dyDescent="0.35">
      <c r="A3208" s="189" t="s">
        <v>3143</v>
      </c>
      <c r="B3208" s="190" t="s">
        <v>3175</v>
      </c>
      <c r="C3208" s="191">
        <v>548910</v>
      </c>
      <c r="D3208" s="192">
        <v>0</v>
      </c>
      <c r="E3208" s="193">
        <v>37.764285710000003</v>
      </c>
      <c r="F3208" s="194">
        <v>8.5714285714285712</v>
      </c>
      <c r="H3208" s="195">
        <f t="shared" si="301"/>
        <v>0.5</v>
      </c>
      <c r="I3208" s="196">
        <f t="shared" si="302"/>
        <v>0.5</v>
      </c>
      <c r="J3208" s="197">
        <f t="shared" si="303"/>
        <v>0.5</v>
      </c>
      <c r="K3208" s="186">
        <f t="shared" si="300"/>
        <v>1.5</v>
      </c>
      <c r="L3208" s="198">
        <f t="shared" si="304"/>
        <v>0.5</v>
      </c>
      <c r="M3208" s="199">
        <f t="shared" si="305"/>
        <v>0.5</v>
      </c>
    </row>
    <row r="3209" spans="1:13" x14ac:dyDescent="0.35">
      <c r="A3209" s="189" t="s">
        <v>3143</v>
      </c>
      <c r="B3209" s="190" t="s">
        <v>618</v>
      </c>
      <c r="C3209" s="191">
        <v>573264</v>
      </c>
      <c r="D3209" s="192">
        <v>1.9610000000000001</v>
      </c>
      <c r="E3209" s="193">
        <v>41.46153846</v>
      </c>
      <c r="F3209" s="194">
        <v>5.9829059829059821</v>
      </c>
      <c r="H3209" s="195">
        <f t="shared" si="301"/>
        <v>0.5</v>
      </c>
      <c r="I3209" s="196">
        <f t="shared" si="302"/>
        <v>1.5</v>
      </c>
      <c r="J3209" s="197">
        <f t="shared" si="303"/>
        <v>0.5</v>
      </c>
      <c r="K3209" s="186">
        <f t="shared" si="300"/>
        <v>2.5</v>
      </c>
      <c r="L3209" s="198">
        <f t="shared" si="304"/>
        <v>0.83333333333333337</v>
      </c>
      <c r="M3209" s="199">
        <f t="shared" si="305"/>
        <v>0.83</v>
      </c>
    </row>
    <row r="3210" spans="1:13" x14ac:dyDescent="0.35">
      <c r="A3210" s="189" t="s">
        <v>3143</v>
      </c>
      <c r="B3210" s="190" t="s">
        <v>3176</v>
      </c>
      <c r="C3210" s="191">
        <v>573281</v>
      </c>
      <c r="D3210" s="192">
        <v>0</v>
      </c>
      <c r="E3210" s="193">
        <v>41.858490570000001</v>
      </c>
      <c r="F3210" s="194">
        <v>11.320754716981131</v>
      </c>
      <c r="H3210" s="195">
        <f t="shared" si="301"/>
        <v>0.5</v>
      </c>
      <c r="I3210" s="196">
        <f t="shared" si="302"/>
        <v>2</v>
      </c>
      <c r="J3210" s="197">
        <f t="shared" si="303"/>
        <v>0.5</v>
      </c>
      <c r="K3210" s="186">
        <f t="shared" si="300"/>
        <v>3</v>
      </c>
      <c r="L3210" s="198">
        <f t="shared" si="304"/>
        <v>1</v>
      </c>
      <c r="M3210" s="199">
        <f t="shared" si="305"/>
        <v>1</v>
      </c>
    </row>
    <row r="3211" spans="1:13" x14ac:dyDescent="0.35">
      <c r="A3211" s="189" t="s">
        <v>3143</v>
      </c>
      <c r="B3211" s="190" t="s">
        <v>2380</v>
      </c>
      <c r="C3211" s="191">
        <v>573329</v>
      </c>
      <c r="D3211" s="192">
        <v>3.3220000000000001</v>
      </c>
      <c r="E3211" s="193">
        <v>44.273469390000002</v>
      </c>
      <c r="F3211" s="194">
        <v>7.3469387755102042</v>
      </c>
      <c r="H3211" s="195">
        <f t="shared" si="301"/>
        <v>3</v>
      </c>
      <c r="I3211" s="196">
        <f t="shared" si="302"/>
        <v>5</v>
      </c>
      <c r="J3211" s="197">
        <f t="shared" si="303"/>
        <v>0.5</v>
      </c>
      <c r="K3211" s="186">
        <f t="shared" si="300"/>
        <v>8.5</v>
      </c>
      <c r="L3211" s="198">
        <f t="shared" si="304"/>
        <v>2.8333333333333335</v>
      </c>
      <c r="M3211" s="199">
        <f t="shared" si="305"/>
        <v>2.83</v>
      </c>
    </row>
    <row r="3212" spans="1:13" x14ac:dyDescent="0.35">
      <c r="A3212" s="189" t="s">
        <v>3143</v>
      </c>
      <c r="B3212" s="190" t="s">
        <v>3177</v>
      </c>
      <c r="C3212" s="191">
        <v>573345</v>
      </c>
      <c r="D3212" s="192">
        <v>1.1759999999999999</v>
      </c>
      <c r="E3212" s="193">
        <v>43.727091629999997</v>
      </c>
      <c r="F3212" s="194">
        <v>2.3904382470119518</v>
      </c>
      <c r="H3212" s="195">
        <f t="shared" si="301"/>
        <v>0.5</v>
      </c>
      <c r="I3212" s="196">
        <f t="shared" si="302"/>
        <v>5</v>
      </c>
      <c r="J3212" s="197">
        <f t="shared" si="303"/>
        <v>4</v>
      </c>
      <c r="K3212" s="186">
        <f t="shared" si="300"/>
        <v>9.5</v>
      </c>
      <c r="L3212" s="198">
        <f t="shared" si="304"/>
        <v>3.1666666666666665</v>
      </c>
      <c r="M3212" s="199">
        <f t="shared" si="305"/>
        <v>3.16</v>
      </c>
    </row>
    <row r="3213" spans="1:13" x14ac:dyDescent="0.35">
      <c r="A3213" s="189" t="s">
        <v>3143</v>
      </c>
      <c r="B3213" s="190" t="s">
        <v>722</v>
      </c>
      <c r="C3213" s="191">
        <v>573370</v>
      </c>
      <c r="D3213" s="192">
        <v>1.095</v>
      </c>
      <c r="E3213" s="193">
        <v>42.632075469999997</v>
      </c>
      <c r="F3213" s="194">
        <v>2.5157232704402515</v>
      </c>
      <c r="H3213" s="195">
        <f t="shared" si="301"/>
        <v>0.5</v>
      </c>
      <c r="I3213" s="196">
        <f t="shared" si="302"/>
        <v>3</v>
      </c>
      <c r="J3213" s="197">
        <f t="shared" si="303"/>
        <v>3.5</v>
      </c>
      <c r="K3213" s="186">
        <f t="shared" ref="K3213:K3276" si="306">SUM(H3213:J3213)</f>
        <v>7</v>
      </c>
      <c r="L3213" s="198">
        <f t="shared" si="304"/>
        <v>2.3333333333333335</v>
      </c>
      <c r="M3213" s="199">
        <f t="shared" si="305"/>
        <v>2.33</v>
      </c>
    </row>
    <row r="3214" spans="1:13" x14ac:dyDescent="0.35">
      <c r="A3214" s="189" t="s">
        <v>3143</v>
      </c>
      <c r="B3214" s="190" t="s">
        <v>3178</v>
      </c>
      <c r="C3214" s="191">
        <v>548898</v>
      </c>
      <c r="D3214" s="192">
        <v>0</v>
      </c>
      <c r="E3214" s="193">
        <v>37.793333330000003</v>
      </c>
      <c r="F3214" s="194">
        <v>10.666666666666668</v>
      </c>
      <c r="H3214" s="195">
        <f t="shared" si="301"/>
        <v>0.5</v>
      </c>
      <c r="I3214" s="196">
        <f t="shared" si="302"/>
        <v>0.5</v>
      </c>
      <c r="J3214" s="197">
        <f t="shared" si="303"/>
        <v>0.5</v>
      </c>
      <c r="K3214" s="186">
        <f t="shared" si="306"/>
        <v>1.5</v>
      </c>
      <c r="L3214" s="198">
        <f t="shared" si="304"/>
        <v>0.5</v>
      </c>
      <c r="M3214" s="199">
        <f t="shared" si="305"/>
        <v>0.5</v>
      </c>
    </row>
    <row r="3215" spans="1:13" x14ac:dyDescent="0.35">
      <c r="A3215" s="189" t="s">
        <v>3143</v>
      </c>
      <c r="B3215" s="190" t="s">
        <v>3179</v>
      </c>
      <c r="C3215" s="191">
        <v>573442</v>
      </c>
      <c r="D3215" s="192">
        <v>2.41</v>
      </c>
      <c r="E3215" s="193">
        <v>44.549808429999999</v>
      </c>
      <c r="F3215" s="194">
        <v>5.3639846743295019</v>
      </c>
      <c r="H3215" s="195">
        <f t="shared" si="301"/>
        <v>1</v>
      </c>
      <c r="I3215" s="196">
        <f t="shared" si="302"/>
        <v>5</v>
      </c>
      <c r="J3215" s="197">
        <f t="shared" si="303"/>
        <v>0.5</v>
      </c>
      <c r="K3215" s="186">
        <f t="shared" si="306"/>
        <v>6.5</v>
      </c>
      <c r="L3215" s="198">
        <f t="shared" si="304"/>
        <v>2.1666666666666665</v>
      </c>
      <c r="M3215" s="199">
        <f t="shared" si="305"/>
        <v>2.16</v>
      </c>
    </row>
    <row r="3216" spans="1:13" x14ac:dyDescent="0.35">
      <c r="A3216" s="189" t="s">
        <v>3143</v>
      </c>
      <c r="B3216" s="190" t="s">
        <v>3180</v>
      </c>
      <c r="C3216" s="191">
        <v>573451</v>
      </c>
      <c r="D3216" s="192">
        <v>3.1579999999999999</v>
      </c>
      <c r="E3216" s="193">
        <v>41.916413370000001</v>
      </c>
      <c r="F3216" s="194">
        <v>0.60790273556231011</v>
      </c>
      <c r="H3216" s="195">
        <f t="shared" si="301"/>
        <v>3</v>
      </c>
      <c r="I3216" s="196">
        <f t="shared" si="302"/>
        <v>2</v>
      </c>
      <c r="J3216" s="197">
        <f t="shared" si="303"/>
        <v>5</v>
      </c>
      <c r="K3216" s="186">
        <f t="shared" si="306"/>
        <v>10</v>
      </c>
      <c r="L3216" s="198">
        <f t="shared" si="304"/>
        <v>3.3333333333333335</v>
      </c>
      <c r="M3216" s="199">
        <f t="shared" si="305"/>
        <v>3.33</v>
      </c>
    </row>
    <row r="3217" spans="1:13" x14ac:dyDescent="0.35">
      <c r="A3217" s="189" t="s">
        <v>3143</v>
      </c>
      <c r="B3217" s="190" t="s">
        <v>2126</v>
      </c>
      <c r="C3217" s="191">
        <v>548961</v>
      </c>
      <c r="D3217" s="192">
        <v>0</v>
      </c>
      <c r="E3217" s="193">
        <v>46.447368419999997</v>
      </c>
      <c r="F3217" s="194">
        <v>4.2105263157894735</v>
      </c>
      <c r="H3217" s="195">
        <f t="shared" si="301"/>
        <v>0.5</v>
      </c>
      <c r="I3217" s="196">
        <f t="shared" si="302"/>
        <v>5</v>
      </c>
      <c r="J3217" s="197">
        <f t="shared" si="303"/>
        <v>1</v>
      </c>
      <c r="K3217" s="186">
        <f t="shared" si="306"/>
        <v>6.5</v>
      </c>
      <c r="L3217" s="198">
        <f t="shared" si="304"/>
        <v>2.1666666666666665</v>
      </c>
      <c r="M3217" s="199">
        <f t="shared" si="305"/>
        <v>2.16</v>
      </c>
    </row>
    <row r="3218" spans="1:13" x14ac:dyDescent="0.35">
      <c r="A3218" s="189" t="s">
        <v>3143</v>
      </c>
      <c r="B3218" s="190" t="s">
        <v>3181</v>
      </c>
      <c r="C3218" s="191">
        <v>572144</v>
      </c>
      <c r="D3218" s="192">
        <v>0</v>
      </c>
      <c r="E3218" s="193">
        <v>43.866666670000001</v>
      </c>
      <c r="F3218" s="194">
        <v>0</v>
      </c>
      <c r="H3218" s="195">
        <f t="shared" si="301"/>
        <v>0.5</v>
      </c>
      <c r="I3218" s="196">
        <f t="shared" si="302"/>
        <v>5</v>
      </c>
      <c r="J3218" s="197">
        <f t="shared" si="303"/>
        <v>5</v>
      </c>
      <c r="K3218" s="186">
        <f t="shared" si="306"/>
        <v>10.5</v>
      </c>
      <c r="L3218" s="198">
        <f t="shared" si="304"/>
        <v>3.5</v>
      </c>
      <c r="M3218" s="199">
        <f t="shared" si="305"/>
        <v>3.5</v>
      </c>
    </row>
    <row r="3219" spans="1:13" x14ac:dyDescent="0.35">
      <c r="A3219" s="189" t="s">
        <v>3143</v>
      </c>
      <c r="B3219" s="190" t="s">
        <v>3182</v>
      </c>
      <c r="C3219" s="191">
        <v>573469</v>
      </c>
      <c r="D3219" s="192">
        <v>1.429</v>
      </c>
      <c r="E3219" s="193">
        <v>42.584229389999997</v>
      </c>
      <c r="F3219" s="194">
        <v>3.225806451612903</v>
      </c>
      <c r="H3219" s="195">
        <f t="shared" si="301"/>
        <v>0.5</v>
      </c>
      <c r="I3219" s="196">
        <f t="shared" si="302"/>
        <v>3</v>
      </c>
      <c r="J3219" s="197">
        <f t="shared" si="303"/>
        <v>2.5</v>
      </c>
      <c r="K3219" s="186">
        <f t="shared" si="306"/>
        <v>6</v>
      </c>
      <c r="L3219" s="198">
        <f t="shared" si="304"/>
        <v>2</v>
      </c>
      <c r="M3219" s="199">
        <f t="shared" si="305"/>
        <v>2</v>
      </c>
    </row>
    <row r="3220" spans="1:13" x14ac:dyDescent="0.35">
      <c r="A3220" s="189" t="s">
        <v>3143</v>
      </c>
      <c r="B3220" s="190" t="s">
        <v>3183</v>
      </c>
      <c r="C3220" s="191">
        <v>572187</v>
      </c>
      <c r="D3220" s="192">
        <v>0</v>
      </c>
      <c r="E3220" s="193">
        <v>48.605691059999998</v>
      </c>
      <c r="F3220" s="194">
        <v>0</v>
      </c>
      <c r="H3220" s="195">
        <f t="shared" si="301"/>
        <v>0.5</v>
      </c>
      <c r="I3220" s="196">
        <f t="shared" si="302"/>
        <v>5</v>
      </c>
      <c r="J3220" s="197">
        <f t="shared" si="303"/>
        <v>5</v>
      </c>
      <c r="K3220" s="186">
        <f t="shared" si="306"/>
        <v>10.5</v>
      </c>
      <c r="L3220" s="198">
        <f t="shared" si="304"/>
        <v>3.5</v>
      </c>
      <c r="M3220" s="199">
        <f t="shared" si="305"/>
        <v>3.5</v>
      </c>
    </row>
    <row r="3221" spans="1:13" x14ac:dyDescent="0.35">
      <c r="A3221" s="189" t="s">
        <v>3143</v>
      </c>
      <c r="B3221" s="190" t="s">
        <v>3184</v>
      </c>
      <c r="C3221" s="191">
        <v>573361</v>
      </c>
      <c r="D3221" s="192">
        <v>0</v>
      </c>
      <c r="E3221" s="193">
        <v>44.623595510000001</v>
      </c>
      <c r="F3221" s="194">
        <v>4.4943820224719104</v>
      </c>
      <c r="H3221" s="195">
        <f t="shared" si="301"/>
        <v>0.5</v>
      </c>
      <c r="I3221" s="196">
        <f t="shared" si="302"/>
        <v>5</v>
      </c>
      <c r="J3221" s="197">
        <f t="shared" si="303"/>
        <v>1</v>
      </c>
      <c r="K3221" s="186">
        <f t="shared" si="306"/>
        <v>6.5</v>
      </c>
      <c r="L3221" s="198">
        <f t="shared" si="304"/>
        <v>2.1666666666666665</v>
      </c>
      <c r="M3221" s="199">
        <f t="shared" si="305"/>
        <v>2.16</v>
      </c>
    </row>
    <row r="3222" spans="1:13" x14ac:dyDescent="0.35">
      <c r="A3222" s="189" t="s">
        <v>3143</v>
      </c>
      <c r="B3222" s="190" t="s">
        <v>3185</v>
      </c>
      <c r="C3222" s="191">
        <v>573493</v>
      </c>
      <c r="D3222" s="192">
        <v>1.371</v>
      </c>
      <c r="E3222" s="193">
        <v>43.396792759999997</v>
      </c>
      <c r="F3222" s="194">
        <v>1.3980263157894737</v>
      </c>
      <c r="H3222" s="195">
        <f t="shared" si="301"/>
        <v>0.5</v>
      </c>
      <c r="I3222" s="196">
        <f t="shared" si="302"/>
        <v>4.5</v>
      </c>
      <c r="J3222" s="197">
        <f t="shared" si="303"/>
        <v>5</v>
      </c>
      <c r="K3222" s="186">
        <f t="shared" si="306"/>
        <v>10</v>
      </c>
      <c r="L3222" s="198">
        <f t="shared" si="304"/>
        <v>3.3333333333333335</v>
      </c>
      <c r="M3222" s="199">
        <f t="shared" si="305"/>
        <v>3.33</v>
      </c>
    </row>
    <row r="3223" spans="1:13" x14ac:dyDescent="0.35">
      <c r="A3223" s="189" t="s">
        <v>3143</v>
      </c>
      <c r="B3223" s="190" t="s">
        <v>3186</v>
      </c>
      <c r="C3223" s="191">
        <v>530735</v>
      </c>
      <c r="D3223" s="192">
        <v>0</v>
      </c>
      <c r="E3223" s="193">
        <v>45.342105259999997</v>
      </c>
      <c r="F3223" s="194">
        <v>9.4736842105263168</v>
      </c>
      <c r="H3223" s="195">
        <f t="shared" si="301"/>
        <v>0.5</v>
      </c>
      <c r="I3223" s="196">
        <f t="shared" si="302"/>
        <v>5</v>
      </c>
      <c r="J3223" s="197">
        <f t="shared" si="303"/>
        <v>0.5</v>
      </c>
      <c r="K3223" s="186">
        <f t="shared" si="306"/>
        <v>6</v>
      </c>
      <c r="L3223" s="198">
        <f t="shared" si="304"/>
        <v>2</v>
      </c>
      <c r="M3223" s="199">
        <f t="shared" si="305"/>
        <v>2</v>
      </c>
    </row>
    <row r="3224" spans="1:13" x14ac:dyDescent="0.35">
      <c r="A3224" s="189" t="s">
        <v>3143</v>
      </c>
      <c r="B3224" s="190" t="s">
        <v>3187</v>
      </c>
      <c r="C3224" s="191">
        <v>549096</v>
      </c>
      <c r="D3224" s="192">
        <v>1.4079999999999999</v>
      </c>
      <c r="E3224" s="193">
        <v>42.699356909999999</v>
      </c>
      <c r="F3224" s="194">
        <v>2.572347266881029</v>
      </c>
      <c r="H3224" s="195">
        <f t="shared" si="301"/>
        <v>0.5</v>
      </c>
      <c r="I3224" s="196">
        <f t="shared" si="302"/>
        <v>3</v>
      </c>
      <c r="J3224" s="197">
        <f t="shared" si="303"/>
        <v>3.5</v>
      </c>
      <c r="K3224" s="186">
        <f t="shared" si="306"/>
        <v>7</v>
      </c>
      <c r="L3224" s="198">
        <f t="shared" si="304"/>
        <v>2.3333333333333335</v>
      </c>
      <c r="M3224" s="199">
        <f t="shared" si="305"/>
        <v>2.33</v>
      </c>
    </row>
    <row r="3225" spans="1:13" x14ac:dyDescent="0.35">
      <c r="A3225" s="189" t="s">
        <v>3143</v>
      </c>
      <c r="B3225" s="190" t="s">
        <v>3188</v>
      </c>
      <c r="C3225" s="191">
        <v>573540</v>
      </c>
      <c r="D3225" s="192">
        <v>2.7170000000000001</v>
      </c>
      <c r="E3225" s="193">
        <v>40.318505340000002</v>
      </c>
      <c r="F3225" s="194">
        <v>2.8469750889679717</v>
      </c>
      <c r="H3225" s="195">
        <f t="shared" si="301"/>
        <v>2</v>
      </c>
      <c r="I3225" s="196">
        <f t="shared" si="302"/>
        <v>0.5</v>
      </c>
      <c r="J3225" s="197">
        <f t="shared" si="303"/>
        <v>3</v>
      </c>
      <c r="K3225" s="186">
        <f t="shared" si="306"/>
        <v>5.5</v>
      </c>
      <c r="L3225" s="198">
        <f t="shared" si="304"/>
        <v>1.8333333333333333</v>
      </c>
      <c r="M3225" s="199">
        <f t="shared" si="305"/>
        <v>1.83</v>
      </c>
    </row>
    <row r="3226" spans="1:13" x14ac:dyDescent="0.35">
      <c r="A3226" s="189" t="s">
        <v>3143</v>
      </c>
      <c r="B3226" s="190" t="s">
        <v>3189</v>
      </c>
      <c r="C3226" s="191">
        <v>573302</v>
      </c>
      <c r="D3226" s="192">
        <v>10.769</v>
      </c>
      <c r="E3226" s="193">
        <v>41.18867925</v>
      </c>
      <c r="F3226" s="194">
        <v>1.8867924528301887</v>
      </c>
      <c r="H3226" s="195">
        <f t="shared" si="301"/>
        <v>5</v>
      </c>
      <c r="I3226" s="196">
        <f t="shared" si="302"/>
        <v>1</v>
      </c>
      <c r="J3226" s="197">
        <f t="shared" si="303"/>
        <v>4.5</v>
      </c>
      <c r="K3226" s="186">
        <f t="shared" si="306"/>
        <v>10.5</v>
      </c>
      <c r="L3226" s="198">
        <f t="shared" si="304"/>
        <v>3.5</v>
      </c>
      <c r="M3226" s="199">
        <f t="shared" si="305"/>
        <v>3.5</v>
      </c>
    </row>
    <row r="3227" spans="1:13" x14ac:dyDescent="0.35">
      <c r="A3227" s="189" t="s">
        <v>3143</v>
      </c>
      <c r="B3227" s="190" t="s">
        <v>3190</v>
      </c>
      <c r="C3227" s="191">
        <v>573256</v>
      </c>
      <c r="D3227" s="192">
        <v>1.4710000000000001</v>
      </c>
      <c r="E3227" s="193">
        <v>43.364485979999998</v>
      </c>
      <c r="F3227" s="194">
        <v>4.6728971962616823</v>
      </c>
      <c r="H3227" s="195">
        <f t="shared" si="301"/>
        <v>0.5</v>
      </c>
      <c r="I3227" s="196">
        <f t="shared" si="302"/>
        <v>4.5</v>
      </c>
      <c r="J3227" s="197">
        <f t="shared" si="303"/>
        <v>0.5</v>
      </c>
      <c r="K3227" s="186">
        <f t="shared" si="306"/>
        <v>5.5</v>
      </c>
      <c r="L3227" s="198">
        <f t="shared" si="304"/>
        <v>1.8333333333333333</v>
      </c>
      <c r="M3227" s="199">
        <f t="shared" si="305"/>
        <v>1.83</v>
      </c>
    </row>
    <row r="3228" spans="1:13" x14ac:dyDescent="0.35">
      <c r="A3228" s="189" t="s">
        <v>3143</v>
      </c>
      <c r="B3228" s="190" t="s">
        <v>3191</v>
      </c>
      <c r="C3228" s="191">
        <v>573639</v>
      </c>
      <c r="D3228" s="192">
        <v>1.429</v>
      </c>
      <c r="E3228" s="193">
        <v>42.236231879999998</v>
      </c>
      <c r="F3228" s="194">
        <v>1.1594202898550725</v>
      </c>
      <c r="H3228" s="195">
        <f t="shared" si="301"/>
        <v>0.5</v>
      </c>
      <c r="I3228" s="196">
        <f t="shared" si="302"/>
        <v>2.5</v>
      </c>
      <c r="J3228" s="197">
        <f t="shared" si="303"/>
        <v>5</v>
      </c>
      <c r="K3228" s="186">
        <f t="shared" si="306"/>
        <v>8</v>
      </c>
      <c r="L3228" s="198">
        <f t="shared" si="304"/>
        <v>2.6666666666666665</v>
      </c>
      <c r="M3228" s="199">
        <f t="shared" si="305"/>
        <v>2.66</v>
      </c>
    </row>
    <row r="3229" spans="1:13" x14ac:dyDescent="0.35">
      <c r="A3229" s="189" t="s">
        <v>3143</v>
      </c>
      <c r="B3229" s="190" t="s">
        <v>3192</v>
      </c>
      <c r="C3229" s="191">
        <v>573647</v>
      </c>
      <c r="D3229" s="192">
        <v>0</v>
      </c>
      <c r="E3229" s="193">
        <v>39.629770989999997</v>
      </c>
      <c r="F3229" s="194">
        <v>3.0534351145038165</v>
      </c>
      <c r="H3229" s="195">
        <f t="shared" si="301"/>
        <v>0.5</v>
      </c>
      <c r="I3229" s="196">
        <f t="shared" si="302"/>
        <v>0.5</v>
      </c>
      <c r="J3229" s="197">
        <f t="shared" si="303"/>
        <v>3</v>
      </c>
      <c r="K3229" s="186">
        <f t="shared" si="306"/>
        <v>4</v>
      </c>
      <c r="L3229" s="198">
        <f t="shared" si="304"/>
        <v>1.3333333333333333</v>
      </c>
      <c r="M3229" s="199">
        <f t="shared" si="305"/>
        <v>1.33</v>
      </c>
    </row>
    <row r="3230" spans="1:13" x14ac:dyDescent="0.35">
      <c r="A3230" s="189" t="s">
        <v>3143</v>
      </c>
      <c r="B3230" s="190" t="s">
        <v>3193</v>
      </c>
      <c r="C3230" s="191">
        <v>573663</v>
      </c>
      <c r="D3230" s="192">
        <v>9.8450000000000006</v>
      </c>
      <c r="E3230" s="193">
        <v>41.987804879999999</v>
      </c>
      <c r="F3230" s="194">
        <v>4.2682926829268286</v>
      </c>
      <c r="H3230" s="195">
        <f t="shared" si="301"/>
        <v>5</v>
      </c>
      <c r="I3230" s="196">
        <f t="shared" si="302"/>
        <v>2</v>
      </c>
      <c r="J3230" s="197">
        <f t="shared" si="303"/>
        <v>1</v>
      </c>
      <c r="K3230" s="186">
        <f t="shared" si="306"/>
        <v>8</v>
      </c>
      <c r="L3230" s="198">
        <f t="shared" si="304"/>
        <v>2.6666666666666665</v>
      </c>
      <c r="M3230" s="199">
        <f t="shared" si="305"/>
        <v>2.66</v>
      </c>
    </row>
    <row r="3231" spans="1:13" x14ac:dyDescent="0.35">
      <c r="A3231" s="189" t="s">
        <v>3143</v>
      </c>
      <c r="B3231" s="190" t="s">
        <v>3194</v>
      </c>
      <c r="C3231" s="191">
        <v>573680</v>
      </c>
      <c r="D3231" s="192">
        <v>3.101</v>
      </c>
      <c r="E3231" s="193">
        <v>43.116022100000002</v>
      </c>
      <c r="F3231" s="194">
        <v>2.7624309392265194</v>
      </c>
      <c r="H3231" s="195">
        <f t="shared" si="301"/>
        <v>2.5</v>
      </c>
      <c r="I3231" s="196">
        <f t="shared" si="302"/>
        <v>4</v>
      </c>
      <c r="J3231" s="197">
        <f t="shared" si="303"/>
        <v>3.5</v>
      </c>
      <c r="K3231" s="186">
        <f t="shared" si="306"/>
        <v>10</v>
      </c>
      <c r="L3231" s="198">
        <f t="shared" si="304"/>
        <v>3.3333333333333335</v>
      </c>
      <c r="M3231" s="199">
        <f t="shared" si="305"/>
        <v>3.33</v>
      </c>
    </row>
    <row r="3232" spans="1:13" x14ac:dyDescent="0.35">
      <c r="A3232" s="189" t="s">
        <v>3143</v>
      </c>
      <c r="B3232" s="190" t="s">
        <v>3195</v>
      </c>
      <c r="C3232" s="191">
        <v>573698</v>
      </c>
      <c r="D3232" s="192">
        <v>3.9020000000000001</v>
      </c>
      <c r="E3232" s="193">
        <v>39.223404260000002</v>
      </c>
      <c r="F3232" s="194">
        <v>9.1185410334346493</v>
      </c>
      <c r="H3232" s="195">
        <f t="shared" si="301"/>
        <v>4.5</v>
      </c>
      <c r="I3232" s="196">
        <f t="shared" si="302"/>
        <v>0.5</v>
      </c>
      <c r="J3232" s="197">
        <f t="shared" si="303"/>
        <v>0.5</v>
      </c>
      <c r="K3232" s="186">
        <f t="shared" si="306"/>
        <v>5.5</v>
      </c>
      <c r="L3232" s="198">
        <f t="shared" si="304"/>
        <v>1.8333333333333333</v>
      </c>
      <c r="M3232" s="199">
        <f t="shared" si="305"/>
        <v>1.83</v>
      </c>
    </row>
    <row r="3233" spans="1:13" x14ac:dyDescent="0.35">
      <c r="A3233" s="189" t="s">
        <v>3143</v>
      </c>
      <c r="B3233" s="190" t="s">
        <v>3196</v>
      </c>
      <c r="C3233" s="191">
        <v>573701</v>
      </c>
      <c r="D3233" s="192">
        <v>2.1280000000000001</v>
      </c>
      <c r="E3233" s="193">
        <v>43.632567049999999</v>
      </c>
      <c r="F3233" s="194">
        <v>1.2260536398467434</v>
      </c>
      <c r="H3233" s="195">
        <f t="shared" si="301"/>
        <v>0.5</v>
      </c>
      <c r="I3233" s="196">
        <f t="shared" si="302"/>
        <v>5</v>
      </c>
      <c r="J3233" s="197">
        <f t="shared" si="303"/>
        <v>5</v>
      </c>
      <c r="K3233" s="186">
        <f t="shared" si="306"/>
        <v>10.5</v>
      </c>
      <c r="L3233" s="198">
        <f t="shared" si="304"/>
        <v>3.5</v>
      </c>
      <c r="M3233" s="199">
        <f t="shared" si="305"/>
        <v>3.5</v>
      </c>
    </row>
    <row r="3234" spans="1:13" x14ac:dyDescent="0.35">
      <c r="A3234" s="189" t="s">
        <v>3143</v>
      </c>
      <c r="B3234" s="190" t="s">
        <v>1357</v>
      </c>
      <c r="C3234" s="191">
        <v>573728</v>
      </c>
      <c r="D3234" s="192">
        <v>1.4710000000000001</v>
      </c>
      <c r="E3234" s="193">
        <v>40.924242419999999</v>
      </c>
      <c r="F3234" s="194">
        <v>5.0505050505050511</v>
      </c>
      <c r="H3234" s="195">
        <f t="shared" si="301"/>
        <v>0.5</v>
      </c>
      <c r="I3234" s="196">
        <f t="shared" si="302"/>
        <v>0.5</v>
      </c>
      <c r="J3234" s="197">
        <f t="shared" si="303"/>
        <v>0.5</v>
      </c>
      <c r="K3234" s="186">
        <f t="shared" si="306"/>
        <v>1.5</v>
      </c>
      <c r="L3234" s="198">
        <f t="shared" si="304"/>
        <v>0.5</v>
      </c>
      <c r="M3234" s="199">
        <f t="shared" si="305"/>
        <v>0.5</v>
      </c>
    </row>
    <row r="3235" spans="1:13" x14ac:dyDescent="0.35">
      <c r="A3235" s="189" t="s">
        <v>3143</v>
      </c>
      <c r="B3235" s="190" t="s">
        <v>3197</v>
      </c>
      <c r="C3235" s="191">
        <v>573752</v>
      </c>
      <c r="D3235" s="192">
        <v>1.3640000000000001</v>
      </c>
      <c r="E3235" s="193">
        <v>43.345921449999999</v>
      </c>
      <c r="F3235" s="194">
        <v>4.2296072507552873</v>
      </c>
      <c r="H3235" s="195">
        <f t="shared" si="301"/>
        <v>0.5</v>
      </c>
      <c r="I3235" s="196">
        <f t="shared" si="302"/>
        <v>4.5</v>
      </c>
      <c r="J3235" s="197">
        <f t="shared" si="303"/>
        <v>1</v>
      </c>
      <c r="K3235" s="186">
        <f t="shared" si="306"/>
        <v>6</v>
      </c>
      <c r="L3235" s="198">
        <f t="shared" si="304"/>
        <v>2</v>
      </c>
      <c r="M3235" s="199">
        <f t="shared" si="305"/>
        <v>2</v>
      </c>
    </row>
    <row r="3236" spans="1:13" x14ac:dyDescent="0.35">
      <c r="A3236" s="189" t="s">
        <v>3143</v>
      </c>
      <c r="B3236" s="190" t="s">
        <v>3198</v>
      </c>
      <c r="C3236" s="191">
        <v>573761</v>
      </c>
      <c r="D3236" s="192">
        <v>0.74099999999999999</v>
      </c>
      <c r="E3236" s="193">
        <v>45.508733620000001</v>
      </c>
      <c r="F3236" s="194">
        <v>1.7467248908296944</v>
      </c>
      <c r="H3236" s="195">
        <f t="shared" si="301"/>
        <v>0.5</v>
      </c>
      <c r="I3236" s="196">
        <f t="shared" si="302"/>
        <v>5</v>
      </c>
      <c r="J3236" s="197">
        <f t="shared" si="303"/>
        <v>5</v>
      </c>
      <c r="K3236" s="186">
        <f t="shared" si="306"/>
        <v>10.5</v>
      </c>
      <c r="L3236" s="198">
        <f t="shared" si="304"/>
        <v>3.5</v>
      </c>
      <c r="M3236" s="199">
        <f t="shared" si="305"/>
        <v>3.5</v>
      </c>
    </row>
    <row r="3237" spans="1:13" x14ac:dyDescent="0.35">
      <c r="A3237" s="189" t="s">
        <v>3143</v>
      </c>
      <c r="B3237" s="190" t="s">
        <v>1053</v>
      </c>
      <c r="C3237" s="191">
        <v>572128</v>
      </c>
      <c r="D3237" s="192">
        <v>3.2610000000000001</v>
      </c>
      <c r="E3237" s="193">
        <v>43.582802549999997</v>
      </c>
      <c r="F3237" s="194">
        <v>1.2738853503184715</v>
      </c>
      <c r="H3237" s="195">
        <f t="shared" si="301"/>
        <v>3</v>
      </c>
      <c r="I3237" s="196">
        <f t="shared" si="302"/>
        <v>4.5</v>
      </c>
      <c r="J3237" s="197">
        <f t="shared" si="303"/>
        <v>5</v>
      </c>
      <c r="K3237" s="186">
        <f t="shared" si="306"/>
        <v>12.5</v>
      </c>
      <c r="L3237" s="198">
        <f t="shared" si="304"/>
        <v>4.166666666666667</v>
      </c>
      <c r="M3237" s="199">
        <f t="shared" si="305"/>
        <v>4.16</v>
      </c>
    </row>
    <row r="3238" spans="1:13" x14ac:dyDescent="0.35">
      <c r="A3238" s="189" t="s">
        <v>3143</v>
      </c>
      <c r="B3238" s="190" t="s">
        <v>3199</v>
      </c>
      <c r="C3238" s="191">
        <v>573795</v>
      </c>
      <c r="D3238" s="192">
        <v>2.7210000000000001</v>
      </c>
      <c r="E3238" s="193">
        <v>39.288135590000003</v>
      </c>
      <c r="F3238" s="194">
        <v>0</v>
      </c>
      <c r="H3238" s="195">
        <f t="shared" si="301"/>
        <v>2</v>
      </c>
      <c r="I3238" s="196">
        <f t="shared" si="302"/>
        <v>0.5</v>
      </c>
      <c r="J3238" s="197">
        <f t="shared" si="303"/>
        <v>5</v>
      </c>
      <c r="K3238" s="186">
        <f t="shared" si="306"/>
        <v>7.5</v>
      </c>
      <c r="L3238" s="198">
        <f t="shared" si="304"/>
        <v>2.5</v>
      </c>
      <c r="M3238" s="199">
        <f t="shared" si="305"/>
        <v>2.5</v>
      </c>
    </row>
    <row r="3239" spans="1:13" x14ac:dyDescent="0.35">
      <c r="A3239" s="189" t="s">
        <v>3143</v>
      </c>
      <c r="B3239" s="190" t="s">
        <v>3200</v>
      </c>
      <c r="C3239" s="191">
        <v>573809</v>
      </c>
      <c r="D3239" s="192">
        <v>3.512</v>
      </c>
      <c r="E3239" s="193">
        <v>43.216915999999998</v>
      </c>
      <c r="F3239" s="194">
        <v>1.8411967779056388</v>
      </c>
      <c r="H3239" s="195">
        <f t="shared" si="301"/>
        <v>3.5</v>
      </c>
      <c r="I3239" s="196">
        <f t="shared" si="302"/>
        <v>4</v>
      </c>
      <c r="J3239" s="197">
        <f t="shared" si="303"/>
        <v>4.5</v>
      </c>
      <c r="K3239" s="186">
        <f t="shared" si="306"/>
        <v>12</v>
      </c>
      <c r="L3239" s="198">
        <f t="shared" si="304"/>
        <v>4</v>
      </c>
      <c r="M3239" s="199">
        <f t="shared" si="305"/>
        <v>4</v>
      </c>
    </row>
    <row r="3240" spans="1:13" x14ac:dyDescent="0.35">
      <c r="A3240" s="189" t="s">
        <v>3143</v>
      </c>
      <c r="B3240" s="190" t="s">
        <v>3201</v>
      </c>
      <c r="C3240" s="191">
        <v>549193</v>
      </c>
      <c r="D3240" s="192">
        <v>3.03</v>
      </c>
      <c r="E3240" s="193">
        <v>48.49074074</v>
      </c>
      <c r="F3240" s="194">
        <v>0</v>
      </c>
      <c r="H3240" s="195">
        <f t="shared" si="301"/>
        <v>2.5</v>
      </c>
      <c r="I3240" s="196">
        <f t="shared" si="302"/>
        <v>5</v>
      </c>
      <c r="J3240" s="197">
        <f t="shared" si="303"/>
        <v>5</v>
      </c>
      <c r="K3240" s="186">
        <f t="shared" si="306"/>
        <v>12.5</v>
      </c>
      <c r="L3240" s="198">
        <f t="shared" si="304"/>
        <v>4.166666666666667</v>
      </c>
      <c r="M3240" s="199">
        <f t="shared" si="305"/>
        <v>4.16</v>
      </c>
    </row>
    <row r="3241" spans="1:13" x14ac:dyDescent="0.35">
      <c r="A3241" s="189" t="s">
        <v>3143</v>
      </c>
      <c r="B3241" s="190" t="s">
        <v>3202</v>
      </c>
      <c r="C3241" s="191">
        <v>573183</v>
      </c>
      <c r="D3241" s="192">
        <v>0</v>
      </c>
      <c r="E3241" s="193">
        <v>43.787425149999997</v>
      </c>
      <c r="F3241" s="194">
        <v>2.3952095808383231</v>
      </c>
      <c r="H3241" s="195">
        <f t="shared" si="301"/>
        <v>0.5</v>
      </c>
      <c r="I3241" s="196">
        <f t="shared" si="302"/>
        <v>5</v>
      </c>
      <c r="J3241" s="197">
        <f t="shared" si="303"/>
        <v>4</v>
      </c>
      <c r="K3241" s="186">
        <f t="shared" si="306"/>
        <v>9.5</v>
      </c>
      <c r="L3241" s="198">
        <f t="shared" si="304"/>
        <v>3.1666666666666665</v>
      </c>
      <c r="M3241" s="199">
        <f t="shared" si="305"/>
        <v>3.16</v>
      </c>
    </row>
    <row r="3242" spans="1:13" x14ac:dyDescent="0.35">
      <c r="A3242" s="189" t="s">
        <v>3143</v>
      </c>
      <c r="B3242" s="190" t="s">
        <v>3203</v>
      </c>
      <c r="C3242" s="191">
        <v>573825</v>
      </c>
      <c r="D3242" s="192">
        <v>2.0289999999999999</v>
      </c>
      <c r="E3242" s="193">
        <v>42.200873360000003</v>
      </c>
      <c r="F3242" s="194">
        <v>4.2212518195050945</v>
      </c>
      <c r="H3242" s="195">
        <f t="shared" si="301"/>
        <v>0.5</v>
      </c>
      <c r="I3242" s="196">
        <f t="shared" si="302"/>
        <v>2.5</v>
      </c>
      <c r="J3242" s="197">
        <f t="shared" si="303"/>
        <v>1</v>
      </c>
      <c r="K3242" s="186">
        <f t="shared" si="306"/>
        <v>4</v>
      </c>
      <c r="L3242" s="198">
        <f t="shared" si="304"/>
        <v>1.3333333333333333</v>
      </c>
      <c r="M3242" s="199">
        <f t="shared" si="305"/>
        <v>1.33</v>
      </c>
    </row>
    <row r="3243" spans="1:13" x14ac:dyDescent="0.35">
      <c r="A3243" s="189" t="s">
        <v>3143</v>
      </c>
      <c r="B3243" s="190" t="s">
        <v>3204</v>
      </c>
      <c r="C3243" s="191">
        <v>573833</v>
      </c>
      <c r="D3243" s="192">
        <v>1.974</v>
      </c>
      <c r="E3243" s="193">
        <v>42.82365145</v>
      </c>
      <c r="F3243" s="194">
        <v>0</v>
      </c>
      <c r="H3243" s="195">
        <f t="shared" si="301"/>
        <v>0.5</v>
      </c>
      <c r="I3243" s="196">
        <f t="shared" si="302"/>
        <v>3.5</v>
      </c>
      <c r="J3243" s="197">
        <f t="shared" si="303"/>
        <v>5</v>
      </c>
      <c r="K3243" s="186">
        <f t="shared" si="306"/>
        <v>9</v>
      </c>
      <c r="L3243" s="198">
        <f t="shared" si="304"/>
        <v>3</v>
      </c>
      <c r="M3243" s="199">
        <f t="shared" si="305"/>
        <v>3</v>
      </c>
    </row>
    <row r="3244" spans="1:13" x14ac:dyDescent="0.35">
      <c r="A3244" s="189" t="s">
        <v>3143</v>
      </c>
      <c r="B3244" s="190" t="s">
        <v>2724</v>
      </c>
      <c r="C3244" s="191">
        <v>573841</v>
      </c>
      <c r="D3244" s="192">
        <v>4.9180000000000001</v>
      </c>
      <c r="E3244" s="193">
        <v>47.15384615</v>
      </c>
      <c r="F3244" s="194">
        <v>0</v>
      </c>
      <c r="H3244" s="195">
        <f t="shared" si="301"/>
        <v>5</v>
      </c>
      <c r="I3244" s="196">
        <f t="shared" si="302"/>
        <v>5</v>
      </c>
      <c r="J3244" s="197">
        <f t="shared" si="303"/>
        <v>5</v>
      </c>
      <c r="K3244" s="186">
        <f t="shared" si="306"/>
        <v>15</v>
      </c>
      <c r="L3244" s="198">
        <f t="shared" si="304"/>
        <v>5</v>
      </c>
      <c r="M3244" s="199">
        <f t="shared" si="305"/>
        <v>5</v>
      </c>
    </row>
    <row r="3245" spans="1:13" x14ac:dyDescent="0.35">
      <c r="A3245" s="189" t="s">
        <v>3143</v>
      </c>
      <c r="B3245" s="190" t="s">
        <v>3205</v>
      </c>
      <c r="C3245" s="191">
        <v>573850</v>
      </c>
      <c r="D3245" s="192">
        <v>2.3079999999999998</v>
      </c>
      <c r="E3245" s="193">
        <v>46.095744680000003</v>
      </c>
      <c r="F3245" s="194">
        <v>0.85106382978723416</v>
      </c>
      <c r="H3245" s="195">
        <f t="shared" si="301"/>
        <v>1</v>
      </c>
      <c r="I3245" s="196">
        <f t="shared" si="302"/>
        <v>5</v>
      </c>
      <c r="J3245" s="197">
        <f t="shared" si="303"/>
        <v>5</v>
      </c>
      <c r="K3245" s="186">
        <f t="shared" si="306"/>
        <v>11</v>
      </c>
      <c r="L3245" s="198">
        <f t="shared" si="304"/>
        <v>3.6666666666666665</v>
      </c>
      <c r="M3245" s="199">
        <f t="shared" si="305"/>
        <v>3.66</v>
      </c>
    </row>
    <row r="3246" spans="1:13" x14ac:dyDescent="0.35">
      <c r="A3246" s="189" t="s">
        <v>3206</v>
      </c>
      <c r="B3246" s="190" t="s">
        <v>3207</v>
      </c>
      <c r="C3246" s="191">
        <v>576077</v>
      </c>
      <c r="D3246" s="192">
        <v>2.7730000000000001</v>
      </c>
      <c r="E3246" s="193">
        <v>45.209268289999997</v>
      </c>
      <c r="F3246" s="194">
        <v>1.7560975609756098</v>
      </c>
      <c r="H3246" s="195">
        <f t="shared" si="301"/>
        <v>2</v>
      </c>
      <c r="I3246" s="196">
        <f t="shared" si="302"/>
        <v>5</v>
      </c>
      <c r="J3246" s="197">
        <f t="shared" si="303"/>
        <v>5</v>
      </c>
      <c r="K3246" s="186">
        <f t="shared" si="306"/>
        <v>12</v>
      </c>
      <c r="L3246" s="198">
        <f t="shared" si="304"/>
        <v>4</v>
      </c>
      <c r="M3246" s="199">
        <f t="shared" si="305"/>
        <v>4</v>
      </c>
    </row>
    <row r="3247" spans="1:13" x14ac:dyDescent="0.35">
      <c r="A3247" s="189" t="s">
        <v>3206</v>
      </c>
      <c r="B3247" s="190" t="s">
        <v>3208</v>
      </c>
      <c r="C3247" s="191">
        <v>576123</v>
      </c>
      <c r="D3247" s="192">
        <v>2.4860000000000002</v>
      </c>
      <c r="E3247" s="193">
        <v>40.194668819999997</v>
      </c>
      <c r="F3247" s="194">
        <v>3.2310177705977385</v>
      </c>
      <c r="H3247" s="195">
        <f t="shared" si="301"/>
        <v>1.5</v>
      </c>
      <c r="I3247" s="196">
        <f t="shared" si="302"/>
        <v>0.5</v>
      </c>
      <c r="J3247" s="197">
        <f t="shared" si="303"/>
        <v>2.5</v>
      </c>
      <c r="K3247" s="186">
        <f t="shared" si="306"/>
        <v>4.5</v>
      </c>
      <c r="L3247" s="198">
        <f t="shared" si="304"/>
        <v>1.5</v>
      </c>
      <c r="M3247" s="199">
        <f t="shared" si="305"/>
        <v>1.5</v>
      </c>
    </row>
    <row r="3248" spans="1:13" x14ac:dyDescent="0.35">
      <c r="A3248" s="189" t="s">
        <v>3206</v>
      </c>
      <c r="B3248" s="190" t="s">
        <v>3209</v>
      </c>
      <c r="C3248" s="191">
        <v>576131</v>
      </c>
      <c r="D3248" s="192">
        <v>2.8410000000000002</v>
      </c>
      <c r="E3248" s="193">
        <v>43.62256532</v>
      </c>
      <c r="F3248" s="194">
        <v>1.6152019002375295</v>
      </c>
      <c r="H3248" s="195">
        <f t="shared" si="301"/>
        <v>2</v>
      </c>
      <c r="I3248" s="196">
        <f t="shared" si="302"/>
        <v>5</v>
      </c>
      <c r="J3248" s="197">
        <f t="shared" si="303"/>
        <v>5</v>
      </c>
      <c r="K3248" s="186">
        <f t="shared" si="306"/>
        <v>12</v>
      </c>
      <c r="L3248" s="198">
        <f t="shared" si="304"/>
        <v>4</v>
      </c>
      <c r="M3248" s="199">
        <f t="shared" si="305"/>
        <v>4</v>
      </c>
    </row>
    <row r="3249" spans="1:13" x14ac:dyDescent="0.35">
      <c r="A3249" s="189" t="s">
        <v>3206</v>
      </c>
      <c r="B3249" s="190" t="s">
        <v>1320</v>
      </c>
      <c r="C3249" s="191">
        <v>576140</v>
      </c>
      <c r="D3249" s="192">
        <v>1.1579999999999999</v>
      </c>
      <c r="E3249" s="193">
        <v>43.237113399999998</v>
      </c>
      <c r="F3249" s="194">
        <v>2.061855670103093</v>
      </c>
      <c r="H3249" s="195">
        <f t="shared" si="301"/>
        <v>0.5</v>
      </c>
      <c r="I3249" s="196">
        <f t="shared" si="302"/>
        <v>4</v>
      </c>
      <c r="J3249" s="197">
        <f t="shared" si="303"/>
        <v>4.5</v>
      </c>
      <c r="K3249" s="186">
        <f t="shared" si="306"/>
        <v>9</v>
      </c>
      <c r="L3249" s="198">
        <f t="shared" si="304"/>
        <v>3</v>
      </c>
      <c r="M3249" s="199">
        <f t="shared" si="305"/>
        <v>3</v>
      </c>
    </row>
    <row r="3250" spans="1:13" x14ac:dyDescent="0.35">
      <c r="A3250" s="189" t="s">
        <v>3206</v>
      </c>
      <c r="B3250" s="190" t="s">
        <v>3210</v>
      </c>
      <c r="C3250" s="191">
        <v>576182</v>
      </c>
      <c r="D3250" s="192">
        <v>1.6459999999999999</v>
      </c>
      <c r="E3250" s="193">
        <v>42.28086957</v>
      </c>
      <c r="F3250" s="194">
        <v>2.0869565217391308</v>
      </c>
      <c r="H3250" s="195">
        <f t="shared" si="301"/>
        <v>0.5</v>
      </c>
      <c r="I3250" s="196">
        <f t="shared" si="302"/>
        <v>2.5</v>
      </c>
      <c r="J3250" s="197">
        <f t="shared" si="303"/>
        <v>4.5</v>
      </c>
      <c r="K3250" s="186">
        <f t="shared" si="306"/>
        <v>7.5</v>
      </c>
      <c r="L3250" s="198">
        <f t="shared" si="304"/>
        <v>2.5</v>
      </c>
      <c r="M3250" s="199">
        <f t="shared" si="305"/>
        <v>2.5</v>
      </c>
    </row>
    <row r="3251" spans="1:13" x14ac:dyDescent="0.35">
      <c r="A3251" s="189" t="s">
        <v>3206</v>
      </c>
      <c r="B3251" s="190" t="s">
        <v>3211</v>
      </c>
      <c r="C3251" s="191">
        <v>576191</v>
      </c>
      <c r="D3251" s="192">
        <v>2.2349999999999999</v>
      </c>
      <c r="E3251" s="193">
        <v>43.508294929999998</v>
      </c>
      <c r="F3251" s="194">
        <v>3.5023041474654377</v>
      </c>
      <c r="H3251" s="195">
        <f t="shared" si="301"/>
        <v>1</v>
      </c>
      <c r="I3251" s="196">
        <f t="shared" si="302"/>
        <v>4.5</v>
      </c>
      <c r="J3251" s="197">
        <f t="shared" si="303"/>
        <v>2.5</v>
      </c>
      <c r="K3251" s="186">
        <f t="shared" si="306"/>
        <v>8</v>
      </c>
      <c r="L3251" s="198">
        <f t="shared" si="304"/>
        <v>2.6666666666666665</v>
      </c>
      <c r="M3251" s="199">
        <f t="shared" si="305"/>
        <v>2.66</v>
      </c>
    </row>
    <row r="3252" spans="1:13" x14ac:dyDescent="0.35">
      <c r="A3252" s="189" t="s">
        <v>3206</v>
      </c>
      <c r="B3252" s="190" t="s">
        <v>1722</v>
      </c>
      <c r="C3252" s="191">
        <v>576221</v>
      </c>
      <c r="D3252" s="192">
        <v>1.7330000000000001</v>
      </c>
      <c r="E3252" s="193">
        <v>42.54362416</v>
      </c>
      <c r="F3252" s="194">
        <v>2.0134228187919461</v>
      </c>
      <c r="H3252" s="195">
        <f t="shared" si="301"/>
        <v>0.5</v>
      </c>
      <c r="I3252" s="196">
        <f t="shared" si="302"/>
        <v>3</v>
      </c>
      <c r="J3252" s="197">
        <f t="shared" si="303"/>
        <v>4.5</v>
      </c>
      <c r="K3252" s="186">
        <f t="shared" si="306"/>
        <v>8</v>
      </c>
      <c r="L3252" s="198">
        <f t="shared" si="304"/>
        <v>2.6666666666666665</v>
      </c>
      <c r="M3252" s="199">
        <f t="shared" si="305"/>
        <v>2.66</v>
      </c>
    </row>
    <row r="3253" spans="1:13" x14ac:dyDescent="0.35">
      <c r="A3253" s="189" t="s">
        <v>3206</v>
      </c>
      <c r="B3253" s="190" t="s">
        <v>3212</v>
      </c>
      <c r="C3253" s="191">
        <v>576301</v>
      </c>
      <c r="D3253" s="192">
        <v>1.82</v>
      </c>
      <c r="E3253" s="193">
        <v>44.418644069999999</v>
      </c>
      <c r="F3253" s="194">
        <v>1.3559322033898304</v>
      </c>
      <c r="H3253" s="195">
        <f t="shared" si="301"/>
        <v>0.5</v>
      </c>
      <c r="I3253" s="196">
        <f t="shared" si="302"/>
        <v>5</v>
      </c>
      <c r="J3253" s="197">
        <f t="shared" si="303"/>
        <v>5</v>
      </c>
      <c r="K3253" s="186">
        <f t="shared" si="306"/>
        <v>10.5</v>
      </c>
      <c r="L3253" s="198">
        <f t="shared" si="304"/>
        <v>3.5</v>
      </c>
      <c r="M3253" s="199">
        <f t="shared" si="305"/>
        <v>3.5</v>
      </c>
    </row>
    <row r="3254" spans="1:13" x14ac:dyDescent="0.35">
      <c r="A3254" s="189" t="s">
        <v>3206</v>
      </c>
      <c r="B3254" s="190" t="s">
        <v>3213</v>
      </c>
      <c r="C3254" s="191">
        <v>548642</v>
      </c>
      <c r="D3254" s="192">
        <v>1.2709999999999999</v>
      </c>
      <c r="E3254" s="193">
        <v>40.217741940000003</v>
      </c>
      <c r="F3254" s="194">
        <v>2.150537634408602</v>
      </c>
      <c r="H3254" s="195">
        <f t="shared" si="301"/>
        <v>0.5</v>
      </c>
      <c r="I3254" s="196">
        <f t="shared" si="302"/>
        <v>0.5</v>
      </c>
      <c r="J3254" s="197">
        <f t="shared" si="303"/>
        <v>4.5</v>
      </c>
      <c r="K3254" s="186">
        <f t="shared" si="306"/>
        <v>5.5</v>
      </c>
      <c r="L3254" s="198">
        <f t="shared" si="304"/>
        <v>1.8333333333333333</v>
      </c>
      <c r="M3254" s="199">
        <f t="shared" si="305"/>
        <v>1.83</v>
      </c>
    </row>
    <row r="3255" spans="1:13" x14ac:dyDescent="0.35">
      <c r="A3255" s="189" t="s">
        <v>3206</v>
      </c>
      <c r="B3255" s="190" t="s">
        <v>3214</v>
      </c>
      <c r="C3255" s="191">
        <v>576310</v>
      </c>
      <c r="D3255" s="192">
        <v>2.3079999999999998</v>
      </c>
      <c r="E3255" s="193">
        <v>47.50473934</v>
      </c>
      <c r="F3255" s="194">
        <v>0</v>
      </c>
      <c r="H3255" s="195">
        <f t="shared" si="301"/>
        <v>1</v>
      </c>
      <c r="I3255" s="196">
        <f t="shared" si="302"/>
        <v>5</v>
      </c>
      <c r="J3255" s="197">
        <f t="shared" si="303"/>
        <v>5</v>
      </c>
      <c r="K3255" s="186">
        <f t="shared" si="306"/>
        <v>11</v>
      </c>
      <c r="L3255" s="198">
        <f t="shared" si="304"/>
        <v>3.6666666666666665</v>
      </c>
      <c r="M3255" s="199">
        <f t="shared" si="305"/>
        <v>3.66</v>
      </c>
    </row>
    <row r="3256" spans="1:13" x14ac:dyDescent="0.35">
      <c r="A3256" s="189" t="s">
        <v>3206</v>
      </c>
      <c r="B3256" s="190" t="s">
        <v>3206</v>
      </c>
      <c r="C3256" s="191">
        <v>576361</v>
      </c>
      <c r="D3256" s="192">
        <v>2.4159999999999999</v>
      </c>
      <c r="E3256" s="193">
        <v>44.348170930000002</v>
      </c>
      <c r="F3256" s="194">
        <v>5.0501780511492393</v>
      </c>
      <c r="H3256" s="195">
        <f t="shared" si="301"/>
        <v>1</v>
      </c>
      <c r="I3256" s="196">
        <f t="shared" si="302"/>
        <v>5</v>
      </c>
      <c r="J3256" s="197">
        <f t="shared" si="303"/>
        <v>0.5</v>
      </c>
      <c r="K3256" s="186">
        <f t="shared" si="306"/>
        <v>6.5</v>
      </c>
      <c r="L3256" s="198">
        <f t="shared" si="304"/>
        <v>2.1666666666666665</v>
      </c>
      <c r="M3256" s="199">
        <f t="shared" si="305"/>
        <v>2.16</v>
      </c>
    </row>
    <row r="3257" spans="1:13" x14ac:dyDescent="0.35">
      <c r="A3257" s="189" t="s">
        <v>3206</v>
      </c>
      <c r="B3257" s="190" t="s">
        <v>3215</v>
      </c>
      <c r="C3257" s="191">
        <v>576387</v>
      </c>
      <c r="D3257" s="192">
        <v>0.89300000000000002</v>
      </c>
      <c r="E3257" s="193">
        <v>39.101092899999998</v>
      </c>
      <c r="F3257" s="194">
        <v>7.6502732240437146</v>
      </c>
      <c r="H3257" s="195">
        <f t="shared" si="301"/>
        <v>0.5</v>
      </c>
      <c r="I3257" s="196">
        <f t="shared" si="302"/>
        <v>0.5</v>
      </c>
      <c r="J3257" s="197">
        <f t="shared" si="303"/>
        <v>0.5</v>
      </c>
      <c r="K3257" s="186">
        <f t="shared" si="306"/>
        <v>1.5</v>
      </c>
      <c r="L3257" s="198">
        <f t="shared" si="304"/>
        <v>0.5</v>
      </c>
      <c r="M3257" s="199">
        <f t="shared" si="305"/>
        <v>0.5</v>
      </c>
    </row>
    <row r="3258" spans="1:13" x14ac:dyDescent="0.35">
      <c r="A3258" s="189" t="s">
        <v>3206</v>
      </c>
      <c r="B3258" s="190" t="s">
        <v>453</v>
      </c>
      <c r="C3258" s="191">
        <v>548685</v>
      </c>
      <c r="D3258" s="192">
        <v>0</v>
      </c>
      <c r="E3258" s="193">
        <v>40.75</v>
      </c>
      <c r="F3258" s="194">
        <v>12.962962962962962</v>
      </c>
      <c r="H3258" s="195">
        <f t="shared" si="301"/>
        <v>0.5</v>
      </c>
      <c r="I3258" s="196">
        <f t="shared" si="302"/>
        <v>0.5</v>
      </c>
      <c r="J3258" s="197">
        <f t="shared" si="303"/>
        <v>0.5</v>
      </c>
      <c r="K3258" s="186">
        <f t="shared" si="306"/>
        <v>1.5</v>
      </c>
      <c r="L3258" s="198">
        <f t="shared" si="304"/>
        <v>0.5</v>
      </c>
      <c r="M3258" s="199">
        <f t="shared" si="305"/>
        <v>0.5</v>
      </c>
    </row>
    <row r="3259" spans="1:13" x14ac:dyDescent="0.35">
      <c r="A3259" s="189" t="s">
        <v>3206</v>
      </c>
      <c r="B3259" s="190" t="s">
        <v>3216</v>
      </c>
      <c r="C3259" s="191">
        <v>576476</v>
      </c>
      <c r="D3259" s="192">
        <v>2.1389999999999998</v>
      </c>
      <c r="E3259" s="193">
        <v>40.576794659999997</v>
      </c>
      <c r="F3259" s="194">
        <v>3.005008347245409</v>
      </c>
      <c r="H3259" s="195">
        <f t="shared" si="301"/>
        <v>0.5</v>
      </c>
      <c r="I3259" s="196">
        <f t="shared" si="302"/>
        <v>0.5</v>
      </c>
      <c r="J3259" s="197">
        <f t="shared" si="303"/>
        <v>3</v>
      </c>
      <c r="K3259" s="186">
        <f t="shared" si="306"/>
        <v>4</v>
      </c>
      <c r="L3259" s="198">
        <f t="shared" si="304"/>
        <v>1.3333333333333333</v>
      </c>
      <c r="M3259" s="199">
        <f t="shared" si="305"/>
        <v>1.33</v>
      </c>
    </row>
    <row r="3260" spans="1:13" x14ac:dyDescent="0.35">
      <c r="A3260" s="189" t="s">
        <v>3206</v>
      </c>
      <c r="B3260" s="190" t="s">
        <v>410</v>
      </c>
      <c r="C3260" s="191">
        <v>576549</v>
      </c>
      <c r="D3260" s="192">
        <v>1.974</v>
      </c>
      <c r="E3260" s="193">
        <v>41.055555560000002</v>
      </c>
      <c r="F3260" s="194">
        <v>7.4074074074074074</v>
      </c>
      <c r="H3260" s="195">
        <f t="shared" si="301"/>
        <v>0.5</v>
      </c>
      <c r="I3260" s="196">
        <f t="shared" si="302"/>
        <v>0.5</v>
      </c>
      <c r="J3260" s="197">
        <f t="shared" si="303"/>
        <v>0.5</v>
      </c>
      <c r="K3260" s="186">
        <f t="shared" si="306"/>
        <v>1.5</v>
      </c>
      <c r="L3260" s="198">
        <f t="shared" si="304"/>
        <v>0.5</v>
      </c>
      <c r="M3260" s="199">
        <f t="shared" si="305"/>
        <v>0.5</v>
      </c>
    </row>
    <row r="3261" spans="1:13" x14ac:dyDescent="0.35">
      <c r="A3261" s="189" t="s">
        <v>3206</v>
      </c>
      <c r="B3261" s="190" t="s">
        <v>1856</v>
      </c>
      <c r="C3261" s="191">
        <v>576581</v>
      </c>
      <c r="D3261" s="192">
        <v>2.5640000000000001</v>
      </c>
      <c r="E3261" s="193">
        <v>42.046583849999998</v>
      </c>
      <c r="F3261" s="194">
        <v>3.7267080745341614</v>
      </c>
      <c r="H3261" s="195">
        <f t="shared" si="301"/>
        <v>1.5</v>
      </c>
      <c r="I3261" s="196">
        <f t="shared" si="302"/>
        <v>2</v>
      </c>
      <c r="J3261" s="197">
        <f t="shared" si="303"/>
        <v>2</v>
      </c>
      <c r="K3261" s="186">
        <f t="shared" si="306"/>
        <v>5.5</v>
      </c>
      <c r="L3261" s="198">
        <f t="shared" si="304"/>
        <v>1.8333333333333333</v>
      </c>
      <c r="M3261" s="199">
        <f t="shared" si="305"/>
        <v>1.83</v>
      </c>
    </row>
    <row r="3262" spans="1:13" x14ac:dyDescent="0.35">
      <c r="A3262" s="189" t="s">
        <v>3206</v>
      </c>
      <c r="B3262" s="190" t="s">
        <v>3217</v>
      </c>
      <c r="C3262" s="191">
        <v>548693</v>
      </c>
      <c r="D3262" s="192">
        <v>0.96199999999999997</v>
      </c>
      <c r="E3262" s="193">
        <v>41.970588239999998</v>
      </c>
      <c r="F3262" s="194">
        <v>1.1764705882352942</v>
      </c>
      <c r="H3262" s="195">
        <f t="shared" si="301"/>
        <v>0.5</v>
      </c>
      <c r="I3262" s="196">
        <f t="shared" si="302"/>
        <v>2</v>
      </c>
      <c r="J3262" s="197">
        <f t="shared" si="303"/>
        <v>5</v>
      </c>
      <c r="K3262" s="186">
        <f t="shared" si="306"/>
        <v>7.5</v>
      </c>
      <c r="L3262" s="198">
        <f t="shared" si="304"/>
        <v>2.5</v>
      </c>
      <c r="M3262" s="199">
        <f t="shared" si="305"/>
        <v>2.5</v>
      </c>
    </row>
    <row r="3263" spans="1:13" x14ac:dyDescent="0.35">
      <c r="A3263" s="189" t="s">
        <v>3206</v>
      </c>
      <c r="B3263" s="190" t="s">
        <v>3218</v>
      </c>
      <c r="C3263" s="191">
        <v>576841</v>
      </c>
      <c r="D3263" s="192">
        <v>2.2829999999999999</v>
      </c>
      <c r="E3263" s="193">
        <v>43.434328360000002</v>
      </c>
      <c r="F3263" s="194">
        <v>2.9850746268656718</v>
      </c>
      <c r="H3263" s="195">
        <f t="shared" si="301"/>
        <v>1</v>
      </c>
      <c r="I3263" s="196">
        <f t="shared" si="302"/>
        <v>4.5</v>
      </c>
      <c r="J3263" s="197">
        <f t="shared" si="303"/>
        <v>3</v>
      </c>
      <c r="K3263" s="186">
        <f t="shared" si="306"/>
        <v>8.5</v>
      </c>
      <c r="L3263" s="198">
        <f t="shared" si="304"/>
        <v>2.8333333333333335</v>
      </c>
      <c r="M3263" s="199">
        <f t="shared" si="305"/>
        <v>2.83</v>
      </c>
    </row>
    <row r="3264" spans="1:13" x14ac:dyDescent="0.35">
      <c r="A3264" s="189" t="s">
        <v>3206</v>
      </c>
      <c r="B3264" s="190" t="s">
        <v>3219</v>
      </c>
      <c r="C3264" s="191">
        <v>576859</v>
      </c>
      <c r="D3264" s="192">
        <v>1.4470000000000001</v>
      </c>
      <c r="E3264" s="193">
        <v>43.87805075</v>
      </c>
      <c r="F3264" s="194">
        <v>3.2002586067561016</v>
      </c>
      <c r="H3264" s="195">
        <f t="shared" si="301"/>
        <v>0.5</v>
      </c>
      <c r="I3264" s="196">
        <f t="shared" si="302"/>
        <v>5</v>
      </c>
      <c r="J3264" s="197">
        <f t="shared" si="303"/>
        <v>2.5</v>
      </c>
      <c r="K3264" s="186">
        <f t="shared" si="306"/>
        <v>8</v>
      </c>
      <c r="L3264" s="198">
        <f t="shared" si="304"/>
        <v>2.6666666666666665</v>
      </c>
      <c r="M3264" s="199">
        <f t="shared" si="305"/>
        <v>2.66</v>
      </c>
    </row>
    <row r="3265" spans="1:13" x14ac:dyDescent="0.35">
      <c r="A3265" s="189" t="s">
        <v>3206</v>
      </c>
      <c r="B3265" s="190" t="s">
        <v>1053</v>
      </c>
      <c r="C3265" s="191">
        <v>548707</v>
      </c>
      <c r="D3265" s="192">
        <v>2.1509999999999998</v>
      </c>
      <c r="E3265" s="193">
        <v>43.268707480000003</v>
      </c>
      <c r="F3265" s="194">
        <v>4.0816326530612237</v>
      </c>
      <c r="H3265" s="195">
        <f t="shared" si="301"/>
        <v>0.5</v>
      </c>
      <c r="I3265" s="196">
        <f t="shared" si="302"/>
        <v>4</v>
      </c>
      <c r="J3265" s="197">
        <f t="shared" si="303"/>
        <v>1.5</v>
      </c>
      <c r="K3265" s="186">
        <f t="shared" si="306"/>
        <v>6</v>
      </c>
      <c r="L3265" s="198">
        <f t="shared" si="304"/>
        <v>2</v>
      </c>
      <c r="M3265" s="199">
        <f t="shared" si="305"/>
        <v>2</v>
      </c>
    </row>
    <row r="3266" spans="1:13" x14ac:dyDescent="0.35">
      <c r="A3266" s="189" t="s">
        <v>3206</v>
      </c>
      <c r="B3266" s="190" t="s">
        <v>3220</v>
      </c>
      <c r="C3266" s="191">
        <v>576930</v>
      </c>
      <c r="D3266" s="192">
        <v>0.56200000000000006</v>
      </c>
      <c r="E3266" s="193">
        <v>40.671102660000003</v>
      </c>
      <c r="F3266" s="194">
        <v>6.8441064638783269</v>
      </c>
      <c r="H3266" s="195">
        <f t="shared" si="301"/>
        <v>0.5</v>
      </c>
      <c r="I3266" s="196">
        <f t="shared" si="302"/>
        <v>0.5</v>
      </c>
      <c r="J3266" s="197">
        <f t="shared" si="303"/>
        <v>0.5</v>
      </c>
      <c r="K3266" s="186">
        <f t="shared" si="306"/>
        <v>1.5</v>
      </c>
      <c r="L3266" s="198">
        <f t="shared" si="304"/>
        <v>0.5</v>
      </c>
      <c r="M3266" s="199">
        <f t="shared" si="305"/>
        <v>0.5</v>
      </c>
    </row>
    <row r="3267" spans="1:13" x14ac:dyDescent="0.35">
      <c r="A3267" s="189" t="s">
        <v>3206</v>
      </c>
      <c r="B3267" s="190" t="s">
        <v>3221</v>
      </c>
      <c r="C3267" s="191">
        <v>576956</v>
      </c>
      <c r="D3267" s="192">
        <v>0.81699999999999995</v>
      </c>
      <c r="E3267" s="193">
        <v>40.133027519999999</v>
      </c>
      <c r="F3267" s="194">
        <v>2.568807339449541</v>
      </c>
      <c r="H3267" s="195">
        <f t="shared" si="301"/>
        <v>0.5</v>
      </c>
      <c r="I3267" s="196">
        <f t="shared" si="302"/>
        <v>0.5</v>
      </c>
      <c r="J3267" s="197">
        <f t="shared" si="303"/>
        <v>3.5</v>
      </c>
      <c r="K3267" s="186">
        <f t="shared" si="306"/>
        <v>4.5</v>
      </c>
      <c r="L3267" s="198">
        <f t="shared" si="304"/>
        <v>1.5</v>
      </c>
      <c r="M3267" s="199">
        <f t="shared" si="305"/>
        <v>1.5</v>
      </c>
    </row>
    <row r="3268" spans="1:13" x14ac:dyDescent="0.35">
      <c r="A3268" s="189" t="s">
        <v>3222</v>
      </c>
      <c r="B3268" s="190" t="s">
        <v>3223</v>
      </c>
      <c r="C3268" s="191">
        <v>573884</v>
      </c>
      <c r="D3268" s="192">
        <v>3.359</v>
      </c>
      <c r="E3268" s="193">
        <v>40.053945249999998</v>
      </c>
      <c r="F3268" s="194">
        <v>7.7294685990338161</v>
      </c>
      <c r="H3268" s="195">
        <f t="shared" ref="H3268:H3331" si="307">VALUE(_xlfn.IFS(D3268&gt;4.05,"5",D3268&gt;=3.83,"4,5",D3268&gt;=3.6,"4",D3268&gt;=3.37,"3,5",D3268&gt;=3.14,"3",D3268&gt;=2.91,"2,5",D3268&gt;=2.68,"2",D3268&gt;=2.45,"1,5",D3268&gt;=2.22,"1",D3268&lt;2.22,"0,5"))</f>
        <v>3</v>
      </c>
      <c r="I3268" s="196">
        <f t="shared" ref="I3268:I3331" si="308">VALUE(_xlfn.IFS(E3268&gt;43.62,"5",E3268&gt;=43.32,"4,5",E3268&gt;=43.1,"4",E3268&gt;=42.7,"3,5",E3268&gt;=42.39,"3",E3268&gt;=42.08,"2,5",E3268&gt;=41.77,"2",E3268&gt;=41.46,"1,5",E3268&gt;=41.15,"1",E3268&lt;41.15,"0,5"))</f>
        <v>0.5</v>
      </c>
      <c r="J3268" s="197">
        <f t="shared" ref="J3268:J3331" si="309">VALUE(_xlfn.IFS(F3268&gt;4.53,"0,5",F3268&gt;=4.2,"1",F3268&gt;=3.86,"1,5",F3268&gt;=3.52,"2",F3268&gt;=3.18,"2,5",F3268&gt;=2.84,"3",F3268&gt;=2.5,"3,5",F3268&gt;=2.16,"4",F3268&gt;=1.82,"4,5",F3268&lt;1.82,"5"))</f>
        <v>0.5</v>
      </c>
      <c r="K3268" s="186">
        <f t="shared" si="306"/>
        <v>4</v>
      </c>
      <c r="L3268" s="198">
        <f t="shared" ref="L3268:L3331" si="310">(H3268+I3268+J3268)/3</f>
        <v>1.3333333333333333</v>
      </c>
      <c r="M3268" s="199">
        <f t="shared" ref="M3268:M3331" si="311">ROUNDDOWN(L3268,2)</f>
        <v>1.33</v>
      </c>
    </row>
    <row r="3269" spans="1:13" x14ac:dyDescent="0.35">
      <c r="A3269" s="189" t="s">
        <v>3222</v>
      </c>
      <c r="B3269" s="190" t="s">
        <v>3224</v>
      </c>
      <c r="C3269" s="191">
        <v>573906</v>
      </c>
      <c r="D3269" s="192">
        <v>3.6760000000000002</v>
      </c>
      <c r="E3269" s="193">
        <v>47.06818182</v>
      </c>
      <c r="F3269" s="194">
        <v>3.6363636363636362</v>
      </c>
      <c r="H3269" s="195">
        <f t="shared" si="307"/>
        <v>4</v>
      </c>
      <c r="I3269" s="196">
        <f t="shared" si="308"/>
        <v>5</v>
      </c>
      <c r="J3269" s="197">
        <f t="shared" si="309"/>
        <v>2</v>
      </c>
      <c r="K3269" s="186">
        <f t="shared" si="306"/>
        <v>11</v>
      </c>
      <c r="L3269" s="198">
        <f t="shared" si="310"/>
        <v>3.6666666666666665</v>
      </c>
      <c r="M3269" s="199">
        <f t="shared" si="311"/>
        <v>3.66</v>
      </c>
    </row>
    <row r="3270" spans="1:13" x14ac:dyDescent="0.35">
      <c r="A3270" s="189" t="s">
        <v>3222</v>
      </c>
      <c r="B3270" s="190" t="s">
        <v>3225</v>
      </c>
      <c r="C3270" s="191">
        <v>573931</v>
      </c>
      <c r="D3270" s="192">
        <v>0.71899999999999997</v>
      </c>
      <c r="E3270" s="193">
        <v>44.277777780000001</v>
      </c>
      <c r="F3270" s="194">
        <v>1.7094017094017093</v>
      </c>
      <c r="H3270" s="195">
        <f t="shared" si="307"/>
        <v>0.5</v>
      </c>
      <c r="I3270" s="196">
        <f t="shared" si="308"/>
        <v>5</v>
      </c>
      <c r="J3270" s="197">
        <f t="shared" si="309"/>
        <v>5</v>
      </c>
      <c r="K3270" s="186">
        <f t="shared" si="306"/>
        <v>10.5</v>
      </c>
      <c r="L3270" s="198">
        <f t="shared" si="310"/>
        <v>3.5</v>
      </c>
      <c r="M3270" s="199">
        <f t="shared" si="311"/>
        <v>3.5</v>
      </c>
    </row>
    <row r="3271" spans="1:13" x14ac:dyDescent="0.35">
      <c r="A3271" s="189" t="s">
        <v>3222</v>
      </c>
      <c r="B3271" s="190" t="s">
        <v>3226</v>
      </c>
      <c r="C3271" s="191">
        <v>547751</v>
      </c>
      <c r="D3271" s="192">
        <v>1.1950000000000001</v>
      </c>
      <c r="E3271" s="193">
        <v>43.26762402</v>
      </c>
      <c r="F3271" s="194">
        <v>1.5665796344647518</v>
      </c>
      <c r="H3271" s="195">
        <f t="shared" si="307"/>
        <v>0.5</v>
      </c>
      <c r="I3271" s="196">
        <f t="shared" si="308"/>
        <v>4</v>
      </c>
      <c r="J3271" s="197">
        <f t="shared" si="309"/>
        <v>5</v>
      </c>
      <c r="K3271" s="186">
        <f t="shared" si="306"/>
        <v>9.5</v>
      </c>
      <c r="L3271" s="198">
        <f t="shared" si="310"/>
        <v>3.1666666666666665</v>
      </c>
      <c r="M3271" s="199">
        <f t="shared" si="311"/>
        <v>3.16</v>
      </c>
    </row>
    <row r="3272" spans="1:13" x14ac:dyDescent="0.35">
      <c r="A3272" s="189" t="s">
        <v>3222</v>
      </c>
      <c r="B3272" s="190" t="s">
        <v>3227</v>
      </c>
      <c r="C3272" s="191">
        <v>505099</v>
      </c>
      <c r="D3272" s="192">
        <v>2.6549999999999998</v>
      </c>
      <c r="E3272" s="193">
        <v>42.091623040000002</v>
      </c>
      <c r="F3272" s="194">
        <v>2.0942408376963355</v>
      </c>
      <c r="H3272" s="195">
        <f t="shared" si="307"/>
        <v>1.5</v>
      </c>
      <c r="I3272" s="196">
        <f t="shared" si="308"/>
        <v>2.5</v>
      </c>
      <c r="J3272" s="197">
        <f t="shared" si="309"/>
        <v>4.5</v>
      </c>
      <c r="K3272" s="186">
        <f t="shared" si="306"/>
        <v>8.5</v>
      </c>
      <c r="L3272" s="198">
        <f t="shared" si="310"/>
        <v>2.8333333333333335</v>
      </c>
      <c r="M3272" s="199">
        <f t="shared" si="311"/>
        <v>2.83</v>
      </c>
    </row>
    <row r="3273" spans="1:13" x14ac:dyDescent="0.35">
      <c r="A3273" s="189" t="s">
        <v>3222</v>
      </c>
      <c r="B3273" s="190" t="s">
        <v>3228</v>
      </c>
      <c r="C3273" s="191">
        <v>573965</v>
      </c>
      <c r="D3273" s="192">
        <v>3.1389999999999998</v>
      </c>
      <c r="E3273" s="193">
        <v>44.37998554</v>
      </c>
      <c r="F3273" s="194">
        <v>2.9160139775876615</v>
      </c>
      <c r="H3273" s="195">
        <f t="shared" si="307"/>
        <v>2.5</v>
      </c>
      <c r="I3273" s="196">
        <f t="shared" si="308"/>
        <v>5</v>
      </c>
      <c r="J3273" s="197">
        <f t="shared" si="309"/>
        <v>3</v>
      </c>
      <c r="K3273" s="186">
        <f t="shared" si="306"/>
        <v>10.5</v>
      </c>
      <c r="L3273" s="198">
        <f t="shared" si="310"/>
        <v>3.5</v>
      </c>
      <c r="M3273" s="199">
        <f t="shared" si="311"/>
        <v>3.5</v>
      </c>
    </row>
    <row r="3274" spans="1:13" x14ac:dyDescent="0.35">
      <c r="A3274" s="189" t="s">
        <v>3222</v>
      </c>
      <c r="B3274" s="190" t="s">
        <v>3229</v>
      </c>
      <c r="C3274" s="191">
        <v>573973</v>
      </c>
      <c r="D3274" s="192">
        <v>2.508</v>
      </c>
      <c r="E3274" s="193">
        <v>43.411242600000001</v>
      </c>
      <c r="F3274" s="194">
        <v>1.5779092702169626</v>
      </c>
      <c r="H3274" s="195">
        <f t="shared" si="307"/>
        <v>1.5</v>
      </c>
      <c r="I3274" s="196">
        <f t="shared" si="308"/>
        <v>4.5</v>
      </c>
      <c r="J3274" s="197">
        <f t="shared" si="309"/>
        <v>5</v>
      </c>
      <c r="K3274" s="186">
        <f t="shared" si="306"/>
        <v>11</v>
      </c>
      <c r="L3274" s="198">
        <f t="shared" si="310"/>
        <v>3.6666666666666665</v>
      </c>
      <c r="M3274" s="199">
        <f t="shared" si="311"/>
        <v>3.66</v>
      </c>
    </row>
    <row r="3275" spans="1:13" x14ac:dyDescent="0.35">
      <c r="A3275" s="189" t="s">
        <v>3222</v>
      </c>
      <c r="B3275" s="190" t="s">
        <v>3230</v>
      </c>
      <c r="C3275" s="191">
        <v>573981</v>
      </c>
      <c r="D3275" s="192">
        <v>2.6880000000000002</v>
      </c>
      <c r="E3275" s="193">
        <v>42.486440680000001</v>
      </c>
      <c r="F3275" s="194">
        <v>2.0338983050847457</v>
      </c>
      <c r="H3275" s="195">
        <f t="shared" si="307"/>
        <v>2</v>
      </c>
      <c r="I3275" s="196">
        <f t="shared" si="308"/>
        <v>3</v>
      </c>
      <c r="J3275" s="197">
        <f t="shared" si="309"/>
        <v>4.5</v>
      </c>
      <c r="K3275" s="186">
        <f t="shared" si="306"/>
        <v>9.5</v>
      </c>
      <c r="L3275" s="198">
        <f t="shared" si="310"/>
        <v>3.1666666666666665</v>
      </c>
      <c r="M3275" s="199">
        <f t="shared" si="311"/>
        <v>3.16</v>
      </c>
    </row>
    <row r="3276" spans="1:13" x14ac:dyDescent="0.35">
      <c r="A3276" s="189" t="s">
        <v>3222</v>
      </c>
      <c r="B3276" s="190" t="s">
        <v>3231</v>
      </c>
      <c r="C3276" s="191">
        <v>573990</v>
      </c>
      <c r="D3276" s="192">
        <v>2.891</v>
      </c>
      <c r="E3276" s="193">
        <v>45.33600156</v>
      </c>
      <c r="F3276" s="194">
        <v>2.420929324482624</v>
      </c>
      <c r="H3276" s="195">
        <f t="shared" si="307"/>
        <v>2</v>
      </c>
      <c r="I3276" s="196">
        <f t="shared" si="308"/>
        <v>5</v>
      </c>
      <c r="J3276" s="197">
        <f t="shared" si="309"/>
        <v>4</v>
      </c>
      <c r="K3276" s="186">
        <f t="shared" si="306"/>
        <v>11</v>
      </c>
      <c r="L3276" s="198">
        <f t="shared" si="310"/>
        <v>3.6666666666666665</v>
      </c>
      <c r="M3276" s="199">
        <f t="shared" si="311"/>
        <v>3.66</v>
      </c>
    </row>
    <row r="3277" spans="1:13" x14ac:dyDescent="0.35">
      <c r="A3277" s="189" t="s">
        <v>3222</v>
      </c>
      <c r="B3277" s="190" t="s">
        <v>3232</v>
      </c>
      <c r="C3277" s="191">
        <v>574023</v>
      </c>
      <c r="D3277" s="192">
        <v>2.72</v>
      </c>
      <c r="E3277" s="193">
        <v>44.519841270000001</v>
      </c>
      <c r="F3277" s="194">
        <v>2.9100529100529102</v>
      </c>
      <c r="H3277" s="195">
        <f t="shared" si="307"/>
        <v>2</v>
      </c>
      <c r="I3277" s="196">
        <f t="shared" si="308"/>
        <v>5</v>
      </c>
      <c r="J3277" s="197">
        <f t="shared" si="309"/>
        <v>3</v>
      </c>
      <c r="K3277" s="186">
        <f t="shared" ref="K3277:K3340" si="312">SUM(H3277:J3277)</f>
        <v>10</v>
      </c>
      <c r="L3277" s="198">
        <f t="shared" si="310"/>
        <v>3.3333333333333335</v>
      </c>
      <c r="M3277" s="199">
        <f t="shared" si="311"/>
        <v>3.33</v>
      </c>
    </row>
    <row r="3278" spans="1:13" x14ac:dyDescent="0.35">
      <c r="A3278" s="189" t="s">
        <v>3222</v>
      </c>
      <c r="B3278" s="190" t="s">
        <v>3233</v>
      </c>
      <c r="C3278" s="191">
        <v>574066</v>
      </c>
      <c r="D3278" s="192">
        <v>3.6040000000000001</v>
      </c>
      <c r="E3278" s="193">
        <v>41.984732819999998</v>
      </c>
      <c r="F3278" s="194">
        <v>2.2900763358778629</v>
      </c>
      <c r="H3278" s="195">
        <f t="shared" si="307"/>
        <v>4</v>
      </c>
      <c r="I3278" s="196">
        <f t="shared" si="308"/>
        <v>2</v>
      </c>
      <c r="J3278" s="197">
        <f t="shared" si="309"/>
        <v>4</v>
      </c>
      <c r="K3278" s="186">
        <f t="shared" si="312"/>
        <v>10</v>
      </c>
      <c r="L3278" s="198">
        <f t="shared" si="310"/>
        <v>3.3333333333333335</v>
      </c>
      <c r="M3278" s="199">
        <f t="shared" si="311"/>
        <v>3.33</v>
      </c>
    </row>
    <row r="3279" spans="1:13" x14ac:dyDescent="0.35">
      <c r="A3279" s="189" t="s">
        <v>3222</v>
      </c>
      <c r="B3279" s="190" t="s">
        <v>3234</v>
      </c>
      <c r="C3279" s="191">
        <v>574074</v>
      </c>
      <c r="D3279" s="192">
        <v>3.2429999999999999</v>
      </c>
      <c r="E3279" s="193">
        <v>42.784982939999999</v>
      </c>
      <c r="F3279" s="194">
        <v>2.3890784982935154</v>
      </c>
      <c r="H3279" s="195">
        <f t="shared" si="307"/>
        <v>3</v>
      </c>
      <c r="I3279" s="196">
        <f t="shared" si="308"/>
        <v>3.5</v>
      </c>
      <c r="J3279" s="197">
        <f t="shared" si="309"/>
        <v>4</v>
      </c>
      <c r="K3279" s="186">
        <f t="shared" si="312"/>
        <v>10.5</v>
      </c>
      <c r="L3279" s="198">
        <f t="shared" si="310"/>
        <v>3.5</v>
      </c>
      <c r="M3279" s="199">
        <f t="shared" si="311"/>
        <v>3.5</v>
      </c>
    </row>
    <row r="3280" spans="1:13" x14ac:dyDescent="0.35">
      <c r="A3280" s="189" t="s">
        <v>3222</v>
      </c>
      <c r="B3280" s="190" t="s">
        <v>3235</v>
      </c>
      <c r="C3280" s="191">
        <v>574082</v>
      </c>
      <c r="D3280" s="192">
        <v>3.508</v>
      </c>
      <c r="E3280" s="193">
        <v>45.34071522</v>
      </c>
      <c r="F3280" s="194">
        <v>2.3622047244094486</v>
      </c>
      <c r="H3280" s="195">
        <f t="shared" si="307"/>
        <v>3.5</v>
      </c>
      <c r="I3280" s="196">
        <f t="shared" si="308"/>
        <v>5</v>
      </c>
      <c r="J3280" s="197">
        <f t="shared" si="309"/>
        <v>4</v>
      </c>
      <c r="K3280" s="186">
        <f t="shared" si="312"/>
        <v>12.5</v>
      </c>
      <c r="L3280" s="198">
        <f t="shared" si="310"/>
        <v>4.166666666666667</v>
      </c>
      <c r="M3280" s="199">
        <f t="shared" si="311"/>
        <v>4.16</v>
      </c>
    </row>
    <row r="3281" spans="1:13" x14ac:dyDescent="0.35">
      <c r="A3281" s="189" t="s">
        <v>3222</v>
      </c>
      <c r="B3281" s="190" t="s">
        <v>3236</v>
      </c>
      <c r="C3281" s="191">
        <v>574546</v>
      </c>
      <c r="D3281" s="192">
        <v>3.1680000000000001</v>
      </c>
      <c r="E3281" s="193">
        <v>43.47850467</v>
      </c>
      <c r="F3281" s="194">
        <v>1.1214953271028036</v>
      </c>
      <c r="H3281" s="195">
        <f t="shared" si="307"/>
        <v>3</v>
      </c>
      <c r="I3281" s="196">
        <f t="shared" si="308"/>
        <v>4.5</v>
      </c>
      <c r="J3281" s="197">
        <f t="shared" si="309"/>
        <v>5</v>
      </c>
      <c r="K3281" s="186">
        <f t="shared" si="312"/>
        <v>12.5</v>
      </c>
      <c r="L3281" s="198">
        <f t="shared" si="310"/>
        <v>4.166666666666667</v>
      </c>
      <c r="M3281" s="199">
        <f t="shared" si="311"/>
        <v>4.16</v>
      </c>
    </row>
    <row r="3282" spans="1:13" x14ac:dyDescent="0.35">
      <c r="A3282" s="189" t="s">
        <v>3222</v>
      </c>
      <c r="B3282" s="190" t="s">
        <v>3237</v>
      </c>
      <c r="C3282" s="191">
        <v>574180</v>
      </c>
      <c r="D3282" s="192">
        <v>2.778</v>
      </c>
      <c r="E3282" s="193">
        <v>41.514652009999999</v>
      </c>
      <c r="F3282" s="194">
        <v>0.73260073260073255</v>
      </c>
      <c r="H3282" s="195">
        <f t="shared" si="307"/>
        <v>2</v>
      </c>
      <c r="I3282" s="196">
        <f t="shared" si="308"/>
        <v>1.5</v>
      </c>
      <c r="J3282" s="197">
        <f t="shared" si="309"/>
        <v>5</v>
      </c>
      <c r="K3282" s="186">
        <f t="shared" si="312"/>
        <v>8.5</v>
      </c>
      <c r="L3282" s="198">
        <f t="shared" si="310"/>
        <v>2.8333333333333335</v>
      </c>
      <c r="M3282" s="199">
        <f t="shared" si="311"/>
        <v>2.83</v>
      </c>
    </row>
    <row r="3283" spans="1:13" x14ac:dyDescent="0.35">
      <c r="A3283" s="189" t="s">
        <v>3222</v>
      </c>
      <c r="B3283" s="190" t="s">
        <v>3238</v>
      </c>
      <c r="C3283" s="191">
        <v>573388</v>
      </c>
      <c r="D3283" s="192">
        <v>4.4779999999999998</v>
      </c>
      <c r="E3283" s="193">
        <v>45.072727270000001</v>
      </c>
      <c r="F3283" s="194">
        <v>3.6363636363636362</v>
      </c>
      <c r="H3283" s="195">
        <f t="shared" si="307"/>
        <v>5</v>
      </c>
      <c r="I3283" s="196">
        <f t="shared" si="308"/>
        <v>5</v>
      </c>
      <c r="J3283" s="197">
        <f t="shared" si="309"/>
        <v>2</v>
      </c>
      <c r="K3283" s="186">
        <f t="shared" si="312"/>
        <v>12</v>
      </c>
      <c r="L3283" s="198">
        <f t="shared" si="310"/>
        <v>4</v>
      </c>
      <c r="M3283" s="199">
        <f t="shared" si="311"/>
        <v>4</v>
      </c>
    </row>
    <row r="3284" spans="1:13" x14ac:dyDescent="0.35">
      <c r="A3284" s="189" t="s">
        <v>3222</v>
      </c>
      <c r="B3284" s="190" t="s">
        <v>3239</v>
      </c>
      <c r="C3284" s="191">
        <v>574210</v>
      </c>
      <c r="D3284" s="192">
        <v>2.3849999999999998</v>
      </c>
      <c r="E3284" s="193">
        <v>45.861400189999998</v>
      </c>
      <c r="F3284" s="194">
        <v>0.7568590350047304</v>
      </c>
      <c r="H3284" s="195">
        <f t="shared" si="307"/>
        <v>1</v>
      </c>
      <c r="I3284" s="196">
        <f t="shared" si="308"/>
        <v>5</v>
      </c>
      <c r="J3284" s="197">
        <f t="shared" si="309"/>
        <v>5</v>
      </c>
      <c r="K3284" s="186">
        <f t="shared" si="312"/>
        <v>11</v>
      </c>
      <c r="L3284" s="198">
        <f t="shared" si="310"/>
        <v>3.6666666666666665</v>
      </c>
      <c r="M3284" s="199">
        <f t="shared" si="311"/>
        <v>3.66</v>
      </c>
    </row>
    <row r="3285" spans="1:13" x14ac:dyDescent="0.35">
      <c r="A3285" s="189" t="s">
        <v>3222</v>
      </c>
      <c r="B3285" s="190" t="s">
        <v>3240</v>
      </c>
      <c r="C3285" s="191">
        <v>574236</v>
      </c>
      <c r="D3285" s="192">
        <v>1.266</v>
      </c>
      <c r="E3285" s="193">
        <v>44.830935250000003</v>
      </c>
      <c r="F3285" s="194">
        <v>1.4388489208633093</v>
      </c>
      <c r="H3285" s="195">
        <f t="shared" si="307"/>
        <v>0.5</v>
      </c>
      <c r="I3285" s="196">
        <f t="shared" si="308"/>
        <v>5</v>
      </c>
      <c r="J3285" s="197">
        <f t="shared" si="309"/>
        <v>5</v>
      </c>
      <c r="K3285" s="186">
        <f t="shared" si="312"/>
        <v>10.5</v>
      </c>
      <c r="L3285" s="198">
        <f t="shared" si="310"/>
        <v>3.5</v>
      </c>
      <c r="M3285" s="199">
        <f t="shared" si="311"/>
        <v>3.5</v>
      </c>
    </row>
    <row r="3286" spans="1:13" x14ac:dyDescent="0.35">
      <c r="A3286" s="189" t="s">
        <v>3222</v>
      </c>
      <c r="B3286" s="190" t="s">
        <v>3222</v>
      </c>
      <c r="C3286" s="191">
        <v>573868</v>
      </c>
      <c r="D3286" s="192">
        <v>3.62</v>
      </c>
      <c r="E3286" s="193">
        <v>44.243761229999997</v>
      </c>
      <c r="F3286" s="194">
        <v>2.1960471151926533</v>
      </c>
      <c r="H3286" s="195">
        <f t="shared" si="307"/>
        <v>4</v>
      </c>
      <c r="I3286" s="196">
        <f t="shared" si="308"/>
        <v>5</v>
      </c>
      <c r="J3286" s="197">
        <f t="shared" si="309"/>
        <v>4</v>
      </c>
      <c r="K3286" s="186">
        <f t="shared" si="312"/>
        <v>13</v>
      </c>
      <c r="L3286" s="198">
        <f t="shared" si="310"/>
        <v>4.333333333333333</v>
      </c>
      <c r="M3286" s="199">
        <f t="shared" si="311"/>
        <v>4.33</v>
      </c>
    </row>
    <row r="3287" spans="1:13" x14ac:dyDescent="0.35">
      <c r="A3287" s="189" t="s">
        <v>3222</v>
      </c>
      <c r="B3287" s="190" t="s">
        <v>3241</v>
      </c>
      <c r="C3287" s="191">
        <v>574287</v>
      </c>
      <c r="D3287" s="192">
        <v>1.619</v>
      </c>
      <c r="E3287" s="193">
        <v>40.509039549999997</v>
      </c>
      <c r="F3287" s="194">
        <v>2.9378531073446328</v>
      </c>
      <c r="H3287" s="195">
        <f t="shared" si="307"/>
        <v>0.5</v>
      </c>
      <c r="I3287" s="196">
        <f t="shared" si="308"/>
        <v>0.5</v>
      </c>
      <c r="J3287" s="197">
        <f t="shared" si="309"/>
        <v>3</v>
      </c>
      <c r="K3287" s="186">
        <f t="shared" si="312"/>
        <v>4</v>
      </c>
      <c r="L3287" s="198">
        <f t="shared" si="310"/>
        <v>1.3333333333333333</v>
      </c>
      <c r="M3287" s="199">
        <f t="shared" si="311"/>
        <v>1.33</v>
      </c>
    </row>
    <row r="3288" spans="1:13" x14ac:dyDescent="0.35">
      <c r="A3288" s="189" t="s">
        <v>3222</v>
      </c>
      <c r="B3288" s="190" t="s">
        <v>3242</v>
      </c>
      <c r="C3288" s="191">
        <v>574341</v>
      </c>
      <c r="D3288" s="192">
        <v>3.8650000000000002</v>
      </c>
      <c r="E3288" s="193">
        <v>44.635421690000001</v>
      </c>
      <c r="F3288" s="194">
        <v>1.3012048192771084</v>
      </c>
      <c r="H3288" s="195">
        <f t="shared" si="307"/>
        <v>4.5</v>
      </c>
      <c r="I3288" s="196">
        <f t="shared" si="308"/>
        <v>5</v>
      </c>
      <c r="J3288" s="197">
        <f t="shared" si="309"/>
        <v>5</v>
      </c>
      <c r="K3288" s="186">
        <f t="shared" si="312"/>
        <v>14.5</v>
      </c>
      <c r="L3288" s="198">
        <f t="shared" si="310"/>
        <v>4.833333333333333</v>
      </c>
      <c r="M3288" s="199">
        <f t="shared" si="311"/>
        <v>4.83</v>
      </c>
    </row>
    <row r="3289" spans="1:13" x14ac:dyDescent="0.35">
      <c r="A3289" s="189" t="s">
        <v>3222</v>
      </c>
      <c r="B3289" s="190" t="s">
        <v>3243</v>
      </c>
      <c r="C3289" s="191">
        <v>530786</v>
      </c>
      <c r="D3289" s="192">
        <v>1.9870000000000001</v>
      </c>
      <c r="E3289" s="193">
        <v>36.354251009999999</v>
      </c>
      <c r="F3289" s="194">
        <v>6.4777327935222679</v>
      </c>
      <c r="H3289" s="195">
        <f t="shared" si="307"/>
        <v>0.5</v>
      </c>
      <c r="I3289" s="196">
        <f t="shared" si="308"/>
        <v>0.5</v>
      </c>
      <c r="J3289" s="197">
        <f t="shared" si="309"/>
        <v>0.5</v>
      </c>
      <c r="K3289" s="186">
        <f t="shared" si="312"/>
        <v>1.5</v>
      </c>
      <c r="L3289" s="198">
        <f t="shared" si="310"/>
        <v>0.5</v>
      </c>
      <c r="M3289" s="199">
        <f t="shared" si="311"/>
        <v>0.5</v>
      </c>
    </row>
    <row r="3290" spans="1:13" x14ac:dyDescent="0.35">
      <c r="A3290" s="189" t="s">
        <v>3222</v>
      </c>
      <c r="B3290" s="190" t="s">
        <v>3244</v>
      </c>
      <c r="C3290" s="191">
        <v>574422</v>
      </c>
      <c r="D3290" s="192">
        <v>3.8460000000000001</v>
      </c>
      <c r="E3290" s="193">
        <v>44.052795029999999</v>
      </c>
      <c r="F3290" s="194">
        <v>2.4844720496894412</v>
      </c>
      <c r="H3290" s="195">
        <f t="shared" si="307"/>
        <v>4.5</v>
      </c>
      <c r="I3290" s="196">
        <f t="shared" si="308"/>
        <v>5</v>
      </c>
      <c r="J3290" s="197">
        <f t="shared" si="309"/>
        <v>4</v>
      </c>
      <c r="K3290" s="186">
        <f t="shared" si="312"/>
        <v>13.5</v>
      </c>
      <c r="L3290" s="198">
        <f t="shared" si="310"/>
        <v>4.5</v>
      </c>
      <c r="M3290" s="199">
        <f t="shared" si="311"/>
        <v>4.5</v>
      </c>
    </row>
    <row r="3291" spans="1:13" x14ac:dyDescent="0.35">
      <c r="A3291" s="189" t="s">
        <v>3222</v>
      </c>
      <c r="B3291" s="190" t="s">
        <v>3245</v>
      </c>
      <c r="C3291" s="191">
        <v>574465</v>
      </c>
      <c r="D3291" s="192">
        <v>2.6389999999999998</v>
      </c>
      <c r="E3291" s="193">
        <v>44.991228069999998</v>
      </c>
      <c r="F3291" s="194">
        <v>2.8708133971291865</v>
      </c>
      <c r="H3291" s="195">
        <f t="shared" si="307"/>
        <v>1.5</v>
      </c>
      <c r="I3291" s="196">
        <f t="shared" si="308"/>
        <v>5</v>
      </c>
      <c r="J3291" s="197">
        <f t="shared" si="309"/>
        <v>3</v>
      </c>
      <c r="K3291" s="186">
        <f t="shared" si="312"/>
        <v>9.5</v>
      </c>
      <c r="L3291" s="198">
        <f t="shared" si="310"/>
        <v>3.1666666666666665</v>
      </c>
      <c r="M3291" s="199">
        <f t="shared" si="311"/>
        <v>3.16</v>
      </c>
    </row>
    <row r="3292" spans="1:13" x14ac:dyDescent="0.35">
      <c r="A3292" s="189" t="s">
        <v>3222</v>
      </c>
      <c r="B3292" s="190" t="s">
        <v>3246</v>
      </c>
      <c r="C3292" s="191">
        <v>574481</v>
      </c>
      <c r="D3292" s="192">
        <v>1.4490000000000001</v>
      </c>
      <c r="E3292" s="193">
        <v>42.210594319999998</v>
      </c>
      <c r="F3292" s="194">
        <v>3.7898363479758834</v>
      </c>
      <c r="H3292" s="195">
        <f t="shared" si="307"/>
        <v>0.5</v>
      </c>
      <c r="I3292" s="196">
        <f t="shared" si="308"/>
        <v>2.5</v>
      </c>
      <c r="J3292" s="197">
        <f t="shared" si="309"/>
        <v>2</v>
      </c>
      <c r="K3292" s="186">
        <f t="shared" si="312"/>
        <v>5</v>
      </c>
      <c r="L3292" s="198">
        <f t="shared" si="310"/>
        <v>1.6666666666666667</v>
      </c>
      <c r="M3292" s="199">
        <f t="shared" si="311"/>
        <v>1.66</v>
      </c>
    </row>
    <row r="3293" spans="1:13" x14ac:dyDescent="0.35">
      <c r="A3293" s="189" t="s">
        <v>3222</v>
      </c>
      <c r="B3293" s="190" t="s">
        <v>3247</v>
      </c>
      <c r="C3293" s="191">
        <v>574490</v>
      </c>
      <c r="D3293" s="192">
        <v>2.2989999999999999</v>
      </c>
      <c r="E3293" s="193">
        <v>43.572499999999998</v>
      </c>
      <c r="F3293" s="194">
        <v>3.4999999999999996</v>
      </c>
      <c r="H3293" s="195">
        <f t="shared" si="307"/>
        <v>1</v>
      </c>
      <c r="I3293" s="196">
        <f t="shared" si="308"/>
        <v>4.5</v>
      </c>
      <c r="J3293" s="197">
        <f t="shared" si="309"/>
        <v>2.5</v>
      </c>
      <c r="K3293" s="186">
        <f t="shared" si="312"/>
        <v>8</v>
      </c>
      <c r="L3293" s="198">
        <f t="shared" si="310"/>
        <v>2.6666666666666665</v>
      </c>
      <c r="M3293" s="199">
        <f t="shared" si="311"/>
        <v>2.66</v>
      </c>
    </row>
    <row r="3294" spans="1:13" x14ac:dyDescent="0.35">
      <c r="A3294" s="189" t="s">
        <v>3222</v>
      </c>
      <c r="B3294" s="190" t="s">
        <v>3248</v>
      </c>
      <c r="C3294" s="191">
        <v>574562</v>
      </c>
      <c r="D3294" s="192">
        <v>2.4180000000000001</v>
      </c>
      <c r="E3294" s="193">
        <v>43.276737969999999</v>
      </c>
      <c r="F3294" s="194">
        <v>1.8716577540106951</v>
      </c>
      <c r="H3294" s="195">
        <f t="shared" si="307"/>
        <v>1</v>
      </c>
      <c r="I3294" s="196">
        <f t="shared" si="308"/>
        <v>4</v>
      </c>
      <c r="J3294" s="197">
        <f t="shared" si="309"/>
        <v>4.5</v>
      </c>
      <c r="K3294" s="186">
        <f t="shared" si="312"/>
        <v>9.5</v>
      </c>
      <c r="L3294" s="198">
        <f t="shared" si="310"/>
        <v>3.1666666666666665</v>
      </c>
      <c r="M3294" s="199">
        <f t="shared" si="311"/>
        <v>3.16</v>
      </c>
    </row>
    <row r="3295" spans="1:13" x14ac:dyDescent="0.35">
      <c r="A3295" s="189" t="s">
        <v>3222</v>
      </c>
      <c r="B3295" s="190" t="s">
        <v>3249</v>
      </c>
      <c r="C3295" s="191">
        <v>574571</v>
      </c>
      <c r="D3295" s="192">
        <v>3.113</v>
      </c>
      <c r="E3295" s="193">
        <v>42.87198068</v>
      </c>
      <c r="F3295" s="194">
        <v>3.3816425120772946</v>
      </c>
      <c r="H3295" s="195">
        <f t="shared" si="307"/>
        <v>2.5</v>
      </c>
      <c r="I3295" s="196">
        <f t="shared" si="308"/>
        <v>3.5</v>
      </c>
      <c r="J3295" s="197">
        <f t="shared" si="309"/>
        <v>2.5</v>
      </c>
      <c r="K3295" s="186">
        <f t="shared" si="312"/>
        <v>8.5</v>
      </c>
      <c r="L3295" s="198">
        <f t="shared" si="310"/>
        <v>2.8333333333333335</v>
      </c>
      <c r="M3295" s="199">
        <f t="shared" si="311"/>
        <v>2.83</v>
      </c>
    </row>
    <row r="3296" spans="1:13" x14ac:dyDescent="0.35">
      <c r="A3296" s="189" t="s">
        <v>3222</v>
      </c>
      <c r="B3296" s="190" t="s">
        <v>3250</v>
      </c>
      <c r="C3296" s="191">
        <v>547646</v>
      </c>
      <c r="D3296" s="192">
        <v>3.0219999999999998</v>
      </c>
      <c r="E3296" s="193">
        <v>43.929476350000002</v>
      </c>
      <c r="F3296" s="194">
        <v>2.4493243243243246</v>
      </c>
      <c r="H3296" s="195">
        <f t="shared" si="307"/>
        <v>2.5</v>
      </c>
      <c r="I3296" s="196">
        <f t="shared" si="308"/>
        <v>5</v>
      </c>
      <c r="J3296" s="197">
        <f t="shared" si="309"/>
        <v>4</v>
      </c>
      <c r="K3296" s="186">
        <f t="shared" si="312"/>
        <v>11.5</v>
      </c>
      <c r="L3296" s="198">
        <f t="shared" si="310"/>
        <v>3.8333333333333335</v>
      </c>
      <c r="M3296" s="199">
        <f t="shared" si="311"/>
        <v>3.83</v>
      </c>
    </row>
    <row r="3297" spans="1:13" x14ac:dyDescent="0.35">
      <c r="A3297" s="189" t="s">
        <v>3222</v>
      </c>
      <c r="B3297" s="190" t="s">
        <v>544</v>
      </c>
      <c r="C3297" s="191">
        <v>547565</v>
      </c>
      <c r="D3297" s="192">
        <v>2.5209999999999999</v>
      </c>
      <c r="E3297" s="193">
        <v>40.259358290000002</v>
      </c>
      <c r="F3297" s="194">
        <v>2.1390374331550803</v>
      </c>
      <c r="H3297" s="195">
        <f t="shared" si="307"/>
        <v>1.5</v>
      </c>
      <c r="I3297" s="196">
        <f t="shared" si="308"/>
        <v>0.5</v>
      </c>
      <c r="J3297" s="197">
        <f t="shared" si="309"/>
        <v>4.5</v>
      </c>
      <c r="K3297" s="186">
        <f t="shared" si="312"/>
        <v>6.5</v>
      </c>
      <c r="L3297" s="198">
        <f t="shared" si="310"/>
        <v>2.1666666666666665</v>
      </c>
      <c r="M3297" s="199">
        <f t="shared" si="311"/>
        <v>2.16</v>
      </c>
    </row>
    <row r="3298" spans="1:13" x14ac:dyDescent="0.35">
      <c r="A3298" s="189" t="s">
        <v>3222</v>
      </c>
      <c r="B3298" s="190" t="s">
        <v>3251</v>
      </c>
      <c r="C3298" s="191">
        <v>574635</v>
      </c>
      <c r="D3298" s="192">
        <v>3.468</v>
      </c>
      <c r="E3298" s="193">
        <v>41.996621619999999</v>
      </c>
      <c r="F3298" s="194">
        <v>2.0270270270270272</v>
      </c>
      <c r="H3298" s="195">
        <f t="shared" si="307"/>
        <v>3.5</v>
      </c>
      <c r="I3298" s="196">
        <f t="shared" si="308"/>
        <v>2</v>
      </c>
      <c r="J3298" s="197">
        <f t="shared" si="309"/>
        <v>4.5</v>
      </c>
      <c r="K3298" s="186">
        <f t="shared" si="312"/>
        <v>10</v>
      </c>
      <c r="L3298" s="198">
        <f t="shared" si="310"/>
        <v>3.3333333333333335</v>
      </c>
      <c r="M3298" s="199">
        <f t="shared" si="311"/>
        <v>3.33</v>
      </c>
    </row>
    <row r="3299" spans="1:13" x14ac:dyDescent="0.35">
      <c r="A3299" s="189" t="s">
        <v>3222</v>
      </c>
      <c r="B3299" s="190" t="s">
        <v>3252</v>
      </c>
      <c r="C3299" s="191">
        <v>574643</v>
      </c>
      <c r="D3299" s="192">
        <v>3.1150000000000002</v>
      </c>
      <c r="E3299" s="193">
        <v>42.261638730000001</v>
      </c>
      <c r="F3299" s="194">
        <v>6.7039106145251397</v>
      </c>
      <c r="H3299" s="195">
        <f t="shared" si="307"/>
        <v>2.5</v>
      </c>
      <c r="I3299" s="196">
        <f t="shared" si="308"/>
        <v>2.5</v>
      </c>
      <c r="J3299" s="197">
        <f t="shared" si="309"/>
        <v>0.5</v>
      </c>
      <c r="K3299" s="186">
        <f t="shared" si="312"/>
        <v>5.5</v>
      </c>
      <c r="L3299" s="198">
        <f t="shared" si="310"/>
        <v>1.8333333333333333</v>
      </c>
      <c r="M3299" s="199">
        <f t="shared" si="311"/>
        <v>1.83</v>
      </c>
    </row>
    <row r="3300" spans="1:13" x14ac:dyDescent="0.35">
      <c r="A3300" s="189" t="s">
        <v>3222</v>
      </c>
      <c r="B3300" s="190" t="s">
        <v>3253</v>
      </c>
      <c r="C3300" s="191">
        <v>574651</v>
      </c>
      <c r="D3300" s="192">
        <v>3.867</v>
      </c>
      <c r="E3300" s="193">
        <v>39.32910321</v>
      </c>
      <c r="F3300" s="194">
        <v>1.6920473773265652</v>
      </c>
      <c r="H3300" s="195">
        <f t="shared" si="307"/>
        <v>4.5</v>
      </c>
      <c r="I3300" s="196">
        <f t="shared" si="308"/>
        <v>0.5</v>
      </c>
      <c r="J3300" s="197">
        <f t="shared" si="309"/>
        <v>5</v>
      </c>
      <c r="K3300" s="186">
        <f t="shared" si="312"/>
        <v>10</v>
      </c>
      <c r="L3300" s="198">
        <f t="shared" si="310"/>
        <v>3.3333333333333335</v>
      </c>
      <c r="M3300" s="199">
        <f t="shared" si="311"/>
        <v>3.33</v>
      </c>
    </row>
    <row r="3301" spans="1:13" x14ac:dyDescent="0.35">
      <c r="A3301" s="189" t="s">
        <v>3222</v>
      </c>
      <c r="B3301" s="190" t="s">
        <v>3254</v>
      </c>
      <c r="C3301" s="191">
        <v>574686</v>
      </c>
      <c r="D3301" s="192">
        <v>3.4569999999999999</v>
      </c>
      <c r="E3301" s="193">
        <v>42.544410409999998</v>
      </c>
      <c r="F3301" s="194">
        <v>0.61255742725880546</v>
      </c>
      <c r="H3301" s="195">
        <f t="shared" si="307"/>
        <v>3.5</v>
      </c>
      <c r="I3301" s="196">
        <f t="shared" si="308"/>
        <v>3</v>
      </c>
      <c r="J3301" s="197">
        <f t="shared" si="309"/>
        <v>5</v>
      </c>
      <c r="K3301" s="186">
        <f t="shared" si="312"/>
        <v>11.5</v>
      </c>
      <c r="L3301" s="198">
        <f t="shared" si="310"/>
        <v>3.8333333333333335</v>
      </c>
      <c r="M3301" s="199">
        <f t="shared" si="311"/>
        <v>3.83</v>
      </c>
    </row>
    <row r="3302" spans="1:13" x14ac:dyDescent="0.35">
      <c r="A3302" s="189" t="s">
        <v>3222</v>
      </c>
      <c r="B3302" s="190" t="s">
        <v>3255</v>
      </c>
      <c r="C3302" s="191">
        <v>574694</v>
      </c>
      <c r="D3302" s="192">
        <v>1.6950000000000001</v>
      </c>
      <c r="E3302" s="193">
        <v>44.049222800000003</v>
      </c>
      <c r="F3302" s="194">
        <v>3.4542314335060449</v>
      </c>
      <c r="H3302" s="195">
        <f t="shared" si="307"/>
        <v>0.5</v>
      </c>
      <c r="I3302" s="196">
        <f t="shared" si="308"/>
        <v>5</v>
      </c>
      <c r="J3302" s="197">
        <f t="shared" si="309"/>
        <v>2.5</v>
      </c>
      <c r="K3302" s="186">
        <f t="shared" si="312"/>
        <v>8</v>
      </c>
      <c r="L3302" s="198">
        <f t="shared" si="310"/>
        <v>2.6666666666666665</v>
      </c>
      <c r="M3302" s="199">
        <f t="shared" si="311"/>
        <v>2.66</v>
      </c>
    </row>
    <row r="3303" spans="1:13" x14ac:dyDescent="0.35">
      <c r="A3303" s="189" t="s">
        <v>3222</v>
      </c>
      <c r="B3303" s="190" t="s">
        <v>2976</v>
      </c>
      <c r="C3303" s="191">
        <v>574708</v>
      </c>
      <c r="D3303" s="192">
        <v>2.5510000000000002</v>
      </c>
      <c r="E3303" s="193">
        <v>38.81545741</v>
      </c>
      <c r="F3303" s="194">
        <v>6.9400630914826502</v>
      </c>
      <c r="H3303" s="195">
        <f t="shared" si="307"/>
        <v>1.5</v>
      </c>
      <c r="I3303" s="196">
        <f t="shared" si="308"/>
        <v>0.5</v>
      </c>
      <c r="J3303" s="197">
        <f t="shared" si="309"/>
        <v>0.5</v>
      </c>
      <c r="K3303" s="186">
        <f t="shared" si="312"/>
        <v>2.5</v>
      </c>
      <c r="L3303" s="198">
        <f t="shared" si="310"/>
        <v>0.83333333333333337</v>
      </c>
      <c r="M3303" s="199">
        <f t="shared" si="311"/>
        <v>0.83</v>
      </c>
    </row>
    <row r="3304" spans="1:13" x14ac:dyDescent="0.35">
      <c r="A3304" s="189" t="s">
        <v>3256</v>
      </c>
      <c r="B3304" s="190" t="s">
        <v>3256</v>
      </c>
      <c r="C3304" s="191">
        <v>573248</v>
      </c>
      <c r="D3304" s="192">
        <v>3.044</v>
      </c>
      <c r="E3304" s="193">
        <v>44.922075059999997</v>
      </c>
      <c r="F3304" s="194">
        <v>2.9359823399558502</v>
      </c>
      <c r="H3304" s="195">
        <f t="shared" si="307"/>
        <v>2.5</v>
      </c>
      <c r="I3304" s="196">
        <f t="shared" si="308"/>
        <v>5</v>
      </c>
      <c r="J3304" s="197">
        <f t="shared" si="309"/>
        <v>3</v>
      </c>
      <c r="K3304" s="186">
        <f t="shared" si="312"/>
        <v>10.5</v>
      </c>
      <c r="L3304" s="198">
        <f t="shared" si="310"/>
        <v>3.5</v>
      </c>
      <c r="M3304" s="199">
        <f t="shared" si="311"/>
        <v>3.5</v>
      </c>
    </row>
    <row r="3305" spans="1:13" x14ac:dyDescent="0.35">
      <c r="A3305" s="189" t="s">
        <v>3256</v>
      </c>
      <c r="B3305" s="190" t="s">
        <v>3257</v>
      </c>
      <c r="C3305" s="191">
        <v>573299</v>
      </c>
      <c r="D3305" s="192">
        <v>2.69</v>
      </c>
      <c r="E3305" s="193">
        <v>44.562172279999999</v>
      </c>
      <c r="F3305" s="194">
        <v>1.6479400749063673</v>
      </c>
      <c r="H3305" s="195">
        <f t="shared" si="307"/>
        <v>2</v>
      </c>
      <c r="I3305" s="196">
        <f t="shared" si="308"/>
        <v>5</v>
      </c>
      <c r="J3305" s="197">
        <f t="shared" si="309"/>
        <v>5</v>
      </c>
      <c r="K3305" s="186">
        <f t="shared" si="312"/>
        <v>12</v>
      </c>
      <c r="L3305" s="198">
        <f t="shared" si="310"/>
        <v>4</v>
      </c>
      <c r="M3305" s="199">
        <f t="shared" si="311"/>
        <v>4</v>
      </c>
    </row>
    <row r="3306" spans="1:13" x14ac:dyDescent="0.35">
      <c r="A3306" s="189" t="s">
        <v>3256</v>
      </c>
      <c r="B3306" s="190" t="s">
        <v>3258</v>
      </c>
      <c r="C3306" s="191">
        <v>573507</v>
      </c>
      <c r="D3306" s="192">
        <v>2.4430000000000001</v>
      </c>
      <c r="E3306" s="193">
        <v>42.42596064</v>
      </c>
      <c r="F3306" s="194">
        <v>1.2183692596063731</v>
      </c>
      <c r="H3306" s="195">
        <f t="shared" si="307"/>
        <v>1</v>
      </c>
      <c r="I3306" s="196">
        <f t="shared" si="308"/>
        <v>3</v>
      </c>
      <c r="J3306" s="197">
        <f t="shared" si="309"/>
        <v>5</v>
      </c>
      <c r="K3306" s="186">
        <f t="shared" si="312"/>
        <v>9</v>
      </c>
      <c r="L3306" s="198">
        <f t="shared" si="310"/>
        <v>3</v>
      </c>
      <c r="M3306" s="199">
        <f t="shared" si="311"/>
        <v>3</v>
      </c>
    </row>
    <row r="3307" spans="1:13" x14ac:dyDescent="0.35">
      <c r="A3307" s="189" t="s">
        <v>3256</v>
      </c>
      <c r="B3307" s="190" t="s">
        <v>3259</v>
      </c>
      <c r="C3307" s="191">
        <v>573655</v>
      </c>
      <c r="D3307" s="192">
        <v>1.742</v>
      </c>
      <c r="E3307" s="193">
        <v>41.873417719999999</v>
      </c>
      <c r="F3307" s="194">
        <v>3.79746835443038</v>
      </c>
      <c r="H3307" s="195">
        <f t="shared" si="307"/>
        <v>0.5</v>
      </c>
      <c r="I3307" s="196">
        <f t="shared" si="308"/>
        <v>2</v>
      </c>
      <c r="J3307" s="197">
        <f t="shared" si="309"/>
        <v>2</v>
      </c>
      <c r="K3307" s="186">
        <f t="shared" si="312"/>
        <v>4.5</v>
      </c>
      <c r="L3307" s="198">
        <f t="shared" si="310"/>
        <v>1.5</v>
      </c>
      <c r="M3307" s="199">
        <f t="shared" si="311"/>
        <v>1.5</v>
      </c>
    </row>
    <row r="3308" spans="1:13" x14ac:dyDescent="0.35">
      <c r="A3308" s="189" t="s">
        <v>3256</v>
      </c>
      <c r="B3308" s="190" t="s">
        <v>3260</v>
      </c>
      <c r="C3308" s="191">
        <v>573736</v>
      </c>
      <c r="D3308" s="192">
        <v>1.7470000000000001</v>
      </c>
      <c r="E3308" s="193">
        <v>39.431129480000003</v>
      </c>
      <c r="F3308" s="194">
        <v>3.8567493112947657</v>
      </c>
      <c r="H3308" s="195">
        <f t="shared" si="307"/>
        <v>0.5</v>
      </c>
      <c r="I3308" s="196">
        <f t="shared" si="308"/>
        <v>0.5</v>
      </c>
      <c r="J3308" s="197">
        <f t="shared" si="309"/>
        <v>2</v>
      </c>
      <c r="K3308" s="186">
        <f t="shared" si="312"/>
        <v>3</v>
      </c>
      <c r="L3308" s="198">
        <f t="shared" si="310"/>
        <v>1</v>
      </c>
      <c r="M3308" s="199">
        <f t="shared" si="311"/>
        <v>1</v>
      </c>
    </row>
    <row r="3309" spans="1:13" x14ac:dyDescent="0.35">
      <c r="A3309" s="189" t="s">
        <v>3261</v>
      </c>
      <c r="B3309" s="190" t="s">
        <v>3262</v>
      </c>
      <c r="C3309" s="191">
        <v>573892</v>
      </c>
      <c r="D3309" s="192">
        <v>3.5830000000000002</v>
      </c>
      <c r="E3309" s="193">
        <v>41.93897638</v>
      </c>
      <c r="F3309" s="194">
        <v>5.1181102362204722</v>
      </c>
      <c r="H3309" s="195">
        <f t="shared" si="307"/>
        <v>3.5</v>
      </c>
      <c r="I3309" s="196">
        <f t="shared" si="308"/>
        <v>2</v>
      </c>
      <c r="J3309" s="197">
        <f t="shared" si="309"/>
        <v>0.5</v>
      </c>
      <c r="K3309" s="186">
        <f t="shared" si="312"/>
        <v>6</v>
      </c>
      <c r="L3309" s="198">
        <f t="shared" si="310"/>
        <v>2</v>
      </c>
      <c r="M3309" s="199">
        <f t="shared" si="311"/>
        <v>2</v>
      </c>
    </row>
    <row r="3310" spans="1:13" x14ac:dyDescent="0.35">
      <c r="A3310" s="189" t="s">
        <v>3261</v>
      </c>
      <c r="B3310" s="190" t="s">
        <v>2617</v>
      </c>
      <c r="C3310" s="191">
        <v>573957</v>
      </c>
      <c r="D3310" s="192">
        <v>1.6559999999999999</v>
      </c>
      <c r="E3310" s="193">
        <v>43.348101270000001</v>
      </c>
      <c r="F3310" s="194">
        <v>2.5316455696202533</v>
      </c>
      <c r="H3310" s="195">
        <f t="shared" si="307"/>
        <v>0.5</v>
      </c>
      <c r="I3310" s="196">
        <f t="shared" si="308"/>
        <v>4.5</v>
      </c>
      <c r="J3310" s="197">
        <f t="shared" si="309"/>
        <v>3.5</v>
      </c>
      <c r="K3310" s="186">
        <f t="shared" si="312"/>
        <v>8.5</v>
      </c>
      <c r="L3310" s="198">
        <f t="shared" si="310"/>
        <v>2.8333333333333335</v>
      </c>
      <c r="M3310" s="199">
        <f t="shared" si="311"/>
        <v>2.83</v>
      </c>
    </row>
    <row r="3311" spans="1:13" x14ac:dyDescent="0.35">
      <c r="A3311" s="189" t="s">
        <v>3261</v>
      </c>
      <c r="B3311" s="190" t="s">
        <v>2807</v>
      </c>
      <c r="C3311" s="191">
        <v>574147</v>
      </c>
      <c r="D3311" s="192">
        <v>4.1669999999999998</v>
      </c>
      <c r="E3311" s="193">
        <v>44.090361450000003</v>
      </c>
      <c r="F3311" s="194">
        <v>6.024096385542169</v>
      </c>
      <c r="H3311" s="195">
        <f t="shared" si="307"/>
        <v>5</v>
      </c>
      <c r="I3311" s="196">
        <f t="shared" si="308"/>
        <v>5</v>
      </c>
      <c r="J3311" s="197">
        <f t="shared" si="309"/>
        <v>0.5</v>
      </c>
      <c r="K3311" s="186">
        <f t="shared" si="312"/>
        <v>10.5</v>
      </c>
      <c r="L3311" s="198">
        <f t="shared" si="310"/>
        <v>3.5</v>
      </c>
      <c r="M3311" s="199">
        <f t="shared" si="311"/>
        <v>3.5</v>
      </c>
    </row>
    <row r="3312" spans="1:13" x14ac:dyDescent="0.35">
      <c r="A3312" s="189" t="s">
        <v>3261</v>
      </c>
      <c r="B3312" s="190" t="s">
        <v>3263</v>
      </c>
      <c r="C3312" s="191">
        <v>547701</v>
      </c>
      <c r="D3312" s="192">
        <v>2.0830000000000002</v>
      </c>
      <c r="E3312" s="193">
        <v>44.013888889999997</v>
      </c>
      <c r="F3312" s="194">
        <v>5.5555555555555554</v>
      </c>
      <c r="H3312" s="195">
        <f t="shared" si="307"/>
        <v>0.5</v>
      </c>
      <c r="I3312" s="196">
        <f t="shared" si="308"/>
        <v>5</v>
      </c>
      <c r="J3312" s="197">
        <f t="shared" si="309"/>
        <v>0.5</v>
      </c>
      <c r="K3312" s="186">
        <f t="shared" si="312"/>
        <v>6</v>
      </c>
      <c r="L3312" s="198">
        <f t="shared" si="310"/>
        <v>2</v>
      </c>
      <c r="M3312" s="199">
        <f t="shared" si="311"/>
        <v>2</v>
      </c>
    </row>
    <row r="3313" spans="1:13" x14ac:dyDescent="0.35">
      <c r="A3313" s="189" t="s">
        <v>3261</v>
      </c>
      <c r="B3313" s="190" t="s">
        <v>3264</v>
      </c>
      <c r="C3313" s="191">
        <v>574244</v>
      </c>
      <c r="D3313" s="192">
        <v>3.7970000000000002</v>
      </c>
      <c r="E3313" s="193">
        <v>41.507968130000002</v>
      </c>
      <c r="F3313" s="194">
        <v>0.79681274900398413</v>
      </c>
      <c r="H3313" s="195">
        <f t="shared" si="307"/>
        <v>4</v>
      </c>
      <c r="I3313" s="196">
        <f t="shared" si="308"/>
        <v>1.5</v>
      </c>
      <c r="J3313" s="197">
        <f t="shared" si="309"/>
        <v>5</v>
      </c>
      <c r="K3313" s="186">
        <f t="shared" si="312"/>
        <v>10.5</v>
      </c>
      <c r="L3313" s="198">
        <f t="shared" si="310"/>
        <v>3.5</v>
      </c>
      <c r="M3313" s="199">
        <f t="shared" si="311"/>
        <v>3.5</v>
      </c>
    </row>
    <row r="3314" spans="1:13" x14ac:dyDescent="0.35">
      <c r="A3314" s="189" t="s">
        <v>3261</v>
      </c>
      <c r="B3314" s="190" t="s">
        <v>3265</v>
      </c>
      <c r="C3314" s="191">
        <v>574261</v>
      </c>
      <c r="D3314" s="192">
        <v>2.1560000000000001</v>
      </c>
      <c r="E3314" s="193">
        <v>40.223577239999997</v>
      </c>
      <c r="F3314" s="194">
        <v>3.2520325203252032</v>
      </c>
      <c r="H3314" s="195">
        <f t="shared" si="307"/>
        <v>0.5</v>
      </c>
      <c r="I3314" s="196">
        <f t="shared" si="308"/>
        <v>0.5</v>
      </c>
      <c r="J3314" s="197">
        <f t="shared" si="309"/>
        <v>2.5</v>
      </c>
      <c r="K3314" s="186">
        <f t="shared" si="312"/>
        <v>3.5</v>
      </c>
      <c r="L3314" s="198">
        <f t="shared" si="310"/>
        <v>1.1666666666666667</v>
      </c>
      <c r="M3314" s="199">
        <f t="shared" si="311"/>
        <v>1.1599999999999999</v>
      </c>
    </row>
    <row r="3315" spans="1:13" x14ac:dyDescent="0.35">
      <c r="A3315" s="189" t="s">
        <v>3261</v>
      </c>
      <c r="B3315" s="190" t="s">
        <v>3261</v>
      </c>
      <c r="C3315" s="191">
        <v>574279</v>
      </c>
      <c r="D3315" s="192">
        <v>2.6179999999999999</v>
      </c>
      <c r="E3315" s="193">
        <v>46.123495269999999</v>
      </c>
      <c r="F3315" s="194">
        <v>2.9879621668099743</v>
      </c>
      <c r="H3315" s="195">
        <f t="shared" si="307"/>
        <v>1.5</v>
      </c>
      <c r="I3315" s="196">
        <f t="shared" si="308"/>
        <v>5</v>
      </c>
      <c r="J3315" s="197">
        <f t="shared" si="309"/>
        <v>3</v>
      </c>
      <c r="K3315" s="186">
        <f t="shared" si="312"/>
        <v>9.5</v>
      </c>
      <c r="L3315" s="198">
        <f t="shared" si="310"/>
        <v>3.1666666666666665</v>
      </c>
      <c r="M3315" s="199">
        <f t="shared" si="311"/>
        <v>3.16</v>
      </c>
    </row>
    <row r="3316" spans="1:13" x14ac:dyDescent="0.35">
      <c r="A3316" s="189" t="s">
        <v>3261</v>
      </c>
      <c r="B3316" s="190" t="s">
        <v>3266</v>
      </c>
      <c r="C3316" s="191">
        <v>574350</v>
      </c>
      <c r="D3316" s="192">
        <v>2.4020000000000001</v>
      </c>
      <c r="E3316" s="193">
        <v>41.746484700000003</v>
      </c>
      <c r="F3316" s="194">
        <v>3.3085194375516958</v>
      </c>
      <c r="H3316" s="195">
        <f t="shared" si="307"/>
        <v>1</v>
      </c>
      <c r="I3316" s="196">
        <f t="shared" si="308"/>
        <v>1.5</v>
      </c>
      <c r="J3316" s="197">
        <f t="shared" si="309"/>
        <v>2.5</v>
      </c>
      <c r="K3316" s="186">
        <f t="shared" si="312"/>
        <v>5</v>
      </c>
      <c r="L3316" s="198">
        <f t="shared" si="310"/>
        <v>1.6666666666666667</v>
      </c>
      <c r="M3316" s="199">
        <f t="shared" si="311"/>
        <v>1.66</v>
      </c>
    </row>
    <row r="3317" spans="1:13" x14ac:dyDescent="0.35">
      <c r="A3317" s="189" t="s">
        <v>3261</v>
      </c>
      <c r="B3317" s="190" t="s">
        <v>3267</v>
      </c>
      <c r="C3317" s="191">
        <v>574368</v>
      </c>
      <c r="D3317" s="192">
        <v>2.2730000000000001</v>
      </c>
      <c r="E3317" s="193">
        <v>41.880487799999997</v>
      </c>
      <c r="F3317" s="194">
        <v>0.97560975609756106</v>
      </c>
      <c r="H3317" s="195">
        <f t="shared" si="307"/>
        <v>1</v>
      </c>
      <c r="I3317" s="196">
        <f t="shared" si="308"/>
        <v>2</v>
      </c>
      <c r="J3317" s="197">
        <f t="shared" si="309"/>
        <v>5</v>
      </c>
      <c r="K3317" s="186">
        <f t="shared" si="312"/>
        <v>8</v>
      </c>
      <c r="L3317" s="198">
        <f t="shared" si="310"/>
        <v>2.6666666666666665</v>
      </c>
      <c r="M3317" s="199">
        <f t="shared" si="311"/>
        <v>2.66</v>
      </c>
    </row>
    <row r="3318" spans="1:13" x14ac:dyDescent="0.35">
      <c r="A3318" s="189" t="s">
        <v>3261</v>
      </c>
      <c r="B3318" s="190" t="s">
        <v>3268</v>
      </c>
      <c r="C3318" s="191">
        <v>547727</v>
      </c>
      <c r="D3318" s="192">
        <v>1.587</v>
      </c>
      <c r="E3318" s="193">
        <v>42.558252430000003</v>
      </c>
      <c r="F3318" s="194">
        <v>7.766990291262136</v>
      </c>
      <c r="H3318" s="195">
        <f t="shared" si="307"/>
        <v>0.5</v>
      </c>
      <c r="I3318" s="196">
        <f t="shared" si="308"/>
        <v>3</v>
      </c>
      <c r="J3318" s="197">
        <f t="shared" si="309"/>
        <v>0.5</v>
      </c>
      <c r="K3318" s="186">
        <f t="shared" si="312"/>
        <v>4</v>
      </c>
      <c r="L3318" s="198">
        <f t="shared" si="310"/>
        <v>1.3333333333333333</v>
      </c>
      <c r="M3318" s="199">
        <f t="shared" si="311"/>
        <v>1.33</v>
      </c>
    </row>
    <row r="3319" spans="1:13" x14ac:dyDescent="0.35">
      <c r="A3319" s="189" t="s">
        <v>3261</v>
      </c>
      <c r="B3319" s="190" t="s">
        <v>3269</v>
      </c>
      <c r="C3319" s="191">
        <v>574431</v>
      </c>
      <c r="D3319" s="192">
        <v>2.0270000000000001</v>
      </c>
      <c r="E3319" s="193">
        <v>43.543137250000001</v>
      </c>
      <c r="F3319" s="194">
        <v>3.9215686274509802</v>
      </c>
      <c r="H3319" s="195">
        <f t="shared" si="307"/>
        <v>0.5</v>
      </c>
      <c r="I3319" s="196">
        <f t="shared" si="308"/>
        <v>4.5</v>
      </c>
      <c r="J3319" s="197">
        <f t="shared" si="309"/>
        <v>1.5</v>
      </c>
      <c r="K3319" s="186">
        <f t="shared" si="312"/>
        <v>6.5</v>
      </c>
      <c r="L3319" s="198">
        <f t="shared" si="310"/>
        <v>2.1666666666666665</v>
      </c>
      <c r="M3319" s="199">
        <f t="shared" si="311"/>
        <v>2.16</v>
      </c>
    </row>
    <row r="3320" spans="1:13" x14ac:dyDescent="0.35">
      <c r="A3320" s="189" t="s">
        <v>3261</v>
      </c>
      <c r="B3320" s="190" t="s">
        <v>3270</v>
      </c>
      <c r="C3320" s="191">
        <v>574457</v>
      </c>
      <c r="D3320" s="192">
        <v>2.927</v>
      </c>
      <c r="E3320" s="193">
        <v>40.894904459999999</v>
      </c>
      <c r="F3320" s="194">
        <v>8.2802547770700627</v>
      </c>
      <c r="H3320" s="195">
        <f t="shared" si="307"/>
        <v>2.5</v>
      </c>
      <c r="I3320" s="196">
        <f t="shared" si="308"/>
        <v>0.5</v>
      </c>
      <c r="J3320" s="197">
        <f t="shared" si="309"/>
        <v>0.5</v>
      </c>
      <c r="K3320" s="186">
        <f t="shared" si="312"/>
        <v>3.5</v>
      </c>
      <c r="L3320" s="198">
        <f t="shared" si="310"/>
        <v>1.1666666666666667</v>
      </c>
      <c r="M3320" s="199">
        <f t="shared" si="311"/>
        <v>1.1599999999999999</v>
      </c>
    </row>
    <row r="3321" spans="1:13" x14ac:dyDescent="0.35">
      <c r="A3321" s="189" t="s">
        <v>3261</v>
      </c>
      <c r="B3321" s="190" t="s">
        <v>3271</v>
      </c>
      <c r="C3321" s="191">
        <v>574627</v>
      </c>
      <c r="D3321" s="192">
        <v>1.0640000000000001</v>
      </c>
      <c r="E3321" s="193">
        <v>41.128571430000001</v>
      </c>
      <c r="F3321" s="194">
        <v>7.1428571428571423</v>
      </c>
      <c r="H3321" s="195">
        <f t="shared" si="307"/>
        <v>0.5</v>
      </c>
      <c r="I3321" s="196">
        <f t="shared" si="308"/>
        <v>0.5</v>
      </c>
      <c r="J3321" s="197">
        <f t="shared" si="309"/>
        <v>0.5</v>
      </c>
      <c r="K3321" s="186">
        <f t="shared" si="312"/>
        <v>1.5</v>
      </c>
      <c r="L3321" s="198">
        <f t="shared" si="310"/>
        <v>0.5</v>
      </c>
      <c r="M3321" s="199">
        <f t="shared" si="311"/>
        <v>0.5</v>
      </c>
    </row>
    <row r="3322" spans="1:13" x14ac:dyDescent="0.35">
      <c r="A3322" s="189" t="s">
        <v>3272</v>
      </c>
      <c r="B3322" s="190" t="s">
        <v>1199</v>
      </c>
      <c r="C3322" s="191">
        <v>569828</v>
      </c>
      <c r="D3322" s="192">
        <v>4</v>
      </c>
      <c r="E3322" s="193">
        <v>44.1</v>
      </c>
      <c r="F3322" s="194">
        <v>0.93023255813953498</v>
      </c>
      <c r="H3322" s="195">
        <f t="shared" si="307"/>
        <v>4.5</v>
      </c>
      <c r="I3322" s="196">
        <f t="shared" si="308"/>
        <v>5</v>
      </c>
      <c r="J3322" s="197">
        <f t="shared" si="309"/>
        <v>5</v>
      </c>
      <c r="K3322" s="186">
        <f t="shared" si="312"/>
        <v>14.5</v>
      </c>
      <c r="L3322" s="198">
        <f t="shared" si="310"/>
        <v>4.833333333333333</v>
      </c>
      <c r="M3322" s="199">
        <f t="shared" si="311"/>
        <v>4.83</v>
      </c>
    </row>
    <row r="3323" spans="1:13" x14ac:dyDescent="0.35">
      <c r="A3323" s="189" t="s">
        <v>3272</v>
      </c>
      <c r="B3323" s="190" t="s">
        <v>3273</v>
      </c>
      <c r="C3323" s="191">
        <v>569836</v>
      </c>
      <c r="D3323" s="192">
        <v>3.1909999999999998</v>
      </c>
      <c r="E3323" s="193">
        <v>40.421768710000002</v>
      </c>
      <c r="F3323" s="194">
        <v>4.7619047619047619</v>
      </c>
      <c r="H3323" s="195">
        <f t="shared" si="307"/>
        <v>3</v>
      </c>
      <c r="I3323" s="196">
        <f t="shared" si="308"/>
        <v>0.5</v>
      </c>
      <c r="J3323" s="197">
        <f t="shared" si="309"/>
        <v>0.5</v>
      </c>
      <c r="K3323" s="186">
        <f t="shared" si="312"/>
        <v>4</v>
      </c>
      <c r="L3323" s="198">
        <f t="shared" si="310"/>
        <v>1.3333333333333333</v>
      </c>
      <c r="M3323" s="199">
        <f t="shared" si="311"/>
        <v>1.33</v>
      </c>
    </row>
    <row r="3324" spans="1:13" x14ac:dyDescent="0.35">
      <c r="A3324" s="189" t="s">
        <v>3272</v>
      </c>
      <c r="B3324" s="190" t="s">
        <v>3274</v>
      </c>
      <c r="C3324" s="191">
        <v>570001</v>
      </c>
      <c r="D3324" s="192">
        <v>3.347</v>
      </c>
      <c r="E3324" s="193">
        <v>42.220867210000002</v>
      </c>
      <c r="F3324" s="194">
        <v>5.691056910569106</v>
      </c>
      <c r="H3324" s="195">
        <f t="shared" si="307"/>
        <v>3</v>
      </c>
      <c r="I3324" s="196">
        <f t="shared" si="308"/>
        <v>2.5</v>
      </c>
      <c r="J3324" s="197">
        <f t="shared" si="309"/>
        <v>0.5</v>
      </c>
      <c r="K3324" s="186">
        <f t="shared" si="312"/>
        <v>6</v>
      </c>
      <c r="L3324" s="198">
        <f t="shared" si="310"/>
        <v>2</v>
      </c>
      <c r="M3324" s="199">
        <f t="shared" si="311"/>
        <v>2</v>
      </c>
    </row>
    <row r="3325" spans="1:13" x14ac:dyDescent="0.35">
      <c r="A3325" s="189" t="s">
        <v>3272</v>
      </c>
      <c r="B3325" s="190" t="s">
        <v>3275</v>
      </c>
      <c r="C3325" s="191">
        <v>570087</v>
      </c>
      <c r="D3325" s="192">
        <v>1.24</v>
      </c>
      <c r="E3325" s="193">
        <v>41.008353219999996</v>
      </c>
      <c r="F3325" s="194">
        <v>1.9093078758949882</v>
      </c>
      <c r="H3325" s="195">
        <f t="shared" si="307"/>
        <v>0.5</v>
      </c>
      <c r="I3325" s="196">
        <f t="shared" si="308"/>
        <v>0.5</v>
      </c>
      <c r="J3325" s="197">
        <f t="shared" si="309"/>
        <v>4.5</v>
      </c>
      <c r="K3325" s="186">
        <f t="shared" si="312"/>
        <v>5.5</v>
      </c>
      <c r="L3325" s="198">
        <f t="shared" si="310"/>
        <v>1.8333333333333333</v>
      </c>
      <c r="M3325" s="199">
        <f t="shared" si="311"/>
        <v>1.83</v>
      </c>
    </row>
    <row r="3326" spans="1:13" x14ac:dyDescent="0.35">
      <c r="A3326" s="189" t="s">
        <v>3272</v>
      </c>
      <c r="B3326" s="190" t="s">
        <v>3276</v>
      </c>
      <c r="C3326" s="191">
        <v>573710</v>
      </c>
      <c r="D3326" s="192">
        <v>1.6950000000000001</v>
      </c>
      <c r="E3326" s="193">
        <v>40.772373539999997</v>
      </c>
      <c r="F3326" s="194">
        <v>5.4474708171206219</v>
      </c>
      <c r="H3326" s="195">
        <f t="shared" si="307"/>
        <v>0.5</v>
      </c>
      <c r="I3326" s="196">
        <f t="shared" si="308"/>
        <v>0.5</v>
      </c>
      <c r="J3326" s="197">
        <f t="shared" si="309"/>
        <v>0.5</v>
      </c>
      <c r="K3326" s="186">
        <f t="shared" si="312"/>
        <v>1.5</v>
      </c>
      <c r="L3326" s="198">
        <f t="shared" si="310"/>
        <v>0.5</v>
      </c>
      <c r="M3326" s="199">
        <f t="shared" si="311"/>
        <v>0.5</v>
      </c>
    </row>
    <row r="3327" spans="1:13" x14ac:dyDescent="0.35">
      <c r="A3327" s="189" t="s">
        <v>3272</v>
      </c>
      <c r="B3327" s="190" t="s">
        <v>3277</v>
      </c>
      <c r="C3327" s="191">
        <v>570192</v>
      </c>
      <c r="D3327" s="192">
        <v>3.0649999999999999</v>
      </c>
      <c r="E3327" s="193">
        <v>43.179197989999999</v>
      </c>
      <c r="F3327" s="194">
        <v>4.511278195488722</v>
      </c>
      <c r="H3327" s="195">
        <f t="shared" si="307"/>
        <v>2.5</v>
      </c>
      <c r="I3327" s="196">
        <f t="shared" si="308"/>
        <v>4</v>
      </c>
      <c r="J3327" s="197">
        <f t="shared" si="309"/>
        <v>1</v>
      </c>
      <c r="K3327" s="186">
        <f t="shared" si="312"/>
        <v>7.5</v>
      </c>
      <c r="L3327" s="198">
        <f t="shared" si="310"/>
        <v>2.5</v>
      </c>
      <c r="M3327" s="199">
        <f t="shared" si="311"/>
        <v>2.5</v>
      </c>
    </row>
    <row r="3328" spans="1:13" x14ac:dyDescent="0.35">
      <c r="A3328" s="189" t="s">
        <v>3272</v>
      </c>
      <c r="B3328" s="190" t="s">
        <v>3278</v>
      </c>
      <c r="C3328" s="191">
        <v>570362</v>
      </c>
      <c r="D3328" s="192">
        <v>2.2440000000000002</v>
      </c>
      <c r="E3328" s="193">
        <v>45.62</v>
      </c>
      <c r="F3328" s="194">
        <v>3.4285714285714288</v>
      </c>
      <c r="H3328" s="195">
        <f t="shared" si="307"/>
        <v>1</v>
      </c>
      <c r="I3328" s="196">
        <f t="shared" si="308"/>
        <v>5</v>
      </c>
      <c r="J3328" s="197">
        <f t="shared" si="309"/>
        <v>2.5</v>
      </c>
      <c r="K3328" s="186">
        <f t="shared" si="312"/>
        <v>8.5</v>
      </c>
      <c r="L3328" s="198">
        <f t="shared" si="310"/>
        <v>2.8333333333333335</v>
      </c>
      <c r="M3328" s="199">
        <f t="shared" si="311"/>
        <v>2.83</v>
      </c>
    </row>
    <row r="3329" spans="1:13" x14ac:dyDescent="0.35">
      <c r="A3329" s="189" t="s">
        <v>3272</v>
      </c>
      <c r="B3329" s="190" t="s">
        <v>3279</v>
      </c>
      <c r="C3329" s="191">
        <v>570397</v>
      </c>
      <c r="D3329" s="192">
        <v>2.0510000000000002</v>
      </c>
      <c r="E3329" s="193">
        <v>42.457943929999999</v>
      </c>
      <c r="F3329" s="194">
        <v>5.6074766355140193</v>
      </c>
      <c r="H3329" s="195">
        <f t="shared" si="307"/>
        <v>0.5</v>
      </c>
      <c r="I3329" s="196">
        <f t="shared" si="308"/>
        <v>3</v>
      </c>
      <c r="J3329" s="197">
        <f t="shared" si="309"/>
        <v>0.5</v>
      </c>
      <c r="K3329" s="186">
        <f t="shared" si="312"/>
        <v>4</v>
      </c>
      <c r="L3329" s="198">
        <f t="shared" si="310"/>
        <v>1.3333333333333333</v>
      </c>
      <c r="M3329" s="199">
        <f t="shared" si="311"/>
        <v>1.33</v>
      </c>
    </row>
    <row r="3330" spans="1:13" x14ac:dyDescent="0.35">
      <c r="A3330" s="189" t="s">
        <v>3272</v>
      </c>
      <c r="B3330" s="190" t="s">
        <v>3280</v>
      </c>
      <c r="C3330" s="191">
        <v>570401</v>
      </c>
      <c r="D3330" s="192">
        <v>2.8170000000000002</v>
      </c>
      <c r="E3330" s="193">
        <v>44.637500000000003</v>
      </c>
      <c r="F3330" s="194">
        <v>3.3333333333333335</v>
      </c>
      <c r="H3330" s="195">
        <f t="shared" si="307"/>
        <v>2</v>
      </c>
      <c r="I3330" s="196">
        <f t="shared" si="308"/>
        <v>5</v>
      </c>
      <c r="J3330" s="197">
        <f t="shared" si="309"/>
        <v>2.5</v>
      </c>
      <c r="K3330" s="186">
        <f t="shared" si="312"/>
        <v>9.5</v>
      </c>
      <c r="L3330" s="198">
        <f t="shared" si="310"/>
        <v>3.1666666666666665</v>
      </c>
      <c r="M3330" s="199">
        <f t="shared" si="311"/>
        <v>3.16</v>
      </c>
    </row>
    <row r="3331" spans="1:13" x14ac:dyDescent="0.35">
      <c r="A3331" s="189" t="s">
        <v>3272</v>
      </c>
      <c r="B3331" s="190" t="s">
        <v>3281</v>
      </c>
      <c r="C3331" s="191">
        <v>570427</v>
      </c>
      <c r="D3331" s="192">
        <v>8.4109999999999996</v>
      </c>
      <c r="E3331" s="193">
        <v>42.42146597</v>
      </c>
      <c r="F3331" s="194">
        <v>3.1413612565445024</v>
      </c>
      <c r="H3331" s="195">
        <f t="shared" si="307"/>
        <v>5</v>
      </c>
      <c r="I3331" s="196">
        <f t="shared" si="308"/>
        <v>3</v>
      </c>
      <c r="J3331" s="197">
        <f t="shared" si="309"/>
        <v>3</v>
      </c>
      <c r="K3331" s="186">
        <f t="shared" si="312"/>
        <v>11</v>
      </c>
      <c r="L3331" s="198">
        <f t="shared" si="310"/>
        <v>3.6666666666666665</v>
      </c>
      <c r="M3331" s="199">
        <f t="shared" si="311"/>
        <v>3.66</v>
      </c>
    </row>
    <row r="3332" spans="1:13" x14ac:dyDescent="0.35">
      <c r="A3332" s="189" t="s">
        <v>3272</v>
      </c>
      <c r="B3332" s="190" t="s">
        <v>3282</v>
      </c>
      <c r="C3332" s="191">
        <v>570478</v>
      </c>
      <c r="D3332" s="192">
        <v>3.395</v>
      </c>
      <c r="E3332" s="193">
        <v>43.214717739999998</v>
      </c>
      <c r="F3332" s="194">
        <v>1.6129032258064515</v>
      </c>
      <c r="H3332" s="195">
        <f t="shared" ref="H3332:H3395" si="313">VALUE(_xlfn.IFS(D3332&gt;4.05,"5",D3332&gt;=3.83,"4,5",D3332&gt;=3.6,"4",D3332&gt;=3.37,"3,5",D3332&gt;=3.14,"3",D3332&gt;=2.91,"2,5",D3332&gt;=2.68,"2",D3332&gt;=2.45,"1,5",D3332&gt;=2.22,"1",D3332&lt;2.22,"0,5"))</f>
        <v>3.5</v>
      </c>
      <c r="I3332" s="196">
        <f t="shared" ref="I3332:I3395" si="314">VALUE(_xlfn.IFS(E3332&gt;43.62,"5",E3332&gt;=43.32,"4,5",E3332&gt;=43.1,"4",E3332&gt;=42.7,"3,5",E3332&gt;=42.39,"3",E3332&gt;=42.08,"2,5",E3332&gt;=41.77,"2",E3332&gt;=41.46,"1,5",E3332&gt;=41.15,"1",E3332&lt;41.15,"0,5"))</f>
        <v>4</v>
      </c>
      <c r="J3332" s="197">
        <f t="shared" ref="J3332:J3395" si="315">VALUE(_xlfn.IFS(F3332&gt;4.53,"0,5",F3332&gt;=4.2,"1",F3332&gt;=3.86,"1,5",F3332&gt;=3.52,"2",F3332&gt;=3.18,"2,5",F3332&gt;=2.84,"3",F3332&gt;=2.5,"3,5",F3332&gt;=2.16,"4",F3332&gt;=1.82,"4,5",F3332&lt;1.82,"5"))</f>
        <v>5</v>
      </c>
      <c r="K3332" s="186">
        <f t="shared" si="312"/>
        <v>12.5</v>
      </c>
      <c r="L3332" s="198">
        <f t="shared" ref="L3332:L3395" si="316">(H3332+I3332+J3332)/3</f>
        <v>4.166666666666667</v>
      </c>
      <c r="M3332" s="199">
        <f t="shared" ref="M3332:M3395" si="317">ROUNDDOWN(L3332,2)</f>
        <v>4.16</v>
      </c>
    </row>
    <row r="3333" spans="1:13" x14ac:dyDescent="0.35">
      <c r="A3333" s="189" t="s">
        <v>3272</v>
      </c>
      <c r="B3333" s="190" t="s">
        <v>3272</v>
      </c>
      <c r="C3333" s="191">
        <v>570508</v>
      </c>
      <c r="D3333" s="192">
        <v>4.5289999999999999</v>
      </c>
      <c r="E3333" s="193">
        <v>43.400166390000003</v>
      </c>
      <c r="F3333" s="194">
        <v>4.4370493621741547</v>
      </c>
      <c r="H3333" s="195">
        <f t="shared" si="313"/>
        <v>5</v>
      </c>
      <c r="I3333" s="196">
        <f t="shared" si="314"/>
        <v>4.5</v>
      </c>
      <c r="J3333" s="197">
        <f t="shared" si="315"/>
        <v>1</v>
      </c>
      <c r="K3333" s="186">
        <f t="shared" si="312"/>
        <v>10.5</v>
      </c>
      <c r="L3333" s="198">
        <f t="shared" si="316"/>
        <v>3.5</v>
      </c>
      <c r="M3333" s="199">
        <f t="shared" si="317"/>
        <v>3.5</v>
      </c>
    </row>
    <row r="3334" spans="1:13" x14ac:dyDescent="0.35">
      <c r="A3334" s="189" t="s">
        <v>3272</v>
      </c>
      <c r="B3334" s="190" t="s">
        <v>3283</v>
      </c>
      <c r="C3334" s="191">
        <v>570516</v>
      </c>
      <c r="D3334" s="192">
        <v>1.4630000000000001</v>
      </c>
      <c r="E3334" s="193">
        <v>44.15281899</v>
      </c>
      <c r="F3334" s="194">
        <v>2.9673590504451042</v>
      </c>
      <c r="H3334" s="195">
        <f t="shared" si="313"/>
        <v>0.5</v>
      </c>
      <c r="I3334" s="196">
        <f t="shared" si="314"/>
        <v>5</v>
      </c>
      <c r="J3334" s="197">
        <f t="shared" si="315"/>
        <v>3</v>
      </c>
      <c r="K3334" s="186">
        <f t="shared" si="312"/>
        <v>8.5</v>
      </c>
      <c r="L3334" s="198">
        <f t="shared" si="316"/>
        <v>2.8333333333333335</v>
      </c>
      <c r="M3334" s="199">
        <f t="shared" si="317"/>
        <v>2.83</v>
      </c>
    </row>
    <row r="3335" spans="1:13" x14ac:dyDescent="0.35">
      <c r="A3335" s="189" t="s">
        <v>3272</v>
      </c>
      <c r="B3335" s="190" t="s">
        <v>1168</v>
      </c>
      <c r="C3335" s="191">
        <v>570567</v>
      </c>
      <c r="D3335" s="192">
        <v>3.8460000000000001</v>
      </c>
      <c r="E3335" s="193">
        <v>42.161016949999997</v>
      </c>
      <c r="F3335" s="194">
        <v>2.0338983050847457</v>
      </c>
      <c r="H3335" s="195">
        <f t="shared" si="313"/>
        <v>4.5</v>
      </c>
      <c r="I3335" s="196">
        <f t="shared" si="314"/>
        <v>2.5</v>
      </c>
      <c r="J3335" s="197">
        <f t="shared" si="315"/>
        <v>4.5</v>
      </c>
      <c r="K3335" s="186">
        <f t="shared" si="312"/>
        <v>11.5</v>
      </c>
      <c r="L3335" s="198">
        <f t="shared" si="316"/>
        <v>3.8333333333333335</v>
      </c>
      <c r="M3335" s="199">
        <f t="shared" si="317"/>
        <v>3.83</v>
      </c>
    </row>
    <row r="3336" spans="1:13" x14ac:dyDescent="0.35">
      <c r="A3336" s="189" t="s">
        <v>3272</v>
      </c>
      <c r="B3336" s="190" t="s">
        <v>3284</v>
      </c>
      <c r="C3336" s="191">
        <v>570648</v>
      </c>
      <c r="D3336" s="192">
        <v>1.3049999999999999</v>
      </c>
      <c r="E3336" s="193">
        <v>43.556726089999998</v>
      </c>
      <c r="F3336" s="194">
        <v>3.5656401944894656</v>
      </c>
      <c r="H3336" s="195">
        <f t="shared" si="313"/>
        <v>0.5</v>
      </c>
      <c r="I3336" s="196">
        <f t="shared" si="314"/>
        <v>4.5</v>
      </c>
      <c r="J3336" s="197">
        <f t="shared" si="315"/>
        <v>2</v>
      </c>
      <c r="K3336" s="186">
        <f t="shared" si="312"/>
        <v>7</v>
      </c>
      <c r="L3336" s="198">
        <f t="shared" si="316"/>
        <v>2.3333333333333335</v>
      </c>
      <c r="M3336" s="199">
        <f t="shared" si="317"/>
        <v>2.33</v>
      </c>
    </row>
    <row r="3337" spans="1:13" x14ac:dyDescent="0.35">
      <c r="A3337" s="189" t="s">
        <v>3272</v>
      </c>
      <c r="B3337" s="190" t="s">
        <v>3285</v>
      </c>
      <c r="C3337" s="191">
        <v>570834</v>
      </c>
      <c r="D3337" s="192">
        <v>1.887</v>
      </c>
      <c r="E3337" s="193">
        <v>42.554329369999998</v>
      </c>
      <c r="F3337" s="194">
        <v>4.9235993208828521</v>
      </c>
      <c r="H3337" s="195">
        <f t="shared" si="313"/>
        <v>0.5</v>
      </c>
      <c r="I3337" s="196">
        <f t="shared" si="314"/>
        <v>3</v>
      </c>
      <c r="J3337" s="197">
        <f t="shared" si="315"/>
        <v>0.5</v>
      </c>
      <c r="K3337" s="186">
        <f t="shared" si="312"/>
        <v>4</v>
      </c>
      <c r="L3337" s="198">
        <f t="shared" si="316"/>
        <v>1.3333333333333333</v>
      </c>
      <c r="M3337" s="199">
        <f t="shared" si="317"/>
        <v>1.33</v>
      </c>
    </row>
    <row r="3338" spans="1:13" x14ac:dyDescent="0.35">
      <c r="A3338" s="189" t="s">
        <v>3272</v>
      </c>
      <c r="B3338" s="190" t="s">
        <v>3286</v>
      </c>
      <c r="C3338" s="191">
        <v>570851</v>
      </c>
      <c r="D3338" s="192">
        <v>4.2069999999999999</v>
      </c>
      <c r="E3338" s="193">
        <v>44.39423077</v>
      </c>
      <c r="F3338" s="194">
        <v>2.3076923076923075</v>
      </c>
      <c r="H3338" s="195">
        <f t="shared" si="313"/>
        <v>5</v>
      </c>
      <c r="I3338" s="196">
        <f t="shared" si="314"/>
        <v>5</v>
      </c>
      <c r="J3338" s="197">
        <f t="shared" si="315"/>
        <v>4</v>
      </c>
      <c r="K3338" s="186">
        <f t="shared" si="312"/>
        <v>14</v>
      </c>
      <c r="L3338" s="198">
        <f t="shared" si="316"/>
        <v>4.666666666666667</v>
      </c>
      <c r="M3338" s="199">
        <f t="shared" si="317"/>
        <v>4.66</v>
      </c>
    </row>
    <row r="3339" spans="1:13" x14ac:dyDescent="0.35">
      <c r="A3339" s="189" t="s">
        <v>3272</v>
      </c>
      <c r="B3339" s="190" t="s">
        <v>3287</v>
      </c>
      <c r="C3339" s="191">
        <v>570869</v>
      </c>
      <c r="D3339" s="192">
        <v>5.12</v>
      </c>
      <c r="E3339" s="193">
        <v>44.174344210000001</v>
      </c>
      <c r="F3339" s="194">
        <v>1.7914267434420985</v>
      </c>
      <c r="H3339" s="195">
        <f t="shared" si="313"/>
        <v>5</v>
      </c>
      <c r="I3339" s="196">
        <f t="shared" si="314"/>
        <v>5</v>
      </c>
      <c r="J3339" s="197">
        <f t="shared" si="315"/>
        <v>5</v>
      </c>
      <c r="K3339" s="186">
        <f t="shared" si="312"/>
        <v>15</v>
      </c>
      <c r="L3339" s="198">
        <f t="shared" si="316"/>
        <v>5</v>
      </c>
      <c r="M3339" s="199">
        <f t="shared" si="317"/>
        <v>5</v>
      </c>
    </row>
    <row r="3340" spans="1:13" x14ac:dyDescent="0.35">
      <c r="A3340" s="189" t="s">
        <v>3272</v>
      </c>
      <c r="B3340" s="190" t="s">
        <v>3288</v>
      </c>
      <c r="C3340" s="191">
        <v>573132</v>
      </c>
      <c r="D3340" s="192">
        <v>3.1869999999999998</v>
      </c>
      <c r="E3340" s="193">
        <v>42.893103449999998</v>
      </c>
      <c r="F3340" s="194">
        <v>4.1379310344827589</v>
      </c>
      <c r="H3340" s="195">
        <f t="shared" si="313"/>
        <v>3</v>
      </c>
      <c r="I3340" s="196">
        <f t="shared" si="314"/>
        <v>3.5</v>
      </c>
      <c r="J3340" s="197">
        <f t="shared" si="315"/>
        <v>1.5</v>
      </c>
      <c r="K3340" s="186">
        <f t="shared" si="312"/>
        <v>8</v>
      </c>
      <c r="L3340" s="198">
        <f t="shared" si="316"/>
        <v>2.6666666666666665</v>
      </c>
      <c r="M3340" s="199">
        <f t="shared" si="317"/>
        <v>2.66</v>
      </c>
    </row>
    <row r="3341" spans="1:13" x14ac:dyDescent="0.35">
      <c r="A3341" s="189" t="s">
        <v>3272</v>
      </c>
      <c r="B3341" s="190" t="s">
        <v>3289</v>
      </c>
      <c r="C3341" s="191">
        <v>571016</v>
      </c>
      <c r="D3341" s="192">
        <v>5.4790000000000001</v>
      </c>
      <c r="E3341" s="193">
        <v>49.781818180000002</v>
      </c>
      <c r="F3341" s="194">
        <v>1.8181818181818181</v>
      </c>
      <c r="H3341" s="195">
        <f t="shared" si="313"/>
        <v>5</v>
      </c>
      <c r="I3341" s="196">
        <f t="shared" si="314"/>
        <v>5</v>
      </c>
      <c r="J3341" s="197">
        <f t="shared" si="315"/>
        <v>5</v>
      </c>
      <c r="K3341" s="186">
        <f t="shared" ref="K3341:K3404" si="318">SUM(H3341:J3341)</f>
        <v>15</v>
      </c>
      <c r="L3341" s="198">
        <f t="shared" si="316"/>
        <v>5</v>
      </c>
      <c r="M3341" s="199">
        <f t="shared" si="317"/>
        <v>5</v>
      </c>
    </row>
    <row r="3342" spans="1:13" x14ac:dyDescent="0.35">
      <c r="A3342" s="189" t="s">
        <v>3272</v>
      </c>
      <c r="B3342" s="190" t="s">
        <v>3290</v>
      </c>
      <c r="C3342" s="191">
        <v>571083</v>
      </c>
      <c r="D3342" s="192">
        <v>5.7629999999999999</v>
      </c>
      <c r="E3342" s="193">
        <v>41.144820299999999</v>
      </c>
      <c r="F3342" s="194">
        <v>2.536997885835095</v>
      </c>
      <c r="H3342" s="195">
        <f t="shared" si="313"/>
        <v>5</v>
      </c>
      <c r="I3342" s="196">
        <f t="shared" si="314"/>
        <v>0.5</v>
      </c>
      <c r="J3342" s="197">
        <f t="shared" si="315"/>
        <v>3.5</v>
      </c>
      <c r="K3342" s="186">
        <f t="shared" si="318"/>
        <v>9</v>
      </c>
      <c r="L3342" s="198">
        <f t="shared" si="316"/>
        <v>3</v>
      </c>
      <c r="M3342" s="199">
        <f t="shared" si="317"/>
        <v>3</v>
      </c>
    </row>
    <row r="3343" spans="1:13" x14ac:dyDescent="0.35">
      <c r="A3343" s="189" t="s">
        <v>3272</v>
      </c>
      <c r="B3343" s="190" t="s">
        <v>3291</v>
      </c>
      <c r="C3343" s="191">
        <v>571130</v>
      </c>
      <c r="D3343" s="192">
        <v>4.38</v>
      </c>
      <c r="E3343" s="193">
        <v>41.183018869999998</v>
      </c>
      <c r="F3343" s="194">
        <v>4.5283018867924527</v>
      </c>
      <c r="H3343" s="195">
        <f t="shared" si="313"/>
        <v>5</v>
      </c>
      <c r="I3343" s="196">
        <f t="shared" si="314"/>
        <v>1</v>
      </c>
      <c r="J3343" s="197">
        <f t="shared" si="315"/>
        <v>1</v>
      </c>
      <c r="K3343" s="186">
        <f t="shared" si="318"/>
        <v>7</v>
      </c>
      <c r="L3343" s="198">
        <f t="shared" si="316"/>
        <v>2.3333333333333335</v>
      </c>
      <c r="M3343" s="199">
        <f t="shared" si="317"/>
        <v>2.33</v>
      </c>
    </row>
    <row r="3344" spans="1:13" x14ac:dyDescent="0.35">
      <c r="A3344" s="189" t="s">
        <v>3272</v>
      </c>
      <c r="B3344" s="190" t="s">
        <v>3292</v>
      </c>
      <c r="C3344" s="191">
        <v>573744</v>
      </c>
      <c r="D3344" s="192">
        <v>2.6549999999999998</v>
      </c>
      <c r="E3344" s="193">
        <v>45.889221560000003</v>
      </c>
      <c r="F3344" s="194">
        <v>0</v>
      </c>
      <c r="H3344" s="195">
        <f t="shared" si="313"/>
        <v>1.5</v>
      </c>
      <c r="I3344" s="196">
        <f t="shared" si="314"/>
        <v>5</v>
      </c>
      <c r="J3344" s="197">
        <f t="shared" si="315"/>
        <v>5</v>
      </c>
      <c r="K3344" s="186">
        <f t="shared" si="318"/>
        <v>11.5</v>
      </c>
      <c r="L3344" s="198">
        <f t="shared" si="316"/>
        <v>3.8333333333333335</v>
      </c>
      <c r="M3344" s="199">
        <f t="shared" si="317"/>
        <v>3.83</v>
      </c>
    </row>
    <row r="3345" spans="1:13" x14ac:dyDescent="0.35">
      <c r="A3345" s="189" t="s">
        <v>3293</v>
      </c>
      <c r="B3345" s="190" t="s">
        <v>3294</v>
      </c>
      <c r="C3345" s="191">
        <v>576093</v>
      </c>
      <c r="D3345" s="192">
        <v>1.754</v>
      </c>
      <c r="E3345" s="193">
        <v>43.133187769999999</v>
      </c>
      <c r="F3345" s="194">
        <v>0.8733624454148472</v>
      </c>
      <c r="H3345" s="195">
        <f t="shared" si="313"/>
        <v>0.5</v>
      </c>
      <c r="I3345" s="196">
        <f t="shared" si="314"/>
        <v>4</v>
      </c>
      <c r="J3345" s="197">
        <f t="shared" si="315"/>
        <v>5</v>
      </c>
      <c r="K3345" s="186">
        <f t="shared" si="318"/>
        <v>9.5</v>
      </c>
      <c r="L3345" s="198">
        <f t="shared" si="316"/>
        <v>3.1666666666666665</v>
      </c>
      <c r="M3345" s="199">
        <f t="shared" si="317"/>
        <v>3.16</v>
      </c>
    </row>
    <row r="3346" spans="1:13" x14ac:dyDescent="0.35">
      <c r="A3346" s="189" t="s">
        <v>3293</v>
      </c>
      <c r="B3346" s="190" t="s">
        <v>3295</v>
      </c>
      <c r="C3346" s="191">
        <v>576107</v>
      </c>
      <c r="D3346" s="192">
        <v>0.82599999999999996</v>
      </c>
      <c r="E3346" s="193">
        <v>39.674522289999999</v>
      </c>
      <c r="F3346" s="194">
        <v>2.8025477707006372</v>
      </c>
      <c r="H3346" s="195">
        <f t="shared" si="313"/>
        <v>0.5</v>
      </c>
      <c r="I3346" s="196">
        <f t="shared" si="314"/>
        <v>0.5</v>
      </c>
      <c r="J3346" s="197">
        <f t="shared" si="315"/>
        <v>3.5</v>
      </c>
      <c r="K3346" s="186">
        <f t="shared" si="318"/>
        <v>4.5</v>
      </c>
      <c r="L3346" s="198">
        <f t="shared" si="316"/>
        <v>1.5</v>
      </c>
      <c r="M3346" s="199">
        <f t="shared" si="317"/>
        <v>1.5</v>
      </c>
    </row>
    <row r="3347" spans="1:13" x14ac:dyDescent="0.35">
      <c r="A3347" s="189" t="s">
        <v>3293</v>
      </c>
      <c r="B3347" s="190" t="s">
        <v>3296</v>
      </c>
      <c r="C3347" s="191">
        <v>576174</v>
      </c>
      <c r="D3347" s="192">
        <v>2.3260000000000001</v>
      </c>
      <c r="E3347" s="193">
        <v>43.06730769</v>
      </c>
      <c r="F3347" s="194">
        <v>3.8461538461538463</v>
      </c>
      <c r="H3347" s="195">
        <f t="shared" si="313"/>
        <v>1</v>
      </c>
      <c r="I3347" s="196">
        <f t="shared" si="314"/>
        <v>3.5</v>
      </c>
      <c r="J3347" s="197">
        <f t="shared" si="315"/>
        <v>2</v>
      </c>
      <c r="K3347" s="186">
        <f t="shared" si="318"/>
        <v>6.5</v>
      </c>
      <c r="L3347" s="198">
        <f t="shared" si="316"/>
        <v>2.1666666666666665</v>
      </c>
      <c r="M3347" s="199">
        <f t="shared" si="317"/>
        <v>2.16</v>
      </c>
    </row>
    <row r="3348" spans="1:13" x14ac:dyDescent="0.35">
      <c r="A3348" s="189" t="s">
        <v>3293</v>
      </c>
      <c r="B3348" s="190" t="s">
        <v>2078</v>
      </c>
      <c r="C3348" s="191">
        <v>576204</v>
      </c>
      <c r="D3348" s="192">
        <v>2.2269999999999999</v>
      </c>
      <c r="E3348" s="193">
        <v>41.161426839999997</v>
      </c>
      <c r="F3348" s="194">
        <v>4.1112454655380892</v>
      </c>
      <c r="H3348" s="195">
        <f t="shared" si="313"/>
        <v>1</v>
      </c>
      <c r="I3348" s="196">
        <f t="shared" si="314"/>
        <v>1</v>
      </c>
      <c r="J3348" s="197">
        <f t="shared" si="315"/>
        <v>1.5</v>
      </c>
      <c r="K3348" s="186">
        <f t="shared" si="318"/>
        <v>3.5</v>
      </c>
      <c r="L3348" s="198">
        <f t="shared" si="316"/>
        <v>1.1666666666666667</v>
      </c>
      <c r="M3348" s="199">
        <f t="shared" si="317"/>
        <v>1.1599999999999999</v>
      </c>
    </row>
    <row r="3349" spans="1:13" x14ac:dyDescent="0.35">
      <c r="A3349" s="189" t="s">
        <v>3293</v>
      </c>
      <c r="B3349" s="190" t="s">
        <v>3297</v>
      </c>
      <c r="C3349" s="191">
        <v>548782</v>
      </c>
      <c r="D3349" s="192">
        <v>0</v>
      </c>
      <c r="E3349" s="193">
        <v>42.48989899</v>
      </c>
      <c r="F3349" s="194">
        <v>4.0404040404040407</v>
      </c>
      <c r="H3349" s="195">
        <f t="shared" si="313"/>
        <v>0.5</v>
      </c>
      <c r="I3349" s="196">
        <f t="shared" si="314"/>
        <v>3</v>
      </c>
      <c r="J3349" s="197">
        <f t="shared" si="315"/>
        <v>1.5</v>
      </c>
      <c r="K3349" s="186">
        <f t="shared" si="318"/>
        <v>5</v>
      </c>
      <c r="L3349" s="198">
        <f t="shared" si="316"/>
        <v>1.6666666666666667</v>
      </c>
      <c r="M3349" s="199">
        <f t="shared" si="317"/>
        <v>1.66</v>
      </c>
    </row>
    <row r="3350" spans="1:13" x14ac:dyDescent="0.35">
      <c r="A3350" s="189" t="s">
        <v>3293</v>
      </c>
      <c r="B3350" s="190" t="s">
        <v>3298</v>
      </c>
      <c r="C3350" s="191">
        <v>576336</v>
      </c>
      <c r="D3350" s="192">
        <v>1.2769999999999999</v>
      </c>
      <c r="E3350" s="193">
        <v>40.608205589999997</v>
      </c>
      <c r="F3350" s="194">
        <v>5.7709648331830481</v>
      </c>
      <c r="H3350" s="195">
        <f t="shared" si="313"/>
        <v>0.5</v>
      </c>
      <c r="I3350" s="196">
        <f t="shared" si="314"/>
        <v>0.5</v>
      </c>
      <c r="J3350" s="197">
        <f t="shared" si="315"/>
        <v>0.5</v>
      </c>
      <c r="K3350" s="186">
        <f t="shared" si="318"/>
        <v>1.5</v>
      </c>
      <c r="L3350" s="198">
        <f t="shared" si="316"/>
        <v>0.5</v>
      </c>
      <c r="M3350" s="199">
        <f t="shared" si="317"/>
        <v>0.5</v>
      </c>
    </row>
    <row r="3351" spans="1:13" x14ac:dyDescent="0.35">
      <c r="A3351" s="189" t="s">
        <v>3293</v>
      </c>
      <c r="B3351" s="190" t="s">
        <v>3299</v>
      </c>
      <c r="C3351" s="191">
        <v>576425</v>
      </c>
      <c r="D3351" s="192">
        <v>2.383</v>
      </c>
      <c r="E3351" s="193">
        <v>42.39730745</v>
      </c>
      <c r="F3351" s="194">
        <v>4.7589229805886033</v>
      </c>
      <c r="H3351" s="195">
        <f t="shared" si="313"/>
        <v>1</v>
      </c>
      <c r="I3351" s="196">
        <f t="shared" si="314"/>
        <v>3</v>
      </c>
      <c r="J3351" s="197">
        <f t="shared" si="315"/>
        <v>0.5</v>
      </c>
      <c r="K3351" s="186">
        <f t="shared" si="318"/>
        <v>4.5</v>
      </c>
      <c r="L3351" s="198">
        <f t="shared" si="316"/>
        <v>1.5</v>
      </c>
      <c r="M3351" s="199">
        <f t="shared" si="317"/>
        <v>1.5</v>
      </c>
    </row>
    <row r="3352" spans="1:13" x14ac:dyDescent="0.35">
      <c r="A3352" s="189" t="s">
        <v>3293</v>
      </c>
      <c r="B3352" s="190" t="s">
        <v>3300</v>
      </c>
      <c r="C3352" s="191">
        <v>576441</v>
      </c>
      <c r="D3352" s="192">
        <v>1.01</v>
      </c>
      <c r="E3352" s="193">
        <v>39.912280699999997</v>
      </c>
      <c r="F3352" s="194">
        <v>4.6783625730994149</v>
      </c>
      <c r="H3352" s="195">
        <f t="shared" si="313"/>
        <v>0.5</v>
      </c>
      <c r="I3352" s="196">
        <f t="shared" si="314"/>
        <v>0.5</v>
      </c>
      <c r="J3352" s="197">
        <f t="shared" si="315"/>
        <v>0.5</v>
      </c>
      <c r="K3352" s="186">
        <f t="shared" si="318"/>
        <v>1.5</v>
      </c>
      <c r="L3352" s="198">
        <f t="shared" si="316"/>
        <v>0.5</v>
      </c>
      <c r="M3352" s="199">
        <f t="shared" si="317"/>
        <v>0.5</v>
      </c>
    </row>
    <row r="3353" spans="1:13" x14ac:dyDescent="0.35">
      <c r="A3353" s="189" t="s">
        <v>3293</v>
      </c>
      <c r="B3353" s="190" t="s">
        <v>3301</v>
      </c>
      <c r="C3353" s="191">
        <v>548651</v>
      </c>
      <c r="D3353" s="192">
        <v>1.724</v>
      </c>
      <c r="E3353" s="193">
        <v>37.844632769999997</v>
      </c>
      <c r="F3353" s="194">
        <v>2.2598870056497176</v>
      </c>
      <c r="H3353" s="195">
        <f t="shared" si="313"/>
        <v>0.5</v>
      </c>
      <c r="I3353" s="196">
        <f t="shared" si="314"/>
        <v>0.5</v>
      </c>
      <c r="J3353" s="197">
        <f t="shared" si="315"/>
        <v>4</v>
      </c>
      <c r="K3353" s="186">
        <f t="shared" si="318"/>
        <v>5</v>
      </c>
      <c r="L3353" s="198">
        <f t="shared" si="316"/>
        <v>1.6666666666666667</v>
      </c>
      <c r="M3353" s="199">
        <f t="shared" si="317"/>
        <v>1.66</v>
      </c>
    </row>
    <row r="3354" spans="1:13" x14ac:dyDescent="0.35">
      <c r="A3354" s="189" t="s">
        <v>3293</v>
      </c>
      <c r="B3354" s="190" t="s">
        <v>3302</v>
      </c>
      <c r="C3354" s="191">
        <v>576450</v>
      </c>
      <c r="D3354" s="192">
        <v>2.851</v>
      </c>
      <c r="E3354" s="193">
        <v>42.031757749999997</v>
      </c>
      <c r="F3354" s="194">
        <v>4.1358936484490396</v>
      </c>
      <c r="H3354" s="195">
        <f t="shared" si="313"/>
        <v>2</v>
      </c>
      <c r="I3354" s="196">
        <f t="shared" si="314"/>
        <v>2</v>
      </c>
      <c r="J3354" s="197">
        <f t="shared" si="315"/>
        <v>1.5</v>
      </c>
      <c r="K3354" s="186">
        <f t="shared" si="318"/>
        <v>5.5</v>
      </c>
      <c r="L3354" s="198">
        <f t="shared" si="316"/>
        <v>1.8333333333333333</v>
      </c>
      <c r="M3354" s="199">
        <f t="shared" si="317"/>
        <v>1.83</v>
      </c>
    </row>
    <row r="3355" spans="1:13" x14ac:dyDescent="0.35">
      <c r="A3355" s="189" t="s">
        <v>3293</v>
      </c>
      <c r="B3355" s="190" t="s">
        <v>3303</v>
      </c>
      <c r="C3355" s="191">
        <v>576468</v>
      </c>
      <c r="D3355" s="192">
        <v>1.6020000000000001</v>
      </c>
      <c r="E3355" s="193">
        <v>40.874436090000003</v>
      </c>
      <c r="F3355" s="194">
        <v>3.6090225563909777</v>
      </c>
      <c r="H3355" s="195">
        <f t="shared" si="313"/>
        <v>0.5</v>
      </c>
      <c r="I3355" s="196">
        <f t="shared" si="314"/>
        <v>0.5</v>
      </c>
      <c r="J3355" s="197">
        <f t="shared" si="315"/>
        <v>2</v>
      </c>
      <c r="K3355" s="186">
        <f t="shared" si="318"/>
        <v>3</v>
      </c>
      <c r="L3355" s="198">
        <f t="shared" si="316"/>
        <v>1</v>
      </c>
      <c r="M3355" s="199">
        <f t="shared" si="317"/>
        <v>1</v>
      </c>
    </row>
    <row r="3356" spans="1:13" x14ac:dyDescent="0.35">
      <c r="A3356" s="189" t="s">
        <v>3293</v>
      </c>
      <c r="B3356" s="190" t="s">
        <v>3304</v>
      </c>
      <c r="C3356" s="191">
        <v>576492</v>
      </c>
      <c r="D3356" s="192">
        <v>0.73199999999999998</v>
      </c>
      <c r="E3356" s="193">
        <v>42.740625000000001</v>
      </c>
      <c r="F3356" s="194">
        <v>2.5</v>
      </c>
      <c r="H3356" s="195">
        <f t="shared" si="313"/>
        <v>0.5</v>
      </c>
      <c r="I3356" s="196">
        <f t="shared" si="314"/>
        <v>3.5</v>
      </c>
      <c r="J3356" s="197">
        <f t="shared" si="315"/>
        <v>3.5</v>
      </c>
      <c r="K3356" s="186">
        <f t="shared" si="318"/>
        <v>7.5</v>
      </c>
      <c r="L3356" s="198">
        <f t="shared" si="316"/>
        <v>2.5</v>
      </c>
      <c r="M3356" s="199">
        <f t="shared" si="317"/>
        <v>2.5</v>
      </c>
    </row>
    <row r="3357" spans="1:13" x14ac:dyDescent="0.35">
      <c r="A3357" s="189" t="s">
        <v>3293</v>
      </c>
      <c r="B3357" s="190" t="s">
        <v>3305</v>
      </c>
      <c r="C3357" s="191">
        <v>576506</v>
      </c>
      <c r="D3357" s="192">
        <v>0.621</v>
      </c>
      <c r="E3357" s="193">
        <v>41.033582090000003</v>
      </c>
      <c r="F3357" s="194">
        <v>6.7164179104477615</v>
      </c>
      <c r="H3357" s="195">
        <f t="shared" si="313"/>
        <v>0.5</v>
      </c>
      <c r="I3357" s="196">
        <f t="shared" si="314"/>
        <v>0.5</v>
      </c>
      <c r="J3357" s="197">
        <f t="shared" si="315"/>
        <v>0.5</v>
      </c>
      <c r="K3357" s="186">
        <f t="shared" si="318"/>
        <v>1.5</v>
      </c>
      <c r="L3357" s="198">
        <f t="shared" si="316"/>
        <v>0.5</v>
      </c>
      <c r="M3357" s="199">
        <f t="shared" si="317"/>
        <v>0.5</v>
      </c>
    </row>
    <row r="3358" spans="1:13" x14ac:dyDescent="0.35">
      <c r="A3358" s="189" t="s">
        <v>3293</v>
      </c>
      <c r="B3358" s="190" t="s">
        <v>3306</v>
      </c>
      <c r="C3358" s="191">
        <v>576603</v>
      </c>
      <c r="D3358" s="192">
        <v>8.4510000000000005</v>
      </c>
      <c r="E3358" s="193">
        <v>42.62019231</v>
      </c>
      <c r="F3358" s="194">
        <v>16.346153846153847</v>
      </c>
      <c r="H3358" s="195">
        <f t="shared" si="313"/>
        <v>5</v>
      </c>
      <c r="I3358" s="196">
        <f t="shared" si="314"/>
        <v>3</v>
      </c>
      <c r="J3358" s="197">
        <f t="shared" si="315"/>
        <v>0.5</v>
      </c>
      <c r="K3358" s="186">
        <f t="shared" si="318"/>
        <v>8.5</v>
      </c>
      <c r="L3358" s="198">
        <f t="shared" si="316"/>
        <v>2.8333333333333335</v>
      </c>
      <c r="M3358" s="199">
        <f t="shared" si="317"/>
        <v>2.83</v>
      </c>
    </row>
    <row r="3359" spans="1:13" x14ac:dyDescent="0.35">
      <c r="A3359" s="189" t="s">
        <v>3293</v>
      </c>
      <c r="B3359" s="190" t="s">
        <v>3307</v>
      </c>
      <c r="C3359" s="191">
        <v>576611</v>
      </c>
      <c r="D3359" s="192">
        <v>2.2989999999999999</v>
      </c>
      <c r="E3359" s="193">
        <v>41.263513510000003</v>
      </c>
      <c r="F3359" s="194">
        <v>1.3513513513513513</v>
      </c>
      <c r="H3359" s="195">
        <f t="shared" si="313"/>
        <v>1</v>
      </c>
      <c r="I3359" s="196">
        <f t="shared" si="314"/>
        <v>1</v>
      </c>
      <c r="J3359" s="197">
        <f t="shared" si="315"/>
        <v>5</v>
      </c>
      <c r="K3359" s="186">
        <f t="shared" si="318"/>
        <v>7</v>
      </c>
      <c r="L3359" s="198">
        <f t="shared" si="316"/>
        <v>2.3333333333333335</v>
      </c>
      <c r="M3359" s="199">
        <f t="shared" si="317"/>
        <v>2.33</v>
      </c>
    </row>
    <row r="3360" spans="1:13" x14ac:dyDescent="0.35">
      <c r="A3360" s="189" t="s">
        <v>3293</v>
      </c>
      <c r="B3360" s="190" t="s">
        <v>3308</v>
      </c>
      <c r="C3360" s="191">
        <v>576620</v>
      </c>
      <c r="D3360" s="192">
        <v>1.875</v>
      </c>
      <c r="E3360" s="193">
        <v>42.922448979999999</v>
      </c>
      <c r="F3360" s="194">
        <v>0.81632653061224492</v>
      </c>
      <c r="H3360" s="195">
        <f t="shared" si="313"/>
        <v>0.5</v>
      </c>
      <c r="I3360" s="196">
        <f t="shared" si="314"/>
        <v>3.5</v>
      </c>
      <c r="J3360" s="197">
        <f t="shared" si="315"/>
        <v>5</v>
      </c>
      <c r="K3360" s="186">
        <f t="shared" si="318"/>
        <v>9</v>
      </c>
      <c r="L3360" s="198">
        <f t="shared" si="316"/>
        <v>3</v>
      </c>
      <c r="M3360" s="199">
        <f t="shared" si="317"/>
        <v>3</v>
      </c>
    </row>
    <row r="3361" spans="1:13" x14ac:dyDescent="0.35">
      <c r="A3361" s="189" t="s">
        <v>3293</v>
      </c>
      <c r="B3361" s="190" t="s">
        <v>3309</v>
      </c>
      <c r="C3361" s="191">
        <v>548723</v>
      </c>
      <c r="D3361" s="192">
        <v>1.1240000000000001</v>
      </c>
      <c r="E3361" s="193">
        <v>40.95333333</v>
      </c>
      <c r="F3361" s="194">
        <v>1.3333333333333335</v>
      </c>
      <c r="H3361" s="195">
        <f t="shared" si="313"/>
        <v>0.5</v>
      </c>
      <c r="I3361" s="196">
        <f t="shared" si="314"/>
        <v>0.5</v>
      </c>
      <c r="J3361" s="197">
        <f t="shared" si="315"/>
        <v>5</v>
      </c>
      <c r="K3361" s="186">
        <f t="shared" si="318"/>
        <v>6</v>
      </c>
      <c r="L3361" s="198">
        <f t="shared" si="316"/>
        <v>2</v>
      </c>
      <c r="M3361" s="199">
        <f t="shared" si="317"/>
        <v>2</v>
      </c>
    </row>
    <row r="3362" spans="1:13" x14ac:dyDescent="0.35">
      <c r="A3362" s="189" t="s">
        <v>3293</v>
      </c>
      <c r="B3362" s="190" t="s">
        <v>3310</v>
      </c>
      <c r="C3362" s="191">
        <v>576671</v>
      </c>
      <c r="D3362" s="192">
        <v>2.1389999999999998</v>
      </c>
      <c r="E3362" s="193">
        <v>43.017658930000003</v>
      </c>
      <c r="F3362" s="194">
        <v>5.2472250252270438</v>
      </c>
      <c r="H3362" s="195">
        <f t="shared" si="313"/>
        <v>0.5</v>
      </c>
      <c r="I3362" s="196">
        <f t="shared" si="314"/>
        <v>3.5</v>
      </c>
      <c r="J3362" s="197">
        <f t="shared" si="315"/>
        <v>0.5</v>
      </c>
      <c r="K3362" s="186">
        <f t="shared" si="318"/>
        <v>4.5</v>
      </c>
      <c r="L3362" s="198">
        <f t="shared" si="316"/>
        <v>1.5</v>
      </c>
      <c r="M3362" s="199">
        <f t="shared" si="317"/>
        <v>1.5</v>
      </c>
    </row>
    <row r="3363" spans="1:13" x14ac:dyDescent="0.35">
      <c r="A3363" s="189" t="s">
        <v>3293</v>
      </c>
      <c r="B3363" s="190" t="s">
        <v>3311</v>
      </c>
      <c r="C3363" s="191">
        <v>548758</v>
      </c>
      <c r="D3363" s="192">
        <v>0</v>
      </c>
      <c r="E3363" s="193">
        <v>50.78</v>
      </c>
      <c r="F3363" s="194">
        <v>4</v>
      </c>
      <c r="H3363" s="195">
        <f t="shared" si="313"/>
        <v>0.5</v>
      </c>
      <c r="I3363" s="196">
        <f t="shared" si="314"/>
        <v>5</v>
      </c>
      <c r="J3363" s="197">
        <f t="shared" si="315"/>
        <v>1.5</v>
      </c>
      <c r="K3363" s="186">
        <f t="shared" si="318"/>
        <v>7</v>
      </c>
      <c r="L3363" s="198">
        <f t="shared" si="316"/>
        <v>2.3333333333333335</v>
      </c>
      <c r="M3363" s="199">
        <f t="shared" si="317"/>
        <v>2.33</v>
      </c>
    </row>
    <row r="3364" spans="1:13" x14ac:dyDescent="0.35">
      <c r="A3364" s="189" t="s">
        <v>3293</v>
      </c>
      <c r="B3364" s="190" t="s">
        <v>3312</v>
      </c>
      <c r="C3364" s="191">
        <v>576701</v>
      </c>
      <c r="D3364" s="192">
        <v>2.3260000000000001</v>
      </c>
      <c r="E3364" s="193">
        <v>42.585951940000001</v>
      </c>
      <c r="F3364" s="194">
        <v>0.92421441774491686</v>
      </c>
      <c r="H3364" s="195">
        <f t="shared" si="313"/>
        <v>1</v>
      </c>
      <c r="I3364" s="196">
        <f t="shared" si="314"/>
        <v>3</v>
      </c>
      <c r="J3364" s="197">
        <f t="shared" si="315"/>
        <v>5</v>
      </c>
      <c r="K3364" s="186">
        <f t="shared" si="318"/>
        <v>9</v>
      </c>
      <c r="L3364" s="198">
        <f t="shared" si="316"/>
        <v>3</v>
      </c>
      <c r="M3364" s="199">
        <f t="shared" si="317"/>
        <v>3</v>
      </c>
    </row>
    <row r="3365" spans="1:13" x14ac:dyDescent="0.35">
      <c r="A3365" s="189" t="s">
        <v>3293</v>
      </c>
      <c r="B3365" s="190" t="s">
        <v>3313</v>
      </c>
      <c r="C3365" s="191">
        <v>576727</v>
      </c>
      <c r="D3365" s="192">
        <v>1.8660000000000001</v>
      </c>
      <c r="E3365" s="193">
        <v>44.242718449999998</v>
      </c>
      <c r="F3365" s="194">
        <v>0.4854368932038835</v>
      </c>
      <c r="H3365" s="195">
        <f t="shared" si="313"/>
        <v>0.5</v>
      </c>
      <c r="I3365" s="196">
        <f t="shared" si="314"/>
        <v>5</v>
      </c>
      <c r="J3365" s="197">
        <f t="shared" si="315"/>
        <v>5</v>
      </c>
      <c r="K3365" s="186">
        <f t="shared" si="318"/>
        <v>10.5</v>
      </c>
      <c r="L3365" s="198">
        <f t="shared" si="316"/>
        <v>3.5</v>
      </c>
      <c r="M3365" s="199">
        <f t="shared" si="317"/>
        <v>3.5</v>
      </c>
    </row>
    <row r="3366" spans="1:13" x14ac:dyDescent="0.35">
      <c r="A3366" s="189" t="s">
        <v>3293</v>
      </c>
      <c r="B3366" s="190" t="s">
        <v>3293</v>
      </c>
      <c r="C3366" s="191">
        <v>576069</v>
      </c>
      <c r="D3366" s="192">
        <v>2.629</v>
      </c>
      <c r="E3366" s="193">
        <v>43.46040902</v>
      </c>
      <c r="F3366" s="194">
        <v>5.4535920293654954</v>
      </c>
      <c r="H3366" s="195">
        <f t="shared" si="313"/>
        <v>1.5</v>
      </c>
      <c r="I3366" s="196">
        <f t="shared" si="314"/>
        <v>4.5</v>
      </c>
      <c r="J3366" s="197">
        <f t="shared" si="315"/>
        <v>0.5</v>
      </c>
      <c r="K3366" s="186">
        <f t="shared" si="318"/>
        <v>6.5</v>
      </c>
      <c r="L3366" s="198">
        <f t="shared" si="316"/>
        <v>2.1666666666666665</v>
      </c>
      <c r="M3366" s="199">
        <f t="shared" si="317"/>
        <v>2.16</v>
      </c>
    </row>
    <row r="3367" spans="1:13" x14ac:dyDescent="0.35">
      <c r="A3367" s="189" t="s">
        <v>3293</v>
      </c>
      <c r="B3367" s="190" t="s">
        <v>3314</v>
      </c>
      <c r="C3367" s="191">
        <v>576735</v>
      </c>
      <c r="D3367" s="192">
        <v>4.6150000000000002</v>
      </c>
      <c r="E3367" s="193">
        <v>40.135514020000002</v>
      </c>
      <c r="F3367" s="194">
        <v>87.850467289719631</v>
      </c>
      <c r="H3367" s="195">
        <f t="shared" si="313"/>
        <v>5</v>
      </c>
      <c r="I3367" s="196">
        <f t="shared" si="314"/>
        <v>0.5</v>
      </c>
      <c r="J3367" s="197">
        <f t="shared" si="315"/>
        <v>0.5</v>
      </c>
      <c r="K3367" s="186">
        <f t="shared" si="318"/>
        <v>6</v>
      </c>
      <c r="L3367" s="198">
        <f t="shared" si="316"/>
        <v>2</v>
      </c>
      <c r="M3367" s="199">
        <f t="shared" si="317"/>
        <v>2</v>
      </c>
    </row>
    <row r="3368" spans="1:13" x14ac:dyDescent="0.35">
      <c r="A3368" s="189" t="s">
        <v>3293</v>
      </c>
      <c r="B3368" s="190" t="s">
        <v>3315</v>
      </c>
      <c r="C3368" s="191">
        <v>576778</v>
      </c>
      <c r="D3368" s="192">
        <v>1.9359999999999999</v>
      </c>
      <c r="E3368" s="193">
        <v>43.003875970000003</v>
      </c>
      <c r="F3368" s="194">
        <v>2.2394487510766581</v>
      </c>
      <c r="H3368" s="195">
        <f t="shared" si="313"/>
        <v>0.5</v>
      </c>
      <c r="I3368" s="196">
        <f t="shared" si="314"/>
        <v>3.5</v>
      </c>
      <c r="J3368" s="197">
        <f t="shared" si="315"/>
        <v>4</v>
      </c>
      <c r="K3368" s="186">
        <f t="shared" si="318"/>
        <v>8</v>
      </c>
      <c r="L3368" s="198">
        <f t="shared" si="316"/>
        <v>2.6666666666666665</v>
      </c>
      <c r="M3368" s="199">
        <f t="shared" si="317"/>
        <v>2.66</v>
      </c>
    </row>
    <row r="3369" spans="1:13" x14ac:dyDescent="0.35">
      <c r="A3369" s="189" t="s">
        <v>3293</v>
      </c>
      <c r="B3369" s="190" t="s">
        <v>3316</v>
      </c>
      <c r="C3369" s="191">
        <v>576786</v>
      </c>
      <c r="D3369" s="192">
        <v>1.883</v>
      </c>
      <c r="E3369" s="193">
        <v>42.20478413</v>
      </c>
      <c r="F3369" s="194">
        <v>3.500583430571762</v>
      </c>
      <c r="H3369" s="195">
        <f t="shared" si="313"/>
        <v>0.5</v>
      </c>
      <c r="I3369" s="196">
        <f t="shared" si="314"/>
        <v>2.5</v>
      </c>
      <c r="J3369" s="197">
        <f t="shared" si="315"/>
        <v>2.5</v>
      </c>
      <c r="K3369" s="186">
        <f t="shared" si="318"/>
        <v>5.5</v>
      </c>
      <c r="L3369" s="198">
        <f t="shared" si="316"/>
        <v>1.8333333333333333</v>
      </c>
      <c r="M3369" s="199">
        <f t="shared" si="317"/>
        <v>1.83</v>
      </c>
    </row>
    <row r="3370" spans="1:13" x14ac:dyDescent="0.35">
      <c r="A3370" s="189" t="s">
        <v>3293</v>
      </c>
      <c r="B3370" s="190" t="s">
        <v>3317</v>
      </c>
      <c r="C3370" s="191">
        <v>576808</v>
      </c>
      <c r="D3370" s="192">
        <v>2.238</v>
      </c>
      <c r="E3370" s="193">
        <v>42.823554420000001</v>
      </c>
      <c r="F3370" s="194">
        <v>1.360544217687075</v>
      </c>
      <c r="H3370" s="195">
        <f t="shared" si="313"/>
        <v>1</v>
      </c>
      <c r="I3370" s="196">
        <f t="shared" si="314"/>
        <v>3.5</v>
      </c>
      <c r="J3370" s="197">
        <f t="shared" si="315"/>
        <v>5</v>
      </c>
      <c r="K3370" s="186">
        <f t="shared" si="318"/>
        <v>9.5</v>
      </c>
      <c r="L3370" s="198">
        <f t="shared" si="316"/>
        <v>3.1666666666666665</v>
      </c>
      <c r="M3370" s="199">
        <f t="shared" si="317"/>
        <v>3.16</v>
      </c>
    </row>
    <row r="3371" spans="1:13" x14ac:dyDescent="0.35">
      <c r="A3371" s="189" t="s">
        <v>3293</v>
      </c>
      <c r="B3371" s="190" t="s">
        <v>3318</v>
      </c>
      <c r="C3371" s="191">
        <v>576816</v>
      </c>
      <c r="D3371" s="192">
        <v>1.6559999999999999</v>
      </c>
      <c r="E3371" s="193">
        <v>40.996815290000001</v>
      </c>
      <c r="F3371" s="194">
        <v>2.1231422505307855</v>
      </c>
      <c r="H3371" s="195">
        <f t="shared" si="313"/>
        <v>0.5</v>
      </c>
      <c r="I3371" s="196">
        <f t="shared" si="314"/>
        <v>0.5</v>
      </c>
      <c r="J3371" s="197">
        <f t="shared" si="315"/>
        <v>4.5</v>
      </c>
      <c r="K3371" s="186">
        <f t="shared" si="318"/>
        <v>5.5</v>
      </c>
      <c r="L3371" s="198">
        <f t="shared" si="316"/>
        <v>1.8333333333333333</v>
      </c>
      <c r="M3371" s="199">
        <f t="shared" si="317"/>
        <v>1.83</v>
      </c>
    </row>
    <row r="3372" spans="1:13" x14ac:dyDescent="0.35">
      <c r="A3372" s="189" t="s">
        <v>3293</v>
      </c>
      <c r="B3372" s="190" t="s">
        <v>3319</v>
      </c>
      <c r="C3372" s="191">
        <v>576832</v>
      </c>
      <c r="D3372" s="192">
        <v>1.887</v>
      </c>
      <c r="E3372" s="193">
        <v>36.815286620000002</v>
      </c>
      <c r="F3372" s="194">
        <v>5.095541401273886</v>
      </c>
      <c r="H3372" s="195">
        <f t="shared" si="313"/>
        <v>0.5</v>
      </c>
      <c r="I3372" s="196">
        <f t="shared" si="314"/>
        <v>0.5</v>
      </c>
      <c r="J3372" s="197">
        <f t="shared" si="315"/>
        <v>0.5</v>
      </c>
      <c r="K3372" s="186">
        <f t="shared" si="318"/>
        <v>1.5</v>
      </c>
      <c r="L3372" s="198">
        <f t="shared" si="316"/>
        <v>0.5</v>
      </c>
      <c r="M3372" s="199">
        <f t="shared" si="317"/>
        <v>0.5</v>
      </c>
    </row>
    <row r="3373" spans="1:13" x14ac:dyDescent="0.35">
      <c r="A3373" s="189" t="s">
        <v>3293</v>
      </c>
      <c r="B3373" s="190" t="s">
        <v>3320</v>
      </c>
      <c r="C3373" s="191">
        <v>576883</v>
      </c>
      <c r="D3373" s="192">
        <v>2.2810000000000001</v>
      </c>
      <c r="E3373" s="193">
        <v>43.539349870000002</v>
      </c>
      <c r="F3373" s="194">
        <v>3.293413173652695</v>
      </c>
      <c r="H3373" s="195">
        <f t="shared" si="313"/>
        <v>1</v>
      </c>
      <c r="I3373" s="196">
        <f t="shared" si="314"/>
        <v>4.5</v>
      </c>
      <c r="J3373" s="197">
        <f t="shared" si="315"/>
        <v>2.5</v>
      </c>
      <c r="K3373" s="186">
        <f t="shared" si="318"/>
        <v>8</v>
      </c>
      <c r="L3373" s="198">
        <f t="shared" si="316"/>
        <v>2.6666666666666665</v>
      </c>
      <c r="M3373" s="199">
        <f t="shared" si="317"/>
        <v>2.66</v>
      </c>
    </row>
    <row r="3374" spans="1:13" x14ac:dyDescent="0.35">
      <c r="A3374" s="189" t="s">
        <v>3293</v>
      </c>
      <c r="B3374" s="190" t="s">
        <v>3321</v>
      </c>
      <c r="C3374" s="191">
        <v>576891</v>
      </c>
      <c r="D3374" s="192">
        <v>1.2929999999999999</v>
      </c>
      <c r="E3374" s="193">
        <v>42.473756909999999</v>
      </c>
      <c r="F3374" s="194">
        <v>1.9337016574585635</v>
      </c>
      <c r="H3374" s="195">
        <f t="shared" si="313"/>
        <v>0.5</v>
      </c>
      <c r="I3374" s="196">
        <f t="shared" si="314"/>
        <v>3</v>
      </c>
      <c r="J3374" s="197">
        <f t="shared" si="315"/>
        <v>4.5</v>
      </c>
      <c r="K3374" s="186">
        <f t="shared" si="318"/>
        <v>8</v>
      </c>
      <c r="L3374" s="198">
        <f t="shared" si="316"/>
        <v>2.6666666666666665</v>
      </c>
      <c r="M3374" s="199">
        <f t="shared" si="317"/>
        <v>2.66</v>
      </c>
    </row>
    <row r="3375" spans="1:13" x14ac:dyDescent="0.35">
      <c r="A3375" s="189" t="s">
        <v>3293</v>
      </c>
      <c r="B3375" s="190" t="s">
        <v>3322</v>
      </c>
      <c r="C3375" s="191">
        <v>576921</v>
      </c>
      <c r="D3375" s="192">
        <v>3.226</v>
      </c>
      <c r="E3375" s="193">
        <v>44.042682929999998</v>
      </c>
      <c r="F3375" s="194">
        <v>4.5731707317073171</v>
      </c>
      <c r="H3375" s="195">
        <f t="shared" si="313"/>
        <v>3</v>
      </c>
      <c r="I3375" s="196">
        <f t="shared" si="314"/>
        <v>5</v>
      </c>
      <c r="J3375" s="197">
        <f t="shared" si="315"/>
        <v>0.5</v>
      </c>
      <c r="K3375" s="186">
        <f t="shared" si="318"/>
        <v>8.5</v>
      </c>
      <c r="L3375" s="198">
        <f t="shared" si="316"/>
        <v>2.8333333333333335</v>
      </c>
      <c r="M3375" s="199">
        <f t="shared" si="317"/>
        <v>2.83</v>
      </c>
    </row>
    <row r="3376" spans="1:13" x14ac:dyDescent="0.35">
      <c r="A3376" s="189" t="s">
        <v>3293</v>
      </c>
      <c r="B3376" s="190" t="s">
        <v>3323</v>
      </c>
      <c r="C3376" s="191">
        <v>576948</v>
      </c>
      <c r="D3376" s="192">
        <v>3.4780000000000002</v>
      </c>
      <c r="E3376" s="193">
        <v>42.878698219999997</v>
      </c>
      <c r="F3376" s="194">
        <v>2.3668639053254439</v>
      </c>
      <c r="H3376" s="195">
        <f t="shared" si="313"/>
        <v>3.5</v>
      </c>
      <c r="I3376" s="196">
        <f t="shared" si="314"/>
        <v>3.5</v>
      </c>
      <c r="J3376" s="197">
        <f t="shared" si="315"/>
        <v>4</v>
      </c>
      <c r="K3376" s="186">
        <f t="shared" si="318"/>
        <v>11</v>
      </c>
      <c r="L3376" s="198">
        <f t="shared" si="316"/>
        <v>3.6666666666666665</v>
      </c>
      <c r="M3376" s="199">
        <f t="shared" si="317"/>
        <v>3.66</v>
      </c>
    </row>
    <row r="3377" spans="1:13" x14ac:dyDescent="0.35">
      <c r="A3377" s="189" t="s">
        <v>3324</v>
      </c>
      <c r="B3377" s="190" t="s">
        <v>3325</v>
      </c>
      <c r="C3377" s="191">
        <v>579041</v>
      </c>
      <c r="D3377" s="192">
        <v>4.0730000000000004</v>
      </c>
      <c r="E3377" s="193">
        <v>43.421794869999999</v>
      </c>
      <c r="F3377" s="194">
        <v>1.5384615384615385</v>
      </c>
      <c r="H3377" s="195">
        <f t="shared" si="313"/>
        <v>5</v>
      </c>
      <c r="I3377" s="196">
        <f t="shared" si="314"/>
        <v>4.5</v>
      </c>
      <c r="J3377" s="197">
        <f t="shared" si="315"/>
        <v>5</v>
      </c>
      <c r="K3377" s="186">
        <f t="shared" si="318"/>
        <v>14.5</v>
      </c>
      <c r="L3377" s="198">
        <f t="shared" si="316"/>
        <v>4.833333333333333</v>
      </c>
      <c r="M3377" s="199">
        <f t="shared" si="317"/>
        <v>4.83</v>
      </c>
    </row>
    <row r="3378" spans="1:13" x14ac:dyDescent="0.35">
      <c r="A3378" s="189" t="s">
        <v>3324</v>
      </c>
      <c r="B3378" s="190" t="s">
        <v>1317</v>
      </c>
      <c r="C3378" s="191">
        <v>579050</v>
      </c>
      <c r="D3378" s="192">
        <v>3.1469999999999998</v>
      </c>
      <c r="E3378" s="193">
        <v>41.016866159999999</v>
      </c>
      <c r="F3378" s="194">
        <v>1.7410228509249184</v>
      </c>
      <c r="H3378" s="195">
        <f t="shared" si="313"/>
        <v>3</v>
      </c>
      <c r="I3378" s="196">
        <f t="shared" si="314"/>
        <v>0.5</v>
      </c>
      <c r="J3378" s="197">
        <f t="shared" si="315"/>
        <v>5</v>
      </c>
      <c r="K3378" s="186">
        <f t="shared" si="318"/>
        <v>8.5</v>
      </c>
      <c r="L3378" s="198">
        <f t="shared" si="316"/>
        <v>2.8333333333333335</v>
      </c>
      <c r="M3378" s="199">
        <f t="shared" si="317"/>
        <v>2.83</v>
      </c>
    </row>
    <row r="3379" spans="1:13" x14ac:dyDescent="0.35">
      <c r="A3379" s="189" t="s">
        <v>3324</v>
      </c>
      <c r="B3379" s="190" t="s">
        <v>3326</v>
      </c>
      <c r="C3379" s="191">
        <v>579173</v>
      </c>
      <c r="D3379" s="192">
        <v>3.2789999999999999</v>
      </c>
      <c r="E3379" s="193">
        <v>43.058823529999998</v>
      </c>
      <c r="F3379" s="194">
        <v>1.0695187165775402</v>
      </c>
      <c r="H3379" s="195">
        <f t="shared" si="313"/>
        <v>3</v>
      </c>
      <c r="I3379" s="196">
        <f t="shared" si="314"/>
        <v>3.5</v>
      </c>
      <c r="J3379" s="197">
        <f t="shared" si="315"/>
        <v>5</v>
      </c>
      <c r="K3379" s="186">
        <f t="shared" si="318"/>
        <v>11.5</v>
      </c>
      <c r="L3379" s="198">
        <f t="shared" si="316"/>
        <v>3.8333333333333335</v>
      </c>
      <c r="M3379" s="199">
        <f t="shared" si="317"/>
        <v>3.83</v>
      </c>
    </row>
    <row r="3380" spans="1:13" x14ac:dyDescent="0.35">
      <c r="A3380" s="189" t="s">
        <v>3324</v>
      </c>
      <c r="B3380" s="190" t="s">
        <v>3327</v>
      </c>
      <c r="C3380" s="191">
        <v>579211</v>
      </c>
      <c r="D3380" s="192">
        <v>2.1019999999999999</v>
      </c>
      <c r="E3380" s="193">
        <v>42.770944739999997</v>
      </c>
      <c r="F3380" s="194">
        <v>3.3868092691622103</v>
      </c>
      <c r="H3380" s="195">
        <f t="shared" si="313"/>
        <v>0.5</v>
      </c>
      <c r="I3380" s="196">
        <f t="shared" si="314"/>
        <v>3.5</v>
      </c>
      <c r="J3380" s="197">
        <f t="shared" si="315"/>
        <v>2.5</v>
      </c>
      <c r="K3380" s="186">
        <f t="shared" si="318"/>
        <v>6.5</v>
      </c>
      <c r="L3380" s="198">
        <f t="shared" si="316"/>
        <v>2.1666666666666665</v>
      </c>
      <c r="M3380" s="199">
        <f t="shared" si="317"/>
        <v>2.16</v>
      </c>
    </row>
    <row r="3381" spans="1:13" x14ac:dyDescent="0.35">
      <c r="A3381" s="189" t="s">
        <v>3324</v>
      </c>
      <c r="B3381" s="190" t="s">
        <v>3328</v>
      </c>
      <c r="C3381" s="191">
        <v>579220</v>
      </c>
      <c r="D3381" s="192">
        <v>2.524</v>
      </c>
      <c r="E3381" s="193">
        <v>41.595472440000002</v>
      </c>
      <c r="F3381" s="194">
        <v>2.3622047244094486</v>
      </c>
      <c r="H3381" s="195">
        <f t="shared" si="313"/>
        <v>1.5</v>
      </c>
      <c r="I3381" s="196">
        <f t="shared" si="314"/>
        <v>1.5</v>
      </c>
      <c r="J3381" s="197">
        <f t="shared" si="315"/>
        <v>4</v>
      </c>
      <c r="K3381" s="186">
        <f t="shared" si="318"/>
        <v>7</v>
      </c>
      <c r="L3381" s="198">
        <f t="shared" si="316"/>
        <v>2.3333333333333335</v>
      </c>
      <c r="M3381" s="199">
        <f t="shared" si="317"/>
        <v>2.33</v>
      </c>
    </row>
    <row r="3382" spans="1:13" x14ac:dyDescent="0.35">
      <c r="A3382" s="189" t="s">
        <v>3324</v>
      </c>
      <c r="B3382" s="190" t="s">
        <v>3329</v>
      </c>
      <c r="C3382" s="191">
        <v>579262</v>
      </c>
      <c r="D3382" s="192">
        <v>4.5750000000000002</v>
      </c>
      <c r="E3382" s="193">
        <v>44.497851769999997</v>
      </c>
      <c r="F3382" s="194">
        <v>9.6670247046186901</v>
      </c>
      <c r="H3382" s="195">
        <f t="shared" si="313"/>
        <v>5</v>
      </c>
      <c r="I3382" s="196">
        <f t="shared" si="314"/>
        <v>5</v>
      </c>
      <c r="J3382" s="197">
        <f t="shared" si="315"/>
        <v>0.5</v>
      </c>
      <c r="K3382" s="186">
        <f t="shared" si="318"/>
        <v>10.5</v>
      </c>
      <c r="L3382" s="198">
        <f t="shared" si="316"/>
        <v>3.5</v>
      </c>
      <c r="M3382" s="199">
        <f t="shared" si="317"/>
        <v>3.5</v>
      </c>
    </row>
    <row r="3383" spans="1:13" x14ac:dyDescent="0.35">
      <c r="A3383" s="189" t="s">
        <v>3324</v>
      </c>
      <c r="B3383" s="190" t="s">
        <v>3330</v>
      </c>
      <c r="C3383" s="191">
        <v>579271</v>
      </c>
      <c r="D3383" s="192">
        <v>2.347</v>
      </c>
      <c r="E3383" s="193">
        <v>42.936305730000001</v>
      </c>
      <c r="F3383" s="194">
        <v>1.910828025477707</v>
      </c>
      <c r="H3383" s="195">
        <f t="shared" si="313"/>
        <v>1</v>
      </c>
      <c r="I3383" s="196">
        <f t="shared" si="314"/>
        <v>3.5</v>
      </c>
      <c r="J3383" s="197">
        <f t="shared" si="315"/>
        <v>4.5</v>
      </c>
      <c r="K3383" s="186">
        <f t="shared" si="318"/>
        <v>9</v>
      </c>
      <c r="L3383" s="198">
        <f t="shared" si="316"/>
        <v>3</v>
      </c>
      <c r="M3383" s="199">
        <f t="shared" si="317"/>
        <v>3</v>
      </c>
    </row>
    <row r="3384" spans="1:13" x14ac:dyDescent="0.35">
      <c r="A3384" s="189" t="s">
        <v>3324</v>
      </c>
      <c r="B3384" s="190" t="s">
        <v>3331</v>
      </c>
      <c r="C3384" s="191">
        <v>579319</v>
      </c>
      <c r="D3384" s="192">
        <v>2.3260000000000001</v>
      </c>
      <c r="E3384" s="193">
        <v>42.724390239999998</v>
      </c>
      <c r="F3384" s="194">
        <v>4.2926829268292686</v>
      </c>
      <c r="H3384" s="195">
        <f t="shared" si="313"/>
        <v>1</v>
      </c>
      <c r="I3384" s="196">
        <f t="shared" si="314"/>
        <v>3.5</v>
      </c>
      <c r="J3384" s="197">
        <f t="shared" si="315"/>
        <v>1</v>
      </c>
      <c r="K3384" s="186">
        <f t="shared" si="318"/>
        <v>5.5</v>
      </c>
      <c r="L3384" s="198">
        <f t="shared" si="316"/>
        <v>1.8333333333333333</v>
      </c>
      <c r="M3384" s="199">
        <f t="shared" si="317"/>
        <v>1.83</v>
      </c>
    </row>
    <row r="3385" spans="1:13" x14ac:dyDescent="0.35">
      <c r="A3385" s="189" t="s">
        <v>3324</v>
      </c>
      <c r="B3385" s="190" t="s">
        <v>3332</v>
      </c>
      <c r="C3385" s="191">
        <v>579335</v>
      </c>
      <c r="D3385" s="192">
        <v>6.01</v>
      </c>
      <c r="E3385" s="193">
        <v>44.073248409999998</v>
      </c>
      <c r="F3385" s="194">
        <v>2.547770700636943</v>
      </c>
      <c r="H3385" s="195">
        <f t="shared" si="313"/>
        <v>5</v>
      </c>
      <c r="I3385" s="196">
        <f t="shared" si="314"/>
        <v>5</v>
      </c>
      <c r="J3385" s="197">
        <f t="shared" si="315"/>
        <v>3.5</v>
      </c>
      <c r="K3385" s="186">
        <f t="shared" si="318"/>
        <v>13.5</v>
      </c>
      <c r="L3385" s="198">
        <f t="shared" si="316"/>
        <v>4.5</v>
      </c>
      <c r="M3385" s="199">
        <f t="shared" si="317"/>
        <v>4.5</v>
      </c>
    </row>
    <row r="3386" spans="1:13" x14ac:dyDescent="0.35">
      <c r="A3386" s="189" t="s">
        <v>3324</v>
      </c>
      <c r="B3386" s="190" t="s">
        <v>3333</v>
      </c>
      <c r="C3386" s="191">
        <v>579351</v>
      </c>
      <c r="D3386" s="192">
        <v>4.3179999999999996</v>
      </c>
      <c r="E3386" s="193">
        <v>45.951851849999997</v>
      </c>
      <c r="F3386" s="194">
        <v>0.59259259259259256</v>
      </c>
      <c r="H3386" s="195">
        <f t="shared" si="313"/>
        <v>5</v>
      </c>
      <c r="I3386" s="196">
        <f t="shared" si="314"/>
        <v>5</v>
      </c>
      <c r="J3386" s="197">
        <f t="shared" si="315"/>
        <v>5</v>
      </c>
      <c r="K3386" s="186">
        <f t="shared" si="318"/>
        <v>15</v>
      </c>
      <c r="L3386" s="198">
        <f t="shared" si="316"/>
        <v>5</v>
      </c>
      <c r="M3386" s="199">
        <f t="shared" si="317"/>
        <v>5</v>
      </c>
    </row>
    <row r="3387" spans="1:13" x14ac:dyDescent="0.35">
      <c r="A3387" s="189" t="s">
        <v>3324</v>
      </c>
      <c r="B3387" s="190" t="s">
        <v>3334</v>
      </c>
      <c r="C3387" s="191">
        <v>579378</v>
      </c>
      <c r="D3387" s="192">
        <v>4.0869999999999997</v>
      </c>
      <c r="E3387" s="193">
        <v>43.698003329999999</v>
      </c>
      <c r="F3387" s="194">
        <v>2.6622296173044924</v>
      </c>
      <c r="H3387" s="195">
        <f t="shared" si="313"/>
        <v>5</v>
      </c>
      <c r="I3387" s="196">
        <f t="shared" si="314"/>
        <v>5</v>
      </c>
      <c r="J3387" s="197">
        <f t="shared" si="315"/>
        <v>3.5</v>
      </c>
      <c r="K3387" s="186">
        <f t="shared" si="318"/>
        <v>13.5</v>
      </c>
      <c r="L3387" s="198">
        <f t="shared" si="316"/>
        <v>4.5</v>
      </c>
      <c r="M3387" s="199">
        <f t="shared" si="317"/>
        <v>4.5</v>
      </c>
    </row>
    <row r="3388" spans="1:13" x14ac:dyDescent="0.35">
      <c r="A3388" s="189" t="s">
        <v>3324</v>
      </c>
      <c r="B3388" s="190" t="s">
        <v>3335</v>
      </c>
      <c r="C3388" s="191">
        <v>530808</v>
      </c>
      <c r="D3388" s="192">
        <v>3.8759999999999999</v>
      </c>
      <c r="E3388" s="193">
        <v>45.726315790000001</v>
      </c>
      <c r="F3388" s="194">
        <v>1.0526315789473684</v>
      </c>
      <c r="H3388" s="195">
        <f t="shared" si="313"/>
        <v>4.5</v>
      </c>
      <c r="I3388" s="196">
        <f t="shared" si="314"/>
        <v>5</v>
      </c>
      <c r="J3388" s="197">
        <f t="shared" si="315"/>
        <v>5</v>
      </c>
      <c r="K3388" s="186">
        <f t="shared" si="318"/>
        <v>14.5</v>
      </c>
      <c r="L3388" s="198">
        <f t="shared" si="316"/>
        <v>4.833333333333333</v>
      </c>
      <c r="M3388" s="199">
        <f t="shared" si="317"/>
        <v>4.83</v>
      </c>
    </row>
    <row r="3389" spans="1:13" x14ac:dyDescent="0.35">
      <c r="A3389" s="189" t="s">
        <v>3324</v>
      </c>
      <c r="B3389" s="190" t="s">
        <v>3336</v>
      </c>
      <c r="C3389" s="191">
        <v>548804</v>
      </c>
      <c r="D3389" s="192">
        <v>6.048</v>
      </c>
      <c r="E3389" s="193">
        <v>45.516853930000003</v>
      </c>
      <c r="F3389" s="194">
        <v>0.5617977528089888</v>
      </c>
      <c r="H3389" s="195">
        <f t="shared" si="313"/>
        <v>5</v>
      </c>
      <c r="I3389" s="196">
        <f t="shared" si="314"/>
        <v>5</v>
      </c>
      <c r="J3389" s="197">
        <f t="shared" si="315"/>
        <v>5</v>
      </c>
      <c r="K3389" s="186">
        <f t="shared" si="318"/>
        <v>15</v>
      </c>
      <c r="L3389" s="198">
        <f t="shared" si="316"/>
        <v>5</v>
      </c>
      <c r="M3389" s="199">
        <f t="shared" si="317"/>
        <v>5</v>
      </c>
    </row>
    <row r="3390" spans="1:13" x14ac:dyDescent="0.35">
      <c r="A3390" s="189" t="s">
        <v>3324</v>
      </c>
      <c r="B3390" s="190" t="s">
        <v>3337</v>
      </c>
      <c r="C3390" s="191">
        <v>579475</v>
      </c>
      <c r="D3390" s="192">
        <v>1.702</v>
      </c>
      <c r="E3390" s="193">
        <v>43.8002611</v>
      </c>
      <c r="F3390" s="194">
        <v>4.1775456919060048</v>
      </c>
      <c r="H3390" s="195">
        <f t="shared" si="313"/>
        <v>0.5</v>
      </c>
      <c r="I3390" s="196">
        <f t="shared" si="314"/>
        <v>5</v>
      </c>
      <c r="J3390" s="197">
        <f t="shared" si="315"/>
        <v>1.5</v>
      </c>
      <c r="K3390" s="186">
        <f t="shared" si="318"/>
        <v>7</v>
      </c>
      <c r="L3390" s="198">
        <f t="shared" si="316"/>
        <v>2.3333333333333335</v>
      </c>
      <c r="M3390" s="199">
        <f t="shared" si="317"/>
        <v>2.33</v>
      </c>
    </row>
    <row r="3391" spans="1:13" x14ac:dyDescent="0.35">
      <c r="A3391" s="189" t="s">
        <v>3324</v>
      </c>
      <c r="B3391" s="190" t="s">
        <v>3338</v>
      </c>
      <c r="C3391" s="191">
        <v>579505</v>
      </c>
      <c r="D3391" s="192">
        <v>2.7519999999999998</v>
      </c>
      <c r="E3391" s="193">
        <v>37.996815290000001</v>
      </c>
      <c r="F3391" s="194">
        <v>19.108280254777068</v>
      </c>
      <c r="H3391" s="195">
        <f t="shared" si="313"/>
        <v>2</v>
      </c>
      <c r="I3391" s="196">
        <f t="shared" si="314"/>
        <v>0.5</v>
      </c>
      <c r="J3391" s="197">
        <f t="shared" si="315"/>
        <v>0.5</v>
      </c>
      <c r="K3391" s="186">
        <f t="shared" si="318"/>
        <v>3</v>
      </c>
      <c r="L3391" s="198">
        <f t="shared" si="316"/>
        <v>1</v>
      </c>
      <c r="M3391" s="199">
        <f t="shared" si="317"/>
        <v>1</v>
      </c>
    </row>
    <row r="3392" spans="1:13" x14ac:dyDescent="0.35">
      <c r="A3392" s="189" t="s">
        <v>3324</v>
      </c>
      <c r="B3392" s="190" t="s">
        <v>3339</v>
      </c>
      <c r="C3392" s="191">
        <v>579513</v>
      </c>
      <c r="D3392" s="192">
        <v>4.1210000000000004</v>
      </c>
      <c r="E3392" s="193">
        <v>42.76524199</v>
      </c>
      <c r="F3392" s="194">
        <v>1.2570710245128851</v>
      </c>
      <c r="H3392" s="195">
        <f t="shared" si="313"/>
        <v>5</v>
      </c>
      <c r="I3392" s="196">
        <f t="shared" si="314"/>
        <v>3.5</v>
      </c>
      <c r="J3392" s="197">
        <f t="shared" si="315"/>
        <v>5</v>
      </c>
      <c r="K3392" s="186">
        <f t="shared" si="318"/>
        <v>13.5</v>
      </c>
      <c r="L3392" s="198">
        <f t="shared" si="316"/>
        <v>4.5</v>
      </c>
      <c r="M3392" s="199">
        <f t="shared" si="317"/>
        <v>4.5</v>
      </c>
    </row>
    <row r="3393" spans="1:13" x14ac:dyDescent="0.35">
      <c r="A3393" s="189" t="s">
        <v>3324</v>
      </c>
      <c r="B3393" s="190" t="s">
        <v>3340</v>
      </c>
      <c r="C3393" s="191">
        <v>579530</v>
      </c>
      <c r="D3393" s="192">
        <v>1.905</v>
      </c>
      <c r="E3393" s="193">
        <v>43.284210530000003</v>
      </c>
      <c r="F3393" s="194">
        <v>6.3157894736842106</v>
      </c>
      <c r="H3393" s="195">
        <f t="shared" si="313"/>
        <v>0.5</v>
      </c>
      <c r="I3393" s="196">
        <f t="shared" si="314"/>
        <v>4</v>
      </c>
      <c r="J3393" s="197">
        <f t="shared" si="315"/>
        <v>0.5</v>
      </c>
      <c r="K3393" s="186">
        <f t="shared" si="318"/>
        <v>5</v>
      </c>
      <c r="L3393" s="198">
        <f t="shared" si="316"/>
        <v>1.6666666666666667</v>
      </c>
      <c r="M3393" s="199">
        <f t="shared" si="317"/>
        <v>1.66</v>
      </c>
    </row>
    <row r="3394" spans="1:13" x14ac:dyDescent="0.35">
      <c r="A3394" s="189" t="s">
        <v>3324</v>
      </c>
      <c r="B3394" s="190" t="s">
        <v>3341</v>
      </c>
      <c r="C3394" s="191">
        <v>579548</v>
      </c>
      <c r="D3394" s="192">
        <v>2.5609999999999999</v>
      </c>
      <c r="E3394" s="193">
        <v>42.298348539999999</v>
      </c>
      <c r="F3394" s="194">
        <v>5.8235549760973493</v>
      </c>
      <c r="H3394" s="195">
        <f t="shared" si="313"/>
        <v>1.5</v>
      </c>
      <c r="I3394" s="196">
        <f t="shared" si="314"/>
        <v>2.5</v>
      </c>
      <c r="J3394" s="197">
        <f t="shared" si="315"/>
        <v>0.5</v>
      </c>
      <c r="K3394" s="186">
        <f t="shared" si="318"/>
        <v>4.5</v>
      </c>
      <c r="L3394" s="198">
        <f t="shared" si="316"/>
        <v>1.5</v>
      </c>
      <c r="M3394" s="199">
        <f t="shared" si="317"/>
        <v>1.5</v>
      </c>
    </row>
    <row r="3395" spans="1:13" x14ac:dyDescent="0.35">
      <c r="A3395" s="189" t="s">
        <v>3324</v>
      </c>
      <c r="B3395" s="190" t="s">
        <v>3342</v>
      </c>
      <c r="C3395" s="191">
        <v>579581</v>
      </c>
      <c r="D3395" s="192">
        <v>2.0329999999999999</v>
      </c>
      <c r="E3395" s="193">
        <v>42.283857730000001</v>
      </c>
      <c r="F3395" s="194">
        <v>62.653898768809846</v>
      </c>
      <c r="H3395" s="195">
        <f t="shared" si="313"/>
        <v>0.5</v>
      </c>
      <c r="I3395" s="196">
        <f t="shared" si="314"/>
        <v>2.5</v>
      </c>
      <c r="J3395" s="197">
        <f t="shared" si="315"/>
        <v>0.5</v>
      </c>
      <c r="K3395" s="186">
        <f t="shared" si="318"/>
        <v>3.5</v>
      </c>
      <c r="L3395" s="198">
        <f t="shared" si="316"/>
        <v>1.1666666666666667</v>
      </c>
      <c r="M3395" s="199">
        <f t="shared" si="317"/>
        <v>1.1599999999999999</v>
      </c>
    </row>
    <row r="3396" spans="1:13" x14ac:dyDescent="0.35">
      <c r="A3396" s="189" t="s">
        <v>3324</v>
      </c>
      <c r="B3396" s="190" t="s">
        <v>3343</v>
      </c>
      <c r="C3396" s="191">
        <v>579599</v>
      </c>
      <c r="D3396" s="192">
        <v>4.7130000000000001</v>
      </c>
      <c r="E3396" s="193">
        <v>43.01741294</v>
      </c>
      <c r="F3396" s="194">
        <v>1.8242122719734661</v>
      </c>
      <c r="H3396" s="195">
        <f t="shared" ref="H3396:H3459" si="319">VALUE(_xlfn.IFS(D3396&gt;4.05,"5",D3396&gt;=3.83,"4,5",D3396&gt;=3.6,"4",D3396&gt;=3.37,"3,5",D3396&gt;=3.14,"3",D3396&gt;=2.91,"2,5",D3396&gt;=2.68,"2",D3396&gt;=2.45,"1,5",D3396&gt;=2.22,"1",D3396&lt;2.22,"0,5"))</f>
        <v>5</v>
      </c>
      <c r="I3396" s="196">
        <f t="shared" ref="I3396:I3459" si="320">VALUE(_xlfn.IFS(E3396&gt;43.62,"5",E3396&gt;=43.32,"4,5",E3396&gt;=43.1,"4",E3396&gt;=42.7,"3,5",E3396&gt;=42.39,"3",E3396&gt;=42.08,"2,5",E3396&gt;=41.77,"2",E3396&gt;=41.46,"1,5",E3396&gt;=41.15,"1",E3396&lt;41.15,"0,5"))</f>
        <v>3.5</v>
      </c>
      <c r="J3396" s="197">
        <f t="shared" ref="J3396:J3459" si="321">VALUE(_xlfn.IFS(F3396&gt;4.53,"0,5",F3396&gt;=4.2,"1",F3396&gt;=3.86,"1,5",F3396&gt;=3.52,"2",F3396&gt;=3.18,"2,5",F3396&gt;=2.84,"3",F3396&gt;=2.5,"3,5",F3396&gt;=2.16,"4",F3396&gt;=1.82,"4,5",F3396&lt;1.82,"5"))</f>
        <v>4.5</v>
      </c>
      <c r="K3396" s="186">
        <f t="shared" si="318"/>
        <v>13</v>
      </c>
      <c r="L3396" s="198">
        <f t="shared" ref="L3396:L3459" si="322">(H3396+I3396+J3396)/3</f>
        <v>4.333333333333333</v>
      </c>
      <c r="M3396" s="199">
        <f t="shared" ref="M3396:M3459" si="323">ROUNDDOWN(L3396,2)</f>
        <v>4.33</v>
      </c>
    </row>
    <row r="3397" spans="1:13" x14ac:dyDescent="0.35">
      <c r="A3397" s="189" t="s">
        <v>3324</v>
      </c>
      <c r="B3397" s="190" t="s">
        <v>3344</v>
      </c>
      <c r="C3397" s="191">
        <v>579629</v>
      </c>
      <c r="D3397" s="192">
        <v>5.9470000000000001</v>
      </c>
      <c r="E3397" s="193">
        <v>42.658663879999999</v>
      </c>
      <c r="F3397" s="194">
        <v>0.83507306889352828</v>
      </c>
      <c r="H3397" s="195">
        <f t="shared" si="319"/>
        <v>5</v>
      </c>
      <c r="I3397" s="196">
        <f t="shared" si="320"/>
        <v>3</v>
      </c>
      <c r="J3397" s="197">
        <f t="shared" si="321"/>
        <v>5</v>
      </c>
      <c r="K3397" s="186">
        <f t="shared" si="318"/>
        <v>13</v>
      </c>
      <c r="L3397" s="198">
        <f t="shared" si="322"/>
        <v>4.333333333333333</v>
      </c>
      <c r="M3397" s="199">
        <f t="shared" si="323"/>
        <v>4.33</v>
      </c>
    </row>
    <row r="3398" spans="1:13" x14ac:dyDescent="0.35">
      <c r="A3398" s="189" t="s">
        <v>3324</v>
      </c>
      <c r="B3398" s="190" t="s">
        <v>3345</v>
      </c>
      <c r="C3398" s="191">
        <v>579637</v>
      </c>
      <c r="D3398" s="192">
        <v>2.3809999999999998</v>
      </c>
      <c r="E3398" s="193">
        <v>44.983270089999998</v>
      </c>
      <c r="F3398" s="194">
        <v>2.5526043463263197</v>
      </c>
      <c r="H3398" s="195">
        <f t="shared" si="319"/>
        <v>1</v>
      </c>
      <c r="I3398" s="196">
        <f t="shared" si="320"/>
        <v>5</v>
      </c>
      <c r="J3398" s="197">
        <f t="shared" si="321"/>
        <v>3.5</v>
      </c>
      <c r="K3398" s="186">
        <f t="shared" si="318"/>
        <v>9.5</v>
      </c>
      <c r="L3398" s="198">
        <f t="shared" si="322"/>
        <v>3.1666666666666665</v>
      </c>
      <c r="M3398" s="199">
        <f t="shared" si="323"/>
        <v>3.16</v>
      </c>
    </row>
    <row r="3399" spans="1:13" x14ac:dyDescent="0.35">
      <c r="A3399" s="189" t="s">
        <v>3324</v>
      </c>
      <c r="B3399" s="190" t="s">
        <v>3346</v>
      </c>
      <c r="C3399" s="191">
        <v>579661</v>
      </c>
      <c r="D3399" s="192">
        <v>2.8849999999999998</v>
      </c>
      <c r="E3399" s="193">
        <v>41.933933930000002</v>
      </c>
      <c r="F3399" s="194">
        <v>9.3093093093093096</v>
      </c>
      <c r="H3399" s="195">
        <f t="shared" si="319"/>
        <v>2</v>
      </c>
      <c r="I3399" s="196">
        <f t="shared" si="320"/>
        <v>2</v>
      </c>
      <c r="J3399" s="197">
        <f t="shared" si="321"/>
        <v>0.5</v>
      </c>
      <c r="K3399" s="186">
        <f t="shared" si="318"/>
        <v>4.5</v>
      </c>
      <c r="L3399" s="198">
        <f t="shared" si="322"/>
        <v>1.5</v>
      </c>
      <c r="M3399" s="199">
        <f t="shared" si="323"/>
        <v>1.5</v>
      </c>
    </row>
    <row r="3400" spans="1:13" x14ac:dyDescent="0.35">
      <c r="A3400" s="189" t="s">
        <v>3324</v>
      </c>
      <c r="B3400" s="190" t="s">
        <v>3347</v>
      </c>
      <c r="C3400" s="191">
        <v>579726</v>
      </c>
      <c r="D3400" s="192">
        <v>3.4039999999999999</v>
      </c>
      <c r="E3400" s="193">
        <v>42.416890080000002</v>
      </c>
      <c r="F3400" s="194">
        <v>0.53619302949061665</v>
      </c>
      <c r="H3400" s="195">
        <f t="shared" si="319"/>
        <v>3.5</v>
      </c>
      <c r="I3400" s="196">
        <f t="shared" si="320"/>
        <v>3</v>
      </c>
      <c r="J3400" s="197">
        <f t="shared" si="321"/>
        <v>5</v>
      </c>
      <c r="K3400" s="186">
        <f t="shared" si="318"/>
        <v>11.5</v>
      </c>
      <c r="L3400" s="198">
        <f t="shared" si="322"/>
        <v>3.8333333333333335</v>
      </c>
      <c r="M3400" s="199">
        <f t="shared" si="323"/>
        <v>3.83</v>
      </c>
    </row>
    <row r="3401" spans="1:13" x14ac:dyDescent="0.35">
      <c r="A3401" s="189" t="s">
        <v>3324</v>
      </c>
      <c r="B3401" s="190" t="s">
        <v>3348</v>
      </c>
      <c r="C3401" s="191">
        <v>579734</v>
      </c>
      <c r="D3401" s="192">
        <v>3.2010000000000001</v>
      </c>
      <c r="E3401" s="193">
        <v>45.264559480000003</v>
      </c>
      <c r="F3401" s="194">
        <v>5.6744649079143858</v>
      </c>
      <c r="H3401" s="195">
        <f t="shared" si="319"/>
        <v>3</v>
      </c>
      <c r="I3401" s="196">
        <f t="shared" si="320"/>
        <v>5</v>
      </c>
      <c r="J3401" s="197">
        <f t="shared" si="321"/>
        <v>0.5</v>
      </c>
      <c r="K3401" s="186">
        <f t="shared" si="318"/>
        <v>8.5</v>
      </c>
      <c r="L3401" s="198">
        <f t="shared" si="322"/>
        <v>2.8333333333333335</v>
      </c>
      <c r="M3401" s="199">
        <f t="shared" si="323"/>
        <v>2.83</v>
      </c>
    </row>
    <row r="3402" spans="1:13" x14ac:dyDescent="0.35">
      <c r="A3402" s="189" t="s">
        <v>3324</v>
      </c>
      <c r="B3402" s="190" t="s">
        <v>3324</v>
      </c>
      <c r="C3402" s="191">
        <v>579025</v>
      </c>
      <c r="D3402" s="192">
        <v>3.8410000000000002</v>
      </c>
      <c r="E3402" s="193">
        <v>44.267036240000003</v>
      </c>
      <c r="F3402" s="194">
        <v>2.1362898864250948</v>
      </c>
      <c r="H3402" s="195">
        <f t="shared" si="319"/>
        <v>4.5</v>
      </c>
      <c r="I3402" s="196">
        <f t="shared" si="320"/>
        <v>5</v>
      </c>
      <c r="J3402" s="197">
        <f t="shared" si="321"/>
        <v>4.5</v>
      </c>
      <c r="K3402" s="186">
        <f t="shared" si="318"/>
        <v>14</v>
      </c>
      <c r="L3402" s="198">
        <f t="shared" si="322"/>
        <v>4.666666666666667</v>
      </c>
      <c r="M3402" s="199">
        <f t="shared" si="323"/>
        <v>4.66</v>
      </c>
    </row>
    <row r="3403" spans="1:13" x14ac:dyDescent="0.35">
      <c r="A3403" s="189" t="s">
        <v>3324</v>
      </c>
      <c r="B3403" s="190" t="s">
        <v>3349</v>
      </c>
      <c r="C3403" s="191">
        <v>579777</v>
      </c>
      <c r="D3403" s="192">
        <v>6.5810000000000004</v>
      </c>
      <c r="E3403" s="193">
        <v>44.525272729999998</v>
      </c>
      <c r="F3403" s="194">
        <v>1.2363636363636363</v>
      </c>
      <c r="H3403" s="195">
        <f t="shared" si="319"/>
        <v>5</v>
      </c>
      <c r="I3403" s="196">
        <f t="shared" si="320"/>
        <v>5</v>
      </c>
      <c r="J3403" s="197">
        <f t="shared" si="321"/>
        <v>5</v>
      </c>
      <c r="K3403" s="186">
        <f t="shared" si="318"/>
        <v>15</v>
      </c>
      <c r="L3403" s="198">
        <f t="shared" si="322"/>
        <v>5</v>
      </c>
      <c r="M3403" s="199">
        <f t="shared" si="323"/>
        <v>5</v>
      </c>
    </row>
    <row r="3404" spans="1:13" x14ac:dyDescent="0.35">
      <c r="A3404" s="189" t="s">
        <v>3324</v>
      </c>
      <c r="B3404" s="190" t="s">
        <v>3350</v>
      </c>
      <c r="C3404" s="191">
        <v>579785</v>
      </c>
      <c r="D3404" s="192">
        <v>2.9409999999999998</v>
      </c>
      <c r="E3404" s="193">
        <v>44.153238549999998</v>
      </c>
      <c r="F3404" s="194">
        <v>1.7377567140600318</v>
      </c>
      <c r="H3404" s="195">
        <f t="shared" si="319"/>
        <v>2.5</v>
      </c>
      <c r="I3404" s="196">
        <f t="shared" si="320"/>
        <v>5</v>
      </c>
      <c r="J3404" s="197">
        <f t="shared" si="321"/>
        <v>5</v>
      </c>
      <c r="K3404" s="186">
        <f t="shared" si="318"/>
        <v>12.5</v>
      </c>
      <c r="L3404" s="198">
        <f t="shared" si="322"/>
        <v>4.166666666666667</v>
      </c>
      <c r="M3404" s="199">
        <f t="shared" si="323"/>
        <v>4.16</v>
      </c>
    </row>
    <row r="3405" spans="1:13" x14ac:dyDescent="0.35">
      <c r="A3405" s="189" t="s">
        <v>3324</v>
      </c>
      <c r="B3405" s="190" t="s">
        <v>3351</v>
      </c>
      <c r="C3405" s="191">
        <v>579823</v>
      </c>
      <c r="D3405" s="192">
        <v>3.9889999999999999</v>
      </c>
      <c r="E3405" s="193">
        <v>41.928825619999998</v>
      </c>
      <c r="F3405" s="194">
        <v>6.4056939501779357</v>
      </c>
      <c r="H3405" s="195">
        <f t="shared" si="319"/>
        <v>4.5</v>
      </c>
      <c r="I3405" s="196">
        <f t="shared" si="320"/>
        <v>2</v>
      </c>
      <c r="J3405" s="197">
        <f t="shared" si="321"/>
        <v>0.5</v>
      </c>
      <c r="K3405" s="186">
        <f t="shared" ref="K3405:K3468" si="324">SUM(H3405:J3405)</f>
        <v>7</v>
      </c>
      <c r="L3405" s="198">
        <f t="shared" si="322"/>
        <v>2.3333333333333335</v>
      </c>
      <c r="M3405" s="199">
        <f t="shared" si="323"/>
        <v>2.33</v>
      </c>
    </row>
    <row r="3406" spans="1:13" x14ac:dyDescent="0.35">
      <c r="A3406" s="189" t="s">
        <v>3324</v>
      </c>
      <c r="B3406" s="190" t="s">
        <v>2944</v>
      </c>
      <c r="C3406" s="191">
        <v>579866</v>
      </c>
      <c r="D3406" s="192">
        <v>4.93</v>
      </c>
      <c r="E3406" s="193">
        <v>41.295348840000003</v>
      </c>
      <c r="F3406" s="194">
        <v>3.7209302325581399</v>
      </c>
      <c r="H3406" s="195">
        <f t="shared" si="319"/>
        <v>5</v>
      </c>
      <c r="I3406" s="196">
        <f t="shared" si="320"/>
        <v>1</v>
      </c>
      <c r="J3406" s="197">
        <f t="shared" si="321"/>
        <v>2</v>
      </c>
      <c r="K3406" s="186">
        <f t="shared" si="324"/>
        <v>8</v>
      </c>
      <c r="L3406" s="198">
        <f t="shared" si="322"/>
        <v>2.6666666666666665</v>
      </c>
      <c r="M3406" s="199">
        <f t="shared" si="323"/>
        <v>2.66</v>
      </c>
    </row>
    <row r="3407" spans="1:13" x14ac:dyDescent="0.35">
      <c r="A3407" s="189" t="s">
        <v>3324</v>
      </c>
      <c r="B3407" s="190" t="s">
        <v>3352</v>
      </c>
      <c r="C3407" s="191">
        <v>579874</v>
      </c>
      <c r="D3407" s="192">
        <v>4.1109999999999998</v>
      </c>
      <c r="E3407" s="193">
        <v>45.286821709999998</v>
      </c>
      <c r="F3407" s="194">
        <v>2.4547803617571056</v>
      </c>
      <c r="H3407" s="195">
        <f t="shared" si="319"/>
        <v>5</v>
      </c>
      <c r="I3407" s="196">
        <f t="shared" si="320"/>
        <v>5</v>
      </c>
      <c r="J3407" s="197">
        <f t="shared" si="321"/>
        <v>4</v>
      </c>
      <c r="K3407" s="186">
        <f t="shared" si="324"/>
        <v>14</v>
      </c>
      <c r="L3407" s="198">
        <f t="shared" si="322"/>
        <v>4.666666666666667</v>
      </c>
      <c r="M3407" s="199">
        <f t="shared" si="323"/>
        <v>4.66</v>
      </c>
    </row>
    <row r="3408" spans="1:13" x14ac:dyDescent="0.35">
      <c r="A3408" s="189" t="s">
        <v>3353</v>
      </c>
      <c r="B3408" s="190" t="s">
        <v>2019</v>
      </c>
      <c r="C3408" s="191">
        <v>579106</v>
      </c>
      <c r="D3408" s="192">
        <v>1.825</v>
      </c>
      <c r="E3408" s="193">
        <v>41.939803439999999</v>
      </c>
      <c r="F3408" s="194">
        <v>3.4398034398034398</v>
      </c>
      <c r="H3408" s="195">
        <f t="shared" si="319"/>
        <v>0.5</v>
      </c>
      <c r="I3408" s="196">
        <f t="shared" si="320"/>
        <v>2</v>
      </c>
      <c r="J3408" s="197">
        <f t="shared" si="321"/>
        <v>2.5</v>
      </c>
      <c r="K3408" s="186">
        <f t="shared" si="324"/>
        <v>5</v>
      </c>
      <c r="L3408" s="198">
        <f t="shared" si="322"/>
        <v>1.6666666666666667</v>
      </c>
      <c r="M3408" s="199">
        <f t="shared" si="323"/>
        <v>1.66</v>
      </c>
    </row>
    <row r="3409" spans="1:13" x14ac:dyDescent="0.35">
      <c r="A3409" s="189" t="s">
        <v>3353</v>
      </c>
      <c r="B3409" s="190" t="s">
        <v>3354</v>
      </c>
      <c r="C3409" s="191">
        <v>579114</v>
      </c>
      <c r="D3409" s="192">
        <v>2.262</v>
      </c>
      <c r="E3409" s="193">
        <v>43.423186340000001</v>
      </c>
      <c r="F3409" s="194">
        <v>29.018492176386911</v>
      </c>
      <c r="H3409" s="195">
        <f t="shared" si="319"/>
        <v>1</v>
      </c>
      <c r="I3409" s="196">
        <f t="shared" si="320"/>
        <v>4.5</v>
      </c>
      <c r="J3409" s="197">
        <f t="shared" si="321"/>
        <v>0.5</v>
      </c>
      <c r="K3409" s="186">
        <f t="shared" si="324"/>
        <v>6</v>
      </c>
      <c r="L3409" s="198">
        <f t="shared" si="322"/>
        <v>2</v>
      </c>
      <c r="M3409" s="199">
        <f t="shared" si="323"/>
        <v>2</v>
      </c>
    </row>
    <row r="3410" spans="1:13" x14ac:dyDescent="0.35">
      <c r="A3410" s="189" t="s">
        <v>3353</v>
      </c>
      <c r="B3410" s="190" t="s">
        <v>3355</v>
      </c>
      <c r="C3410" s="191">
        <v>579122</v>
      </c>
      <c r="D3410" s="192">
        <v>1.794</v>
      </c>
      <c r="E3410" s="193">
        <v>43.082205029999997</v>
      </c>
      <c r="F3410" s="194">
        <v>4.0618955512572539</v>
      </c>
      <c r="H3410" s="195">
        <f t="shared" si="319"/>
        <v>0.5</v>
      </c>
      <c r="I3410" s="196">
        <f t="shared" si="320"/>
        <v>3.5</v>
      </c>
      <c r="J3410" s="197">
        <f t="shared" si="321"/>
        <v>1.5</v>
      </c>
      <c r="K3410" s="186">
        <f t="shared" si="324"/>
        <v>5.5</v>
      </c>
      <c r="L3410" s="198">
        <f t="shared" si="322"/>
        <v>1.8333333333333333</v>
      </c>
      <c r="M3410" s="199">
        <f t="shared" si="323"/>
        <v>1.83</v>
      </c>
    </row>
    <row r="3411" spans="1:13" x14ac:dyDescent="0.35">
      <c r="A3411" s="189" t="s">
        <v>3353</v>
      </c>
      <c r="B3411" s="190" t="s">
        <v>3356</v>
      </c>
      <c r="C3411" s="191">
        <v>579149</v>
      </c>
      <c r="D3411" s="192">
        <v>0.52400000000000002</v>
      </c>
      <c r="E3411" s="193">
        <v>41.877289380000001</v>
      </c>
      <c r="F3411" s="194">
        <v>1.4652014652014651</v>
      </c>
      <c r="H3411" s="195">
        <f t="shared" si="319"/>
        <v>0.5</v>
      </c>
      <c r="I3411" s="196">
        <f t="shared" si="320"/>
        <v>2</v>
      </c>
      <c r="J3411" s="197">
        <f t="shared" si="321"/>
        <v>5</v>
      </c>
      <c r="K3411" s="186">
        <f t="shared" si="324"/>
        <v>7.5</v>
      </c>
      <c r="L3411" s="198">
        <f t="shared" si="322"/>
        <v>2.5</v>
      </c>
      <c r="M3411" s="199">
        <f t="shared" si="323"/>
        <v>2.5</v>
      </c>
    </row>
    <row r="3412" spans="1:13" x14ac:dyDescent="0.35">
      <c r="A3412" s="189" t="s">
        <v>3353</v>
      </c>
      <c r="B3412" s="190" t="s">
        <v>3357</v>
      </c>
      <c r="C3412" s="191">
        <v>579157</v>
      </c>
      <c r="D3412" s="192">
        <v>2.5169999999999999</v>
      </c>
      <c r="E3412" s="193">
        <v>42.129148630000003</v>
      </c>
      <c r="F3412" s="194">
        <v>1.7316017316017316</v>
      </c>
      <c r="H3412" s="195">
        <f t="shared" si="319"/>
        <v>1.5</v>
      </c>
      <c r="I3412" s="196">
        <f t="shared" si="320"/>
        <v>2.5</v>
      </c>
      <c r="J3412" s="197">
        <f t="shared" si="321"/>
        <v>5</v>
      </c>
      <c r="K3412" s="186">
        <f t="shared" si="324"/>
        <v>9</v>
      </c>
      <c r="L3412" s="198">
        <f t="shared" si="322"/>
        <v>3</v>
      </c>
      <c r="M3412" s="199">
        <f t="shared" si="323"/>
        <v>3</v>
      </c>
    </row>
    <row r="3413" spans="1:13" x14ac:dyDescent="0.35">
      <c r="A3413" s="189" t="s">
        <v>3353</v>
      </c>
      <c r="B3413" s="190" t="s">
        <v>3358</v>
      </c>
      <c r="C3413" s="191">
        <v>579165</v>
      </c>
      <c r="D3413" s="192">
        <v>1.538</v>
      </c>
      <c r="E3413" s="193">
        <v>41.691515150000001</v>
      </c>
      <c r="F3413" s="194">
        <v>5.0909090909090908</v>
      </c>
      <c r="H3413" s="195">
        <f t="shared" si="319"/>
        <v>0.5</v>
      </c>
      <c r="I3413" s="196">
        <f t="shared" si="320"/>
        <v>1.5</v>
      </c>
      <c r="J3413" s="197">
        <f t="shared" si="321"/>
        <v>0.5</v>
      </c>
      <c r="K3413" s="186">
        <f t="shared" si="324"/>
        <v>2.5</v>
      </c>
      <c r="L3413" s="198">
        <f t="shared" si="322"/>
        <v>0.83333333333333337</v>
      </c>
      <c r="M3413" s="199">
        <f t="shared" si="323"/>
        <v>0.83</v>
      </c>
    </row>
    <row r="3414" spans="1:13" x14ac:dyDescent="0.35">
      <c r="A3414" s="189" t="s">
        <v>3353</v>
      </c>
      <c r="B3414" s="190" t="s">
        <v>3359</v>
      </c>
      <c r="C3414" s="191">
        <v>579254</v>
      </c>
      <c r="D3414" s="192">
        <v>2.6320000000000001</v>
      </c>
      <c r="E3414" s="193">
        <v>40.756684489999998</v>
      </c>
      <c r="F3414" s="194">
        <v>3.2085561497326203</v>
      </c>
      <c r="H3414" s="195">
        <f t="shared" si="319"/>
        <v>1.5</v>
      </c>
      <c r="I3414" s="196">
        <f t="shared" si="320"/>
        <v>0.5</v>
      </c>
      <c r="J3414" s="197">
        <f t="shared" si="321"/>
        <v>2.5</v>
      </c>
      <c r="K3414" s="186">
        <f t="shared" si="324"/>
        <v>4.5</v>
      </c>
      <c r="L3414" s="198">
        <f t="shared" si="322"/>
        <v>1.5</v>
      </c>
      <c r="M3414" s="199">
        <f t="shared" si="323"/>
        <v>1.5</v>
      </c>
    </row>
    <row r="3415" spans="1:13" x14ac:dyDescent="0.35">
      <c r="A3415" s="189" t="s">
        <v>3353</v>
      </c>
      <c r="B3415" s="190" t="s">
        <v>3360</v>
      </c>
      <c r="C3415" s="191">
        <v>579297</v>
      </c>
      <c r="D3415" s="192">
        <v>3.5089999999999999</v>
      </c>
      <c r="E3415" s="193">
        <v>44.763882299999999</v>
      </c>
      <c r="F3415" s="194">
        <v>0.23730422401518747</v>
      </c>
      <c r="H3415" s="195">
        <f t="shared" si="319"/>
        <v>3.5</v>
      </c>
      <c r="I3415" s="196">
        <f t="shared" si="320"/>
        <v>5</v>
      </c>
      <c r="J3415" s="197">
        <f t="shared" si="321"/>
        <v>5</v>
      </c>
      <c r="K3415" s="186">
        <f t="shared" si="324"/>
        <v>13.5</v>
      </c>
      <c r="L3415" s="198">
        <f t="shared" si="322"/>
        <v>4.5</v>
      </c>
      <c r="M3415" s="199">
        <f t="shared" si="323"/>
        <v>4.5</v>
      </c>
    </row>
    <row r="3416" spans="1:13" x14ac:dyDescent="0.35">
      <c r="A3416" s="189" t="s">
        <v>3353</v>
      </c>
      <c r="B3416" s="190" t="s">
        <v>3361</v>
      </c>
      <c r="C3416" s="191">
        <v>579386</v>
      </c>
      <c r="D3416" s="192">
        <v>2.8570000000000002</v>
      </c>
      <c r="E3416" s="193">
        <v>42.07939914</v>
      </c>
      <c r="F3416" s="194">
        <v>3.4334763948497855</v>
      </c>
      <c r="H3416" s="195">
        <f t="shared" si="319"/>
        <v>2</v>
      </c>
      <c r="I3416" s="196">
        <f t="shared" si="320"/>
        <v>2</v>
      </c>
      <c r="J3416" s="197">
        <f t="shared" si="321"/>
        <v>2.5</v>
      </c>
      <c r="K3416" s="186">
        <f t="shared" si="324"/>
        <v>6.5</v>
      </c>
      <c r="L3416" s="198">
        <f t="shared" si="322"/>
        <v>2.1666666666666665</v>
      </c>
      <c r="M3416" s="199">
        <f t="shared" si="323"/>
        <v>2.16</v>
      </c>
    </row>
    <row r="3417" spans="1:13" x14ac:dyDescent="0.35">
      <c r="A3417" s="189" t="s">
        <v>3353</v>
      </c>
      <c r="B3417" s="190" t="s">
        <v>3362</v>
      </c>
      <c r="C3417" s="191">
        <v>579424</v>
      </c>
      <c r="D3417" s="192">
        <v>1.579</v>
      </c>
      <c r="E3417" s="193">
        <v>41.478910370000001</v>
      </c>
      <c r="F3417" s="194">
        <v>4.5694200351493857</v>
      </c>
      <c r="H3417" s="195">
        <f t="shared" si="319"/>
        <v>0.5</v>
      </c>
      <c r="I3417" s="196">
        <f t="shared" si="320"/>
        <v>1.5</v>
      </c>
      <c r="J3417" s="197">
        <f t="shared" si="321"/>
        <v>0.5</v>
      </c>
      <c r="K3417" s="186">
        <f t="shared" si="324"/>
        <v>2.5</v>
      </c>
      <c r="L3417" s="198">
        <f t="shared" si="322"/>
        <v>0.83333333333333337</v>
      </c>
      <c r="M3417" s="199">
        <f t="shared" si="323"/>
        <v>0.83</v>
      </c>
    </row>
    <row r="3418" spans="1:13" x14ac:dyDescent="0.35">
      <c r="A3418" s="189" t="s">
        <v>3353</v>
      </c>
      <c r="B3418" s="190" t="s">
        <v>3363</v>
      </c>
      <c r="C3418" s="191">
        <v>579432</v>
      </c>
      <c r="D3418" s="192">
        <v>2.226</v>
      </c>
      <c r="E3418" s="193">
        <v>41.543743079999999</v>
      </c>
      <c r="F3418" s="194">
        <v>3.7652270210409746</v>
      </c>
      <c r="H3418" s="195">
        <f t="shared" si="319"/>
        <v>1</v>
      </c>
      <c r="I3418" s="196">
        <f t="shared" si="320"/>
        <v>1.5</v>
      </c>
      <c r="J3418" s="197">
        <f t="shared" si="321"/>
        <v>2</v>
      </c>
      <c r="K3418" s="186">
        <f t="shared" si="324"/>
        <v>4.5</v>
      </c>
      <c r="L3418" s="198">
        <f t="shared" si="322"/>
        <v>1.5</v>
      </c>
      <c r="M3418" s="199">
        <f t="shared" si="323"/>
        <v>1.5</v>
      </c>
    </row>
    <row r="3419" spans="1:13" x14ac:dyDescent="0.35">
      <c r="A3419" s="189" t="s">
        <v>3353</v>
      </c>
      <c r="B3419" s="190" t="s">
        <v>3364</v>
      </c>
      <c r="C3419" s="191">
        <v>579602</v>
      </c>
      <c r="D3419" s="192">
        <v>3.117</v>
      </c>
      <c r="E3419" s="193">
        <v>40.838435369999999</v>
      </c>
      <c r="F3419" s="194">
        <v>4.7619047619047619</v>
      </c>
      <c r="H3419" s="195">
        <f t="shared" si="319"/>
        <v>2.5</v>
      </c>
      <c r="I3419" s="196">
        <f t="shared" si="320"/>
        <v>0.5</v>
      </c>
      <c r="J3419" s="197">
        <f t="shared" si="321"/>
        <v>0.5</v>
      </c>
      <c r="K3419" s="186">
        <f t="shared" si="324"/>
        <v>3.5</v>
      </c>
      <c r="L3419" s="198">
        <f t="shared" si="322"/>
        <v>1.1666666666666667</v>
      </c>
      <c r="M3419" s="199">
        <f t="shared" si="323"/>
        <v>1.1599999999999999</v>
      </c>
    </row>
    <row r="3420" spans="1:13" x14ac:dyDescent="0.35">
      <c r="A3420" s="189" t="s">
        <v>3353</v>
      </c>
      <c r="B3420" s="190" t="s">
        <v>3365</v>
      </c>
      <c r="C3420" s="191">
        <v>579645</v>
      </c>
      <c r="D3420" s="192">
        <v>3.181</v>
      </c>
      <c r="E3420" s="193">
        <v>44.317910449999999</v>
      </c>
      <c r="F3420" s="194">
        <v>2.6865671641791047</v>
      </c>
      <c r="H3420" s="195">
        <f t="shared" si="319"/>
        <v>3</v>
      </c>
      <c r="I3420" s="196">
        <f t="shared" si="320"/>
        <v>5</v>
      </c>
      <c r="J3420" s="197">
        <f t="shared" si="321"/>
        <v>3.5</v>
      </c>
      <c r="K3420" s="186">
        <f t="shared" si="324"/>
        <v>11.5</v>
      </c>
      <c r="L3420" s="198">
        <f t="shared" si="322"/>
        <v>3.8333333333333335</v>
      </c>
      <c r="M3420" s="199">
        <f t="shared" si="323"/>
        <v>3.83</v>
      </c>
    </row>
    <row r="3421" spans="1:13" x14ac:dyDescent="0.35">
      <c r="A3421" s="189" t="s">
        <v>3353</v>
      </c>
      <c r="B3421" s="190" t="s">
        <v>3366</v>
      </c>
      <c r="C3421" s="191">
        <v>579696</v>
      </c>
      <c r="D3421" s="192">
        <v>1.379</v>
      </c>
      <c r="E3421" s="193">
        <v>42.392857139999997</v>
      </c>
      <c r="F3421" s="194">
        <v>15.178571428571429</v>
      </c>
      <c r="H3421" s="195">
        <f t="shared" si="319"/>
        <v>0.5</v>
      </c>
      <c r="I3421" s="196">
        <f t="shared" si="320"/>
        <v>3</v>
      </c>
      <c r="J3421" s="197">
        <f t="shared" si="321"/>
        <v>0.5</v>
      </c>
      <c r="K3421" s="186">
        <f t="shared" si="324"/>
        <v>4</v>
      </c>
      <c r="L3421" s="198">
        <f t="shared" si="322"/>
        <v>1.3333333333333333</v>
      </c>
      <c r="M3421" s="199">
        <f t="shared" si="323"/>
        <v>1.33</v>
      </c>
    </row>
    <row r="3422" spans="1:13" x14ac:dyDescent="0.35">
      <c r="A3422" s="189" t="s">
        <v>3353</v>
      </c>
      <c r="B3422" s="190" t="s">
        <v>3367</v>
      </c>
      <c r="C3422" s="191">
        <v>579742</v>
      </c>
      <c r="D3422" s="192">
        <v>0.95</v>
      </c>
      <c r="E3422" s="193">
        <v>42.552951389999997</v>
      </c>
      <c r="F3422" s="194">
        <v>3.2986111111111112</v>
      </c>
      <c r="H3422" s="195">
        <f t="shared" si="319"/>
        <v>0.5</v>
      </c>
      <c r="I3422" s="196">
        <f t="shared" si="320"/>
        <v>3</v>
      </c>
      <c r="J3422" s="197">
        <f t="shared" si="321"/>
        <v>2.5</v>
      </c>
      <c r="K3422" s="186">
        <f t="shared" si="324"/>
        <v>6</v>
      </c>
      <c r="L3422" s="198">
        <f t="shared" si="322"/>
        <v>2</v>
      </c>
      <c r="M3422" s="199">
        <f t="shared" si="323"/>
        <v>2</v>
      </c>
    </row>
    <row r="3423" spans="1:13" x14ac:dyDescent="0.35">
      <c r="A3423" s="189" t="s">
        <v>3353</v>
      </c>
      <c r="B3423" s="190" t="s">
        <v>3353</v>
      </c>
      <c r="C3423" s="191">
        <v>579858</v>
      </c>
      <c r="D3423" s="192">
        <v>2.597</v>
      </c>
      <c r="E3423" s="193">
        <v>44.485574149999998</v>
      </c>
      <c r="F3423" s="194">
        <v>4.4184321160662767</v>
      </c>
      <c r="H3423" s="195">
        <f t="shared" si="319"/>
        <v>1.5</v>
      </c>
      <c r="I3423" s="196">
        <f t="shared" si="320"/>
        <v>5</v>
      </c>
      <c r="J3423" s="197">
        <f t="shared" si="321"/>
        <v>1</v>
      </c>
      <c r="K3423" s="186">
        <f t="shared" si="324"/>
        <v>7.5</v>
      </c>
      <c r="L3423" s="198">
        <f t="shared" si="322"/>
        <v>2.5</v>
      </c>
      <c r="M3423" s="199">
        <f t="shared" si="323"/>
        <v>2.5</v>
      </c>
    </row>
    <row r="3424" spans="1:13" x14ac:dyDescent="0.35">
      <c r="A3424" s="189" t="s">
        <v>3368</v>
      </c>
      <c r="B3424" s="190" t="s">
        <v>3368</v>
      </c>
      <c r="C3424" s="191">
        <v>580031</v>
      </c>
      <c r="D3424" s="192">
        <v>3.18</v>
      </c>
      <c r="E3424" s="193">
        <v>44.496626759999998</v>
      </c>
      <c r="F3424" s="194">
        <v>2.3546530855215293</v>
      </c>
      <c r="H3424" s="195">
        <f t="shared" si="319"/>
        <v>3</v>
      </c>
      <c r="I3424" s="196">
        <f t="shared" si="320"/>
        <v>5</v>
      </c>
      <c r="J3424" s="197">
        <f t="shared" si="321"/>
        <v>4</v>
      </c>
      <c r="K3424" s="186">
        <f t="shared" si="324"/>
        <v>12</v>
      </c>
      <c r="L3424" s="198">
        <f t="shared" si="322"/>
        <v>4</v>
      </c>
      <c r="M3424" s="199">
        <f t="shared" si="323"/>
        <v>4</v>
      </c>
    </row>
    <row r="3425" spans="1:13" x14ac:dyDescent="0.35">
      <c r="A3425" s="189" t="s">
        <v>3368</v>
      </c>
      <c r="B3425" s="190" t="s">
        <v>3369</v>
      </c>
      <c r="C3425" s="191">
        <v>580821</v>
      </c>
      <c r="D3425" s="192">
        <v>0.39200000000000002</v>
      </c>
      <c r="E3425" s="193">
        <v>41.543835620000003</v>
      </c>
      <c r="F3425" s="194">
        <v>2.7397260273972601</v>
      </c>
      <c r="H3425" s="195">
        <f t="shared" si="319"/>
        <v>0.5</v>
      </c>
      <c r="I3425" s="196">
        <f t="shared" si="320"/>
        <v>1.5</v>
      </c>
      <c r="J3425" s="197">
        <f t="shared" si="321"/>
        <v>3.5</v>
      </c>
      <c r="K3425" s="186">
        <f t="shared" si="324"/>
        <v>5.5</v>
      </c>
      <c r="L3425" s="198">
        <f t="shared" si="322"/>
        <v>1.8333333333333333</v>
      </c>
      <c r="M3425" s="199">
        <f t="shared" si="323"/>
        <v>1.83</v>
      </c>
    </row>
    <row r="3426" spans="1:13" x14ac:dyDescent="0.35">
      <c r="A3426" s="189" t="s">
        <v>3368</v>
      </c>
      <c r="B3426" s="190" t="s">
        <v>1986</v>
      </c>
      <c r="C3426" s="191">
        <v>547905</v>
      </c>
      <c r="D3426" s="192">
        <v>2.4119999999999999</v>
      </c>
      <c r="E3426" s="193">
        <v>42.254156770000002</v>
      </c>
      <c r="F3426" s="194">
        <v>3.0878859857482186</v>
      </c>
      <c r="H3426" s="195">
        <f t="shared" si="319"/>
        <v>1</v>
      </c>
      <c r="I3426" s="196">
        <f t="shared" si="320"/>
        <v>2.5</v>
      </c>
      <c r="J3426" s="197">
        <f t="shared" si="321"/>
        <v>3</v>
      </c>
      <c r="K3426" s="186">
        <f t="shared" si="324"/>
        <v>6.5</v>
      </c>
      <c r="L3426" s="198">
        <f t="shared" si="322"/>
        <v>2.1666666666666665</v>
      </c>
      <c r="M3426" s="199">
        <f t="shared" si="323"/>
        <v>2.16</v>
      </c>
    </row>
    <row r="3427" spans="1:13" x14ac:dyDescent="0.35">
      <c r="A3427" s="189" t="s">
        <v>3368</v>
      </c>
      <c r="B3427" s="190" t="s">
        <v>3370</v>
      </c>
      <c r="C3427" s="191">
        <v>555240</v>
      </c>
      <c r="D3427" s="192">
        <v>2.899</v>
      </c>
      <c r="E3427" s="193">
        <v>41.415064100000002</v>
      </c>
      <c r="F3427" s="194">
        <v>4.4871794871794872</v>
      </c>
      <c r="H3427" s="195">
        <f t="shared" si="319"/>
        <v>2</v>
      </c>
      <c r="I3427" s="196">
        <f t="shared" si="320"/>
        <v>1</v>
      </c>
      <c r="J3427" s="197">
        <f t="shared" si="321"/>
        <v>1</v>
      </c>
      <c r="K3427" s="186">
        <f t="shared" si="324"/>
        <v>4</v>
      </c>
      <c r="L3427" s="198">
        <f t="shared" si="322"/>
        <v>1.3333333333333333</v>
      </c>
      <c r="M3427" s="199">
        <f t="shared" si="323"/>
        <v>1.33</v>
      </c>
    </row>
    <row r="3428" spans="1:13" x14ac:dyDescent="0.35">
      <c r="A3428" s="189" t="s">
        <v>3368</v>
      </c>
      <c r="B3428" s="190" t="s">
        <v>3371</v>
      </c>
      <c r="C3428" s="191">
        <v>581071</v>
      </c>
      <c r="D3428" s="192">
        <v>2.2639999999999998</v>
      </c>
      <c r="E3428" s="193">
        <v>41.207257069999997</v>
      </c>
      <c r="F3428" s="194">
        <v>2.9520295202952029</v>
      </c>
      <c r="H3428" s="195">
        <f t="shared" si="319"/>
        <v>1</v>
      </c>
      <c r="I3428" s="196">
        <f t="shared" si="320"/>
        <v>1</v>
      </c>
      <c r="J3428" s="197">
        <f t="shared" si="321"/>
        <v>3</v>
      </c>
      <c r="K3428" s="186">
        <f t="shared" si="324"/>
        <v>5</v>
      </c>
      <c r="L3428" s="198">
        <f t="shared" si="322"/>
        <v>1.6666666666666667</v>
      </c>
      <c r="M3428" s="199">
        <f t="shared" si="323"/>
        <v>1.66</v>
      </c>
    </row>
    <row r="3429" spans="1:13" x14ac:dyDescent="0.35">
      <c r="A3429" s="189" t="s">
        <v>3372</v>
      </c>
      <c r="B3429" s="190" t="s">
        <v>3373</v>
      </c>
      <c r="C3429" s="191">
        <v>571300</v>
      </c>
      <c r="D3429" s="192">
        <v>7.7919999999999998</v>
      </c>
      <c r="E3429" s="193">
        <v>45.553435110000002</v>
      </c>
      <c r="F3429" s="194">
        <v>1.5267175572519083</v>
      </c>
      <c r="H3429" s="195">
        <f t="shared" si="319"/>
        <v>5</v>
      </c>
      <c r="I3429" s="196">
        <f t="shared" si="320"/>
        <v>5</v>
      </c>
      <c r="J3429" s="197">
        <f t="shared" si="321"/>
        <v>5</v>
      </c>
      <c r="K3429" s="186">
        <f t="shared" si="324"/>
        <v>15</v>
      </c>
      <c r="L3429" s="198">
        <f t="shared" si="322"/>
        <v>5</v>
      </c>
      <c r="M3429" s="199">
        <f t="shared" si="323"/>
        <v>5</v>
      </c>
    </row>
    <row r="3430" spans="1:13" x14ac:dyDescent="0.35">
      <c r="A3430" s="189" t="s">
        <v>3372</v>
      </c>
      <c r="B3430" s="190" t="s">
        <v>2044</v>
      </c>
      <c r="C3430" s="191">
        <v>571377</v>
      </c>
      <c r="D3430" s="192">
        <v>4.4779999999999998</v>
      </c>
      <c r="E3430" s="193">
        <v>44.03043478</v>
      </c>
      <c r="F3430" s="194">
        <v>2.6086956521739126</v>
      </c>
      <c r="H3430" s="195">
        <f t="shared" si="319"/>
        <v>5</v>
      </c>
      <c r="I3430" s="196">
        <f t="shared" si="320"/>
        <v>5</v>
      </c>
      <c r="J3430" s="197">
        <f t="shared" si="321"/>
        <v>3.5</v>
      </c>
      <c r="K3430" s="186">
        <f t="shared" si="324"/>
        <v>13.5</v>
      </c>
      <c r="L3430" s="198">
        <f t="shared" si="322"/>
        <v>4.5</v>
      </c>
      <c r="M3430" s="199">
        <f t="shared" si="323"/>
        <v>4.5</v>
      </c>
    </row>
    <row r="3431" spans="1:13" x14ac:dyDescent="0.35">
      <c r="A3431" s="189" t="s">
        <v>3372</v>
      </c>
      <c r="B3431" s="190" t="s">
        <v>3372</v>
      </c>
      <c r="C3431" s="191">
        <v>571393</v>
      </c>
      <c r="D3431" s="192">
        <v>3.4950000000000001</v>
      </c>
      <c r="E3431" s="193">
        <v>44.387856319999997</v>
      </c>
      <c r="F3431" s="194">
        <v>4.4690404093139806</v>
      </c>
      <c r="H3431" s="195">
        <f t="shared" si="319"/>
        <v>3.5</v>
      </c>
      <c r="I3431" s="196">
        <f t="shared" si="320"/>
        <v>5</v>
      </c>
      <c r="J3431" s="197">
        <f t="shared" si="321"/>
        <v>1</v>
      </c>
      <c r="K3431" s="186">
        <f t="shared" si="324"/>
        <v>9.5</v>
      </c>
      <c r="L3431" s="198">
        <f t="shared" si="322"/>
        <v>3.1666666666666665</v>
      </c>
      <c r="M3431" s="199">
        <f t="shared" si="323"/>
        <v>3.16</v>
      </c>
    </row>
    <row r="3432" spans="1:13" x14ac:dyDescent="0.35">
      <c r="A3432" s="189" t="s">
        <v>3372</v>
      </c>
      <c r="B3432" s="190" t="s">
        <v>3374</v>
      </c>
      <c r="C3432" s="191">
        <v>571440</v>
      </c>
      <c r="D3432" s="192">
        <v>2.7290000000000001</v>
      </c>
      <c r="E3432" s="193">
        <v>43.009386730000003</v>
      </c>
      <c r="F3432" s="194">
        <v>1.7521902377972463</v>
      </c>
      <c r="H3432" s="195">
        <f t="shared" si="319"/>
        <v>2</v>
      </c>
      <c r="I3432" s="196">
        <f t="shared" si="320"/>
        <v>3.5</v>
      </c>
      <c r="J3432" s="197">
        <f t="shared" si="321"/>
        <v>5</v>
      </c>
      <c r="K3432" s="186">
        <f t="shared" si="324"/>
        <v>10.5</v>
      </c>
      <c r="L3432" s="198">
        <f t="shared" si="322"/>
        <v>3.5</v>
      </c>
      <c r="M3432" s="199">
        <f t="shared" si="323"/>
        <v>3.5</v>
      </c>
    </row>
    <row r="3433" spans="1:13" x14ac:dyDescent="0.35">
      <c r="A3433" s="189" t="s">
        <v>3372</v>
      </c>
      <c r="B3433" s="190" t="s">
        <v>2743</v>
      </c>
      <c r="C3433" s="191">
        <v>547816</v>
      </c>
      <c r="D3433" s="192">
        <v>3.7410000000000001</v>
      </c>
      <c r="E3433" s="193">
        <v>41.51084599</v>
      </c>
      <c r="F3433" s="194">
        <v>0.86767895878524948</v>
      </c>
      <c r="H3433" s="195">
        <f t="shared" si="319"/>
        <v>4</v>
      </c>
      <c r="I3433" s="196">
        <f t="shared" si="320"/>
        <v>1.5</v>
      </c>
      <c r="J3433" s="197">
        <f t="shared" si="321"/>
        <v>5</v>
      </c>
      <c r="K3433" s="186">
        <f t="shared" si="324"/>
        <v>10.5</v>
      </c>
      <c r="L3433" s="198">
        <f t="shared" si="322"/>
        <v>3.5</v>
      </c>
      <c r="M3433" s="199">
        <f t="shared" si="323"/>
        <v>3.5</v>
      </c>
    </row>
    <row r="3434" spans="1:13" x14ac:dyDescent="0.35">
      <c r="A3434" s="189" t="s">
        <v>3372</v>
      </c>
      <c r="B3434" s="190" t="s">
        <v>3375</v>
      </c>
      <c r="C3434" s="191">
        <v>571571</v>
      </c>
      <c r="D3434" s="192">
        <v>3.2</v>
      </c>
      <c r="E3434" s="193">
        <v>42.3125</v>
      </c>
      <c r="F3434" s="194">
        <v>1.5306122448979591</v>
      </c>
      <c r="H3434" s="195">
        <f t="shared" si="319"/>
        <v>3</v>
      </c>
      <c r="I3434" s="196">
        <f t="shared" si="320"/>
        <v>2.5</v>
      </c>
      <c r="J3434" s="197">
        <f t="shared" si="321"/>
        <v>5</v>
      </c>
      <c r="K3434" s="186">
        <f t="shared" si="324"/>
        <v>10.5</v>
      </c>
      <c r="L3434" s="198">
        <f t="shared" si="322"/>
        <v>3.5</v>
      </c>
      <c r="M3434" s="199">
        <f t="shared" si="323"/>
        <v>3.5</v>
      </c>
    </row>
    <row r="3435" spans="1:13" x14ac:dyDescent="0.35">
      <c r="A3435" s="189" t="s">
        <v>3372</v>
      </c>
      <c r="B3435" s="190" t="s">
        <v>633</v>
      </c>
      <c r="C3435" s="191">
        <v>571580</v>
      </c>
      <c r="D3435" s="192">
        <v>6.2069999999999999</v>
      </c>
      <c r="E3435" s="193">
        <v>46.810344829999998</v>
      </c>
      <c r="F3435" s="194">
        <v>0</v>
      </c>
      <c r="H3435" s="195">
        <f t="shared" si="319"/>
        <v>5</v>
      </c>
      <c r="I3435" s="196">
        <f t="shared" si="320"/>
        <v>5</v>
      </c>
      <c r="J3435" s="197">
        <f t="shared" si="321"/>
        <v>5</v>
      </c>
      <c r="K3435" s="186">
        <f t="shared" si="324"/>
        <v>15</v>
      </c>
      <c r="L3435" s="198">
        <f t="shared" si="322"/>
        <v>5</v>
      </c>
      <c r="M3435" s="199">
        <f t="shared" si="323"/>
        <v>5</v>
      </c>
    </row>
    <row r="3436" spans="1:13" x14ac:dyDescent="0.35">
      <c r="A3436" s="189" t="s">
        <v>3372</v>
      </c>
      <c r="B3436" s="190" t="s">
        <v>3376</v>
      </c>
      <c r="C3436" s="191">
        <v>571661</v>
      </c>
      <c r="D3436" s="192">
        <v>3.88</v>
      </c>
      <c r="E3436" s="193">
        <v>41.330175439999998</v>
      </c>
      <c r="F3436" s="194">
        <v>2.6666666666666665</v>
      </c>
      <c r="H3436" s="195">
        <f t="shared" si="319"/>
        <v>4.5</v>
      </c>
      <c r="I3436" s="196">
        <f t="shared" si="320"/>
        <v>1</v>
      </c>
      <c r="J3436" s="197">
        <f t="shared" si="321"/>
        <v>3.5</v>
      </c>
      <c r="K3436" s="186">
        <f t="shared" si="324"/>
        <v>9</v>
      </c>
      <c r="L3436" s="198">
        <f t="shared" si="322"/>
        <v>3</v>
      </c>
      <c r="M3436" s="199">
        <f t="shared" si="323"/>
        <v>3</v>
      </c>
    </row>
    <row r="3437" spans="1:13" x14ac:dyDescent="0.35">
      <c r="A3437" s="189" t="s">
        <v>3372</v>
      </c>
      <c r="B3437" s="190" t="s">
        <v>1340</v>
      </c>
      <c r="C3437" s="191">
        <v>571831</v>
      </c>
      <c r="D3437" s="192">
        <v>3.8660000000000001</v>
      </c>
      <c r="E3437" s="193">
        <v>43.524502300000002</v>
      </c>
      <c r="F3437" s="194">
        <v>3.0627871362940278</v>
      </c>
      <c r="H3437" s="195">
        <f t="shared" si="319"/>
        <v>4.5</v>
      </c>
      <c r="I3437" s="196">
        <f t="shared" si="320"/>
        <v>4.5</v>
      </c>
      <c r="J3437" s="197">
        <f t="shared" si="321"/>
        <v>3</v>
      </c>
      <c r="K3437" s="186">
        <f t="shared" si="324"/>
        <v>12</v>
      </c>
      <c r="L3437" s="198">
        <f t="shared" si="322"/>
        <v>4</v>
      </c>
      <c r="M3437" s="199">
        <f t="shared" si="323"/>
        <v>4</v>
      </c>
    </row>
    <row r="3438" spans="1:13" x14ac:dyDescent="0.35">
      <c r="A3438" s="189" t="s">
        <v>3372</v>
      </c>
      <c r="B3438" s="190" t="s">
        <v>3377</v>
      </c>
      <c r="C3438" s="191">
        <v>554952</v>
      </c>
      <c r="D3438" s="192">
        <v>8.2349999999999994</v>
      </c>
      <c r="E3438" s="193">
        <v>44.595070419999999</v>
      </c>
      <c r="F3438" s="194">
        <v>2.112676056338028</v>
      </c>
      <c r="H3438" s="195">
        <f t="shared" si="319"/>
        <v>5</v>
      </c>
      <c r="I3438" s="196">
        <f t="shared" si="320"/>
        <v>5</v>
      </c>
      <c r="J3438" s="197">
        <f t="shared" si="321"/>
        <v>4.5</v>
      </c>
      <c r="K3438" s="186">
        <f t="shared" si="324"/>
        <v>14.5</v>
      </c>
      <c r="L3438" s="198">
        <f t="shared" si="322"/>
        <v>4.833333333333333</v>
      </c>
      <c r="M3438" s="199">
        <f t="shared" si="323"/>
        <v>4.83</v>
      </c>
    </row>
    <row r="3439" spans="1:13" x14ac:dyDescent="0.35">
      <c r="A3439" s="189" t="s">
        <v>3372</v>
      </c>
      <c r="B3439" s="190" t="s">
        <v>3378</v>
      </c>
      <c r="C3439" s="191">
        <v>572063</v>
      </c>
      <c r="D3439" s="192">
        <v>0.625</v>
      </c>
      <c r="E3439" s="193">
        <v>41.496168580000003</v>
      </c>
      <c r="F3439" s="194">
        <v>1.5325670498084292</v>
      </c>
      <c r="H3439" s="195">
        <f t="shared" si="319"/>
        <v>0.5</v>
      </c>
      <c r="I3439" s="196">
        <f t="shared" si="320"/>
        <v>1.5</v>
      </c>
      <c r="J3439" s="197">
        <f t="shared" si="321"/>
        <v>5</v>
      </c>
      <c r="K3439" s="186">
        <f t="shared" si="324"/>
        <v>7</v>
      </c>
      <c r="L3439" s="198">
        <f t="shared" si="322"/>
        <v>2.3333333333333335</v>
      </c>
      <c r="M3439" s="199">
        <f t="shared" si="323"/>
        <v>2.33</v>
      </c>
    </row>
    <row r="3440" spans="1:13" x14ac:dyDescent="0.35">
      <c r="A3440" s="189" t="s">
        <v>3372</v>
      </c>
      <c r="B3440" s="190" t="s">
        <v>2635</v>
      </c>
      <c r="C3440" s="191">
        <v>572152</v>
      </c>
      <c r="D3440" s="192">
        <v>2.5640000000000001</v>
      </c>
      <c r="E3440" s="193">
        <v>42.557377049999999</v>
      </c>
      <c r="F3440" s="194">
        <v>3.278688524590164</v>
      </c>
      <c r="H3440" s="195">
        <f t="shared" si="319"/>
        <v>1.5</v>
      </c>
      <c r="I3440" s="196">
        <f t="shared" si="320"/>
        <v>3</v>
      </c>
      <c r="J3440" s="197">
        <f t="shared" si="321"/>
        <v>2.5</v>
      </c>
      <c r="K3440" s="186">
        <f t="shared" si="324"/>
        <v>7</v>
      </c>
      <c r="L3440" s="198">
        <f t="shared" si="322"/>
        <v>2.3333333333333335</v>
      </c>
      <c r="M3440" s="199">
        <f t="shared" si="323"/>
        <v>2.33</v>
      </c>
    </row>
    <row r="3441" spans="1:13" x14ac:dyDescent="0.35">
      <c r="A3441" s="189" t="s">
        <v>3372</v>
      </c>
      <c r="B3441" s="190" t="s">
        <v>3246</v>
      </c>
      <c r="C3441" s="191">
        <v>572322</v>
      </c>
      <c r="D3441" s="192">
        <v>4.6980000000000004</v>
      </c>
      <c r="E3441" s="193">
        <v>45.699124730000001</v>
      </c>
      <c r="F3441" s="194">
        <v>1.7505470459518599</v>
      </c>
      <c r="H3441" s="195">
        <f t="shared" si="319"/>
        <v>5</v>
      </c>
      <c r="I3441" s="196">
        <f t="shared" si="320"/>
        <v>5</v>
      </c>
      <c r="J3441" s="197">
        <f t="shared" si="321"/>
        <v>5</v>
      </c>
      <c r="K3441" s="186">
        <f t="shared" si="324"/>
        <v>15</v>
      </c>
      <c r="L3441" s="198">
        <f t="shared" si="322"/>
        <v>5</v>
      </c>
      <c r="M3441" s="199">
        <f t="shared" si="323"/>
        <v>5</v>
      </c>
    </row>
    <row r="3442" spans="1:13" x14ac:dyDescent="0.35">
      <c r="A3442" s="189" t="s">
        <v>3372</v>
      </c>
      <c r="B3442" s="190" t="s">
        <v>3379</v>
      </c>
      <c r="C3442" s="191">
        <v>572349</v>
      </c>
      <c r="D3442" s="192">
        <v>2.867</v>
      </c>
      <c r="E3442" s="193">
        <v>42.305615549999999</v>
      </c>
      <c r="F3442" s="194">
        <v>8.6393088552915778</v>
      </c>
      <c r="H3442" s="195">
        <f t="shared" si="319"/>
        <v>2</v>
      </c>
      <c r="I3442" s="196">
        <f t="shared" si="320"/>
        <v>2.5</v>
      </c>
      <c r="J3442" s="197">
        <f t="shared" si="321"/>
        <v>0.5</v>
      </c>
      <c r="K3442" s="186">
        <f t="shared" si="324"/>
        <v>5</v>
      </c>
      <c r="L3442" s="198">
        <f t="shared" si="322"/>
        <v>1.6666666666666667</v>
      </c>
      <c r="M3442" s="199">
        <f t="shared" si="323"/>
        <v>1.66</v>
      </c>
    </row>
    <row r="3443" spans="1:13" x14ac:dyDescent="0.35">
      <c r="A3443" s="189" t="s">
        <v>3372</v>
      </c>
      <c r="B3443" s="190" t="s">
        <v>3380</v>
      </c>
      <c r="C3443" s="191">
        <v>572381</v>
      </c>
      <c r="D3443" s="192">
        <v>4.9329999999999998</v>
      </c>
      <c r="E3443" s="193">
        <v>41.560518729999998</v>
      </c>
      <c r="F3443" s="194">
        <v>0.57636887608069165</v>
      </c>
      <c r="H3443" s="195">
        <f t="shared" si="319"/>
        <v>5</v>
      </c>
      <c r="I3443" s="196">
        <f t="shared" si="320"/>
        <v>1.5</v>
      </c>
      <c r="J3443" s="197">
        <f t="shared" si="321"/>
        <v>5</v>
      </c>
      <c r="K3443" s="186">
        <f t="shared" si="324"/>
        <v>11.5</v>
      </c>
      <c r="L3443" s="198">
        <f t="shared" si="322"/>
        <v>3.8333333333333335</v>
      </c>
      <c r="M3443" s="199">
        <f t="shared" si="323"/>
        <v>3.83</v>
      </c>
    </row>
    <row r="3444" spans="1:13" x14ac:dyDescent="0.35">
      <c r="A3444" s="189" t="s">
        <v>3372</v>
      </c>
      <c r="B3444" s="190" t="s">
        <v>3381</v>
      </c>
      <c r="C3444" s="191">
        <v>572390</v>
      </c>
      <c r="D3444" s="192">
        <v>4.984</v>
      </c>
      <c r="E3444" s="193">
        <v>42.180392159999997</v>
      </c>
      <c r="F3444" s="194">
        <v>3.7254901960784315</v>
      </c>
      <c r="H3444" s="195">
        <f t="shared" si="319"/>
        <v>5</v>
      </c>
      <c r="I3444" s="196">
        <f t="shared" si="320"/>
        <v>2.5</v>
      </c>
      <c r="J3444" s="197">
        <f t="shared" si="321"/>
        <v>2</v>
      </c>
      <c r="K3444" s="186">
        <f t="shared" si="324"/>
        <v>9.5</v>
      </c>
      <c r="L3444" s="198">
        <f t="shared" si="322"/>
        <v>3.1666666666666665</v>
      </c>
      <c r="M3444" s="199">
        <f t="shared" si="323"/>
        <v>3.16</v>
      </c>
    </row>
    <row r="3445" spans="1:13" x14ac:dyDescent="0.35">
      <c r="A3445" s="189" t="s">
        <v>3372</v>
      </c>
      <c r="B3445" s="190" t="s">
        <v>3382</v>
      </c>
      <c r="C3445" s="191">
        <v>572462</v>
      </c>
      <c r="D3445" s="192">
        <v>3.1160000000000001</v>
      </c>
      <c r="E3445" s="193">
        <v>43.947183099999997</v>
      </c>
      <c r="F3445" s="194">
        <v>3.1690140845070425</v>
      </c>
      <c r="H3445" s="195">
        <f t="shared" si="319"/>
        <v>2.5</v>
      </c>
      <c r="I3445" s="196">
        <f t="shared" si="320"/>
        <v>5</v>
      </c>
      <c r="J3445" s="197">
        <f t="shared" si="321"/>
        <v>3</v>
      </c>
      <c r="K3445" s="186">
        <f t="shared" si="324"/>
        <v>10.5</v>
      </c>
      <c r="L3445" s="198">
        <f t="shared" si="322"/>
        <v>3.5</v>
      </c>
      <c r="M3445" s="199">
        <f t="shared" si="323"/>
        <v>3.5</v>
      </c>
    </row>
    <row r="3446" spans="1:13" x14ac:dyDescent="0.35">
      <c r="A3446" s="189" t="s">
        <v>3372</v>
      </c>
      <c r="B3446" s="190" t="s">
        <v>3383</v>
      </c>
      <c r="C3446" s="191">
        <v>572497</v>
      </c>
      <c r="D3446" s="192">
        <v>4.194</v>
      </c>
      <c r="E3446" s="193">
        <v>42.397274629999998</v>
      </c>
      <c r="F3446" s="194">
        <v>9.2243186582809233</v>
      </c>
      <c r="H3446" s="195">
        <f t="shared" si="319"/>
        <v>5</v>
      </c>
      <c r="I3446" s="196">
        <f t="shared" si="320"/>
        <v>3</v>
      </c>
      <c r="J3446" s="197">
        <f t="shared" si="321"/>
        <v>0.5</v>
      </c>
      <c r="K3446" s="186">
        <f t="shared" si="324"/>
        <v>8.5</v>
      </c>
      <c r="L3446" s="198">
        <f t="shared" si="322"/>
        <v>2.8333333333333335</v>
      </c>
      <c r="M3446" s="199">
        <f t="shared" si="323"/>
        <v>2.83</v>
      </c>
    </row>
    <row r="3447" spans="1:13" x14ac:dyDescent="0.35">
      <c r="A3447" s="189" t="s">
        <v>3372</v>
      </c>
      <c r="B3447" s="190" t="s">
        <v>3384</v>
      </c>
      <c r="C3447" s="191">
        <v>572501</v>
      </c>
      <c r="D3447" s="192">
        <v>3.891</v>
      </c>
      <c r="E3447" s="193">
        <v>43.828244269999999</v>
      </c>
      <c r="F3447" s="194">
        <v>2.0356234096692112</v>
      </c>
      <c r="H3447" s="195">
        <f t="shared" si="319"/>
        <v>4.5</v>
      </c>
      <c r="I3447" s="196">
        <f t="shared" si="320"/>
        <v>5</v>
      </c>
      <c r="J3447" s="197">
        <f t="shared" si="321"/>
        <v>4.5</v>
      </c>
      <c r="K3447" s="186">
        <f t="shared" si="324"/>
        <v>14</v>
      </c>
      <c r="L3447" s="198">
        <f t="shared" si="322"/>
        <v>4.666666666666667</v>
      </c>
      <c r="M3447" s="199">
        <f t="shared" si="323"/>
        <v>4.66</v>
      </c>
    </row>
    <row r="3448" spans="1:13" x14ac:dyDescent="0.35">
      <c r="A3448" s="189" t="s">
        <v>3372</v>
      </c>
      <c r="B3448" s="190" t="s">
        <v>3385</v>
      </c>
      <c r="C3448" s="191">
        <v>572527</v>
      </c>
      <c r="D3448" s="192">
        <v>4.0540000000000003</v>
      </c>
      <c r="E3448" s="193">
        <v>47.399122810000001</v>
      </c>
      <c r="F3448" s="194">
        <v>3.5087719298245617</v>
      </c>
      <c r="H3448" s="195">
        <f t="shared" si="319"/>
        <v>5</v>
      </c>
      <c r="I3448" s="196">
        <f t="shared" si="320"/>
        <v>5</v>
      </c>
      <c r="J3448" s="197">
        <f t="shared" si="321"/>
        <v>2.5</v>
      </c>
      <c r="K3448" s="186">
        <f t="shared" si="324"/>
        <v>12.5</v>
      </c>
      <c r="L3448" s="198">
        <f t="shared" si="322"/>
        <v>4.166666666666667</v>
      </c>
      <c r="M3448" s="199">
        <f t="shared" si="323"/>
        <v>4.16</v>
      </c>
    </row>
    <row r="3449" spans="1:13" x14ac:dyDescent="0.35">
      <c r="A3449" s="189" t="s">
        <v>3372</v>
      </c>
      <c r="B3449" s="190" t="s">
        <v>3386</v>
      </c>
      <c r="C3449" s="191">
        <v>572543</v>
      </c>
      <c r="D3449" s="192">
        <v>4.3959999999999999</v>
      </c>
      <c r="E3449" s="193">
        <v>48.95323741</v>
      </c>
      <c r="F3449" s="194">
        <v>0</v>
      </c>
      <c r="H3449" s="195">
        <f t="shared" si="319"/>
        <v>5</v>
      </c>
      <c r="I3449" s="196">
        <f t="shared" si="320"/>
        <v>5</v>
      </c>
      <c r="J3449" s="197">
        <f t="shared" si="321"/>
        <v>5</v>
      </c>
      <c r="K3449" s="186">
        <f t="shared" si="324"/>
        <v>15</v>
      </c>
      <c r="L3449" s="198">
        <f t="shared" si="322"/>
        <v>5</v>
      </c>
      <c r="M3449" s="199">
        <f t="shared" si="323"/>
        <v>5</v>
      </c>
    </row>
    <row r="3450" spans="1:13" x14ac:dyDescent="0.35">
      <c r="A3450" s="189" t="s">
        <v>3372</v>
      </c>
      <c r="B3450" s="190" t="s">
        <v>3387</v>
      </c>
      <c r="C3450" s="191">
        <v>572551</v>
      </c>
      <c r="D3450" s="192">
        <v>3.3039999999999998</v>
      </c>
      <c r="E3450" s="193">
        <v>44.532998569999997</v>
      </c>
      <c r="F3450" s="194">
        <v>7.1736011477761839</v>
      </c>
      <c r="H3450" s="195">
        <f t="shared" si="319"/>
        <v>3</v>
      </c>
      <c r="I3450" s="196">
        <f t="shared" si="320"/>
        <v>5</v>
      </c>
      <c r="J3450" s="197">
        <f t="shared" si="321"/>
        <v>0.5</v>
      </c>
      <c r="K3450" s="186">
        <f t="shared" si="324"/>
        <v>8.5</v>
      </c>
      <c r="L3450" s="198">
        <f t="shared" si="322"/>
        <v>2.8333333333333335</v>
      </c>
      <c r="M3450" s="199">
        <f t="shared" si="323"/>
        <v>2.83</v>
      </c>
    </row>
    <row r="3451" spans="1:13" x14ac:dyDescent="0.35">
      <c r="A3451" s="189" t="s">
        <v>3388</v>
      </c>
      <c r="B3451" s="190" t="s">
        <v>3389</v>
      </c>
      <c r="C3451" s="191">
        <v>574848</v>
      </c>
      <c r="D3451" s="192">
        <v>0.88400000000000001</v>
      </c>
      <c r="E3451" s="193">
        <v>39.177631580000003</v>
      </c>
      <c r="F3451" s="194">
        <v>5.3827751196172251</v>
      </c>
      <c r="H3451" s="195">
        <f t="shared" si="319"/>
        <v>0.5</v>
      </c>
      <c r="I3451" s="196">
        <f t="shared" si="320"/>
        <v>0.5</v>
      </c>
      <c r="J3451" s="197">
        <f t="shared" si="321"/>
        <v>0.5</v>
      </c>
      <c r="K3451" s="186">
        <f t="shared" si="324"/>
        <v>1.5</v>
      </c>
      <c r="L3451" s="198">
        <f t="shared" si="322"/>
        <v>0.5</v>
      </c>
      <c r="M3451" s="199">
        <f t="shared" si="323"/>
        <v>0.5</v>
      </c>
    </row>
    <row r="3452" spans="1:13" x14ac:dyDescent="0.35">
      <c r="A3452" s="189" t="s">
        <v>3388</v>
      </c>
      <c r="B3452" s="190" t="s">
        <v>3390</v>
      </c>
      <c r="C3452" s="191">
        <v>574911</v>
      </c>
      <c r="D3452" s="192">
        <v>2.0190000000000001</v>
      </c>
      <c r="E3452" s="193">
        <v>41.840264650000002</v>
      </c>
      <c r="F3452" s="194">
        <v>3.4026465028355388</v>
      </c>
      <c r="H3452" s="195">
        <f t="shared" si="319"/>
        <v>0.5</v>
      </c>
      <c r="I3452" s="196">
        <f t="shared" si="320"/>
        <v>2</v>
      </c>
      <c r="J3452" s="197">
        <f t="shared" si="321"/>
        <v>2.5</v>
      </c>
      <c r="K3452" s="186">
        <f t="shared" si="324"/>
        <v>5</v>
      </c>
      <c r="L3452" s="198">
        <f t="shared" si="322"/>
        <v>1.6666666666666667</v>
      </c>
      <c r="M3452" s="199">
        <f t="shared" si="323"/>
        <v>1.66</v>
      </c>
    </row>
    <row r="3453" spans="1:13" x14ac:dyDescent="0.35">
      <c r="A3453" s="189" t="s">
        <v>3388</v>
      </c>
      <c r="B3453" s="190" t="s">
        <v>3391</v>
      </c>
      <c r="C3453" s="191">
        <v>574929</v>
      </c>
      <c r="D3453" s="192">
        <v>1.3740000000000001</v>
      </c>
      <c r="E3453" s="193">
        <v>39.712237090000002</v>
      </c>
      <c r="F3453" s="194">
        <v>7.6481835564053533</v>
      </c>
      <c r="H3453" s="195">
        <f t="shared" si="319"/>
        <v>0.5</v>
      </c>
      <c r="I3453" s="196">
        <f t="shared" si="320"/>
        <v>0.5</v>
      </c>
      <c r="J3453" s="197">
        <f t="shared" si="321"/>
        <v>0.5</v>
      </c>
      <c r="K3453" s="186">
        <f t="shared" si="324"/>
        <v>1.5</v>
      </c>
      <c r="L3453" s="198">
        <f t="shared" si="322"/>
        <v>0.5</v>
      </c>
      <c r="M3453" s="199">
        <f t="shared" si="323"/>
        <v>0.5</v>
      </c>
    </row>
    <row r="3454" spans="1:13" x14ac:dyDescent="0.35">
      <c r="A3454" s="189" t="s">
        <v>3388</v>
      </c>
      <c r="B3454" s="190" t="s">
        <v>3388</v>
      </c>
      <c r="C3454" s="191">
        <v>574988</v>
      </c>
      <c r="D3454" s="192">
        <v>1.9330000000000001</v>
      </c>
      <c r="E3454" s="193">
        <v>43.486847939999997</v>
      </c>
      <c r="F3454" s="194">
        <v>3.9308408452785577</v>
      </c>
      <c r="H3454" s="195">
        <f t="shared" si="319"/>
        <v>0.5</v>
      </c>
      <c r="I3454" s="196">
        <f t="shared" si="320"/>
        <v>4.5</v>
      </c>
      <c r="J3454" s="197">
        <f t="shared" si="321"/>
        <v>1.5</v>
      </c>
      <c r="K3454" s="186">
        <f t="shared" si="324"/>
        <v>6.5</v>
      </c>
      <c r="L3454" s="198">
        <f t="shared" si="322"/>
        <v>2.1666666666666665</v>
      </c>
      <c r="M3454" s="199">
        <f t="shared" si="323"/>
        <v>2.16</v>
      </c>
    </row>
    <row r="3455" spans="1:13" x14ac:dyDescent="0.35">
      <c r="A3455" s="189" t="s">
        <v>3388</v>
      </c>
      <c r="B3455" s="190" t="s">
        <v>3392</v>
      </c>
      <c r="C3455" s="191">
        <v>574996</v>
      </c>
      <c r="D3455" s="192">
        <v>1.042</v>
      </c>
      <c r="E3455" s="193">
        <v>42.536252349999998</v>
      </c>
      <c r="F3455" s="194">
        <v>4.613935969868173</v>
      </c>
      <c r="H3455" s="195">
        <f t="shared" si="319"/>
        <v>0.5</v>
      </c>
      <c r="I3455" s="196">
        <f t="shared" si="320"/>
        <v>3</v>
      </c>
      <c r="J3455" s="197">
        <f t="shared" si="321"/>
        <v>0.5</v>
      </c>
      <c r="K3455" s="186">
        <f t="shared" si="324"/>
        <v>4</v>
      </c>
      <c r="L3455" s="198">
        <f t="shared" si="322"/>
        <v>1.3333333333333333</v>
      </c>
      <c r="M3455" s="199">
        <f t="shared" si="323"/>
        <v>1.33</v>
      </c>
    </row>
    <row r="3456" spans="1:13" x14ac:dyDescent="0.35">
      <c r="A3456" s="189" t="s">
        <v>3388</v>
      </c>
      <c r="B3456" s="190" t="s">
        <v>3393</v>
      </c>
      <c r="C3456" s="191">
        <v>575011</v>
      </c>
      <c r="D3456" s="192">
        <v>1.4430000000000001</v>
      </c>
      <c r="E3456" s="193">
        <v>40.883177570000001</v>
      </c>
      <c r="F3456" s="194">
        <v>2.429906542056075</v>
      </c>
      <c r="H3456" s="195">
        <f t="shared" si="319"/>
        <v>0.5</v>
      </c>
      <c r="I3456" s="196">
        <f t="shared" si="320"/>
        <v>0.5</v>
      </c>
      <c r="J3456" s="197">
        <f t="shared" si="321"/>
        <v>4</v>
      </c>
      <c r="K3456" s="186">
        <f t="shared" si="324"/>
        <v>5</v>
      </c>
      <c r="L3456" s="198">
        <f t="shared" si="322"/>
        <v>1.6666666666666667</v>
      </c>
      <c r="M3456" s="199">
        <f t="shared" si="323"/>
        <v>1.66</v>
      </c>
    </row>
    <row r="3457" spans="1:13" x14ac:dyDescent="0.35">
      <c r="A3457" s="189" t="s">
        <v>3388</v>
      </c>
      <c r="B3457" s="190" t="s">
        <v>3394</v>
      </c>
      <c r="C3457" s="191">
        <v>575089</v>
      </c>
      <c r="D3457" s="192">
        <v>0.71899999999999997</v>
      </c>
      <c r="E3457" s="193">
        <v>42.152694609999998</v>
      </c>
      <c r="F3457" s="194">
        <v>1.6766467065868262</v>
      </c>
      <c r="H3457" s="195">
        <f t="shared" si="319"/>
        <v>0.5</v>
      </c>
      <c r="I3457" s="196">
        <f t="shared" si="320"/>
        <v>2.5</v>
      </c>
      <c r="J3457" s="197">
        <f t="shared" si="321"/>
        <v>5</v>
      </c>
      <c r="K3457" s="186">
        <f t="shared" si="324"/>
        <v>8</v>
      </c>
      <c r="L3457" s="198">
        <f t="shared" si="322"/>
        <v>2.6666666666666665</v>
      </c>
      <c r="M3457" s="199">
        <f t="shared" si="323"/>
        <v>2.66</v>
      </c>
    </row>
    <row r="3458" spans="1:13" x14ac:dyDescent="0.35">
      <c r="A3458" s="189" t="s">
        <v>3388</v>
      </c>
      <c r="B3458" s="190" t="s">
        <v>3395</v>
      </c>
      <c r="C3458" s="191">
        <v>575119</v>
      </c>
      <c r="D3458" s="192">
        <v>3.03</v>
      </c>
      <c r="E3458" s="193">
        <v>39.932432429999999</v>
      </c>
      <c r="F3458" s="194">
        <v>2.3166023166023164</v>
      </c>
      <c r="H3458" s="195">
        <f t="shared" si="319"/>
        <v>2.5</v>
      </c>
      <c r="I3458" s="196">
        <f t="shared" si="320"/>
        <v>0.5</v>
      </c>
      <c r="J3458" s="197">
        <f t="shared" si="321"/>
        <v>4</v>
      </c>
      <c r="K3458" s="186">
        <f t="shared" si="324"/>
        <v>7</v>
      </c>
      <c r="L3458" s="198">
        <f t="shared" si="322"/>
        <v>2.3333333333333335</v>
      </c>
      <c r="M3458" s="199">
        <f t="shared" si="323"/>
        <v>2.33</v>
      </c>
    </row>
    <row r="3459" spans="1:13" x14ac:dyDescent="0.35">
      <c r="A3459" s="189" t="s">
        <v>3388</v>
      </c>
      <c r="B3459" s="190" t="s">
        <v>3396</v>
      </c>
      <c r="C3459" s="191">
        <v>575445</v>
      </c>
      <c r="D3459" s="192">
        <v>1.8049999999999999</v>
      </c>
      <c r="E3459" s="193">
        <v>44.224478589999997</v>
      </c>
      <c r="F3459" s="194">
        <v>2.4149286498353457</v>
      </c>
      <c r="H3459" s="195">
        <f t="shared" si="319"/>
        <v>0.5</v>
      </c>
      <c r="I3459" s="196">
        <f t="shared" si="320"/>
        <v>5</v>
      </c>
      <c r="J3459" s="197">
        <f t="shared" si="321"/>
        <v>4</v>
      </c>
      <c r="K3459" s="186">
        <f t="shared" si="324"/>
        <v>9.5</v>
      </c>
      <c r="L3459" s="198">
        <f t="shared" si="322"/>
        <v>3.1666666666666665</v>
      </c>
      <c r="M3459" s="199">
        <f t="shared" si="323"/>
        <v>3.16</v>
      </c>
    </row>
    <row r="3460" spans="1:13" x14ac:dyDescent="0.35">
      <c r="A3460" s="189" t="s">
        <v>3388</v>
      </c>
      <c r="B3460" s="190" t="s">
        <v>3397</v>
      </c>
      <c r="C3460" s="191">
        <v>575461</v>
      </c>
      <c r="D3460" s="192">
        <v>1.554</v>
      </c>
      <c r="E3460" s="193">
        <v>39.959546930000002</v>
      </c>
      <c r="F3460" s="194">
        <v>9.0614886731391593</v>
      </c>
      <c r="H3460" s="195">
        <f t="shared" ref="H3460:H3523" si="325">VALUE(_xlfn.IFS(D3460&gt;4.05,"5",D3460&gt;=3.83,"4,5",D3460&gt;=3.6,"4",D3460&gt;=3.37,"3,5",D3460&gt;=3.14,"3",D3460&gt;=2.91,"2,5",D3460&gt;=2.68,"2",D3460&gt;=2.45,"1,5",D3460&gt;=2.22,"1",D3460&lt;2.22,"0,5"))</f>
        <v>0.5</v>
      </c>
      <c r="I3460" s="196">
        <f t="shared" ref="I3460:I3523" si="326">VALUE(_xlfn.IFS(E3460&gt;43.62,"5",E3460&gt;=43.32,"4,5",E3460&gt;=43.1,"4",E3460&gt;=42.7,"3,5",E3460&gt;=42.39,"3",E3460&gt;=42.08,"2,5",E3460&gt;=41.77,"2",E3460&gt;=41.46,"1,5",E3460&gt;=41.15,"1",E3460&lt;41.15,"0,5"))</f>
        <v>0.5</v>
      </c>
      <c r="J3460" s="197">
        <f t="shared" ref="J3460:J3523" si="327">VALUE(_xlfn.IFS(F3460&gt;4.53,"0,5",F3460&gt;=4.2,"1",F3460&gt;=3.86,"1,5",F3460&gt;=3.52,"2",F3460&gt;=3.18,"2,5",F3460&gt;=2.84,"3",F3460&gt;=2.5,"3,5",F3460&gt;=2.16,"4",F3460&gt;=1.82,"4,5",F3460&lt;1.82,"5"))</f>
        <v>0.5</v>
      </c>
      <c r="K3460" s="186">
        <f t="shared" si="324"/>
        <v>1.5</v>
      </c>
      <c r="L3460" s="198">
        <f t="shared" ref="L3460:L3523" si="328">(H3460+I3460+J3460)/3</f>
        <v>0.5</v>
      </c>
      <c r="M3460" s="199">
        <f t="shared" ref="M3460:M3523" si="329">ROUNDDOWN(L3460,2)</f>
        <v>0.5</v>
      </c>
    </row>
    <row r="3461" spans="1:13" x14ac:dyDescent="0.35">
      <c r="A3461" s="189" t="s">
        <v>3388</v>
      </c>
      <c r="B3461" s="190" t="s">
        <v>3398</v>
      </c>
      <c r="C3461" s="191">
        <v>575828</v>
      </c>
      <c r="D3461" s="192">
        <v>1.4710000000000001</v>
      </c>
      <c r="E3461" s="193">
        <v>43.314479640000002</v>
      </c>
      <c r="F3461" s="194">
        <v>2.7149321266968323</v>
      </c>
      <c r="H3461" s="195">
        <f t="shared" si="325"/>
        <v>0.5</v>
      </c>
      <c r="I3461" s="196">
        <f t="shared" si="326"/>
        <v>4</v>
      </c>
      <c r="J3461" s="197">
        <f t="shared" si="327"/>
        <v>3.5</v>
      </c>
      <c r="K3461" s="186">
        <f t="shared" si="324"/>
        <v>8</v>
      </c>
      <c r="L3461" s="198">
        <f t="shared" si="328"/>
        <v>2.6666666666666665</v>
      </c>
      <c r="M3461" s="199">
        <f t="shared" si="329"/>
        <v>2.66</v>
      </c>
    </row>
    <row r="3462" spans="1:13" x14ac:dyDescent="0.35">
      <c r="A3462" s="189" t="s">
        <v>3388</v>
      </c>
      <c r="B3462" s="190" t="s">
        <v>3399</v>
      </c>
      <c r="C3462" s="191">
        <v>575879</v>
      </c>
      <c r="D3462" s="192">
        <v>0.34599999999999997</v>
      </c>
      <c r="E3462" s="193">
        <v>41.142857139999997</v>
      </c>
      <c r="F3462" s="194">
        <v>3.225806451612903</v>
      </c>
      <c r="H3462" s="195">
        <f t="shared" si="325"/>
        <v>0.5</v>
      </c>
      <c r="I3462" s="196">
        <f t="shared" si="326"/>
        <v>0.5</v>
      </c>
      <c r="J3462" s="197">
        <f t="shared" si="327"/>
        <v>2.5</v>
      </c>
      <c r="K3462" s="186">
        <f t="shared" si="324"/>
        <v>3.5</v>
      </c>
      <c r="L3462" s="198">
        <f t="shared" si="328"/>
        <v>1.1666666666666667</v>
      </c>
      <c r="M3462" s="199">
        <f t="shared" si="329"/>
        <v>1.1599999999999999</v>
      </c>
    </row>
    <row r="3463" spans="1:13" x14ac:dyDescent="0.35">
      <c r="A3463" s="189" t="s">
        <v>3388</v>
      </c>
      <c r="B3463" s="190" t="s">
        <v>3400</v>
      </c>
      <c r="C3463" s="191">
        <v>575941</v>
      </c>
      <c r="D3463" s="192">
        <v>2.8479999999999999</v>
      </c>
      <c r="E3463" s="193">
        <v>41.136546180000003</v>
      </c>
      <c r="F3463" s="194">
        <v>2.8112449799196786</v>
      </c>
      <c r="H3463" s="195">
        <f t="shared" si="325"/>
        <v>2</v>
      </c>
      <c r="I3463" s="196">
        <f t="shared" si="326"/>
        <v>0.5</v>
      </c>
      <c r="J3463" s="197">
        <f t="shared" si="327"/>
        <v>3.5</v>
      </c>
      <c r="K3463" s="186">
        <f t="shared" si="324"/>
        <v>6</v>
      </c>
      <c r="L3463" s="198">
        <f t="shared" si="328"/>
        <v>2</v>
      </c>
      <c r="M3463" s="199">
        <f t="shared" si="329"/>
        <v>2</v>
      </c>
    </row>
    <row r="3464" spans="1:13" x14ac:dyDescent="0.35">
      <c r="A3464" s="189" t="s">
        <v>3388</v>
      </c>
      <c r="B3464" s="190" t="s">
        <v>3401</v>
      </c>
      <c r="C3464" s="191">
        <v>576000</v>
      </c>
      <c r="D3464" s="192">
        <v>1.4870000000000001</v>
      </c>
      <c r="E3464" s="193">
        <v>40.731947480000002</v>
      </c>
      <c r="F3464" s="194">
        <v>4.814004376367615</v>
      </c>
      <c r="H3464" s="195">
        <f t="shared" si="325"/>
        <v>0.5</v>
      </c>
      <c r="I3464" s="196">
        <f t="shared" si="326"/>
        <v>0.5</v>
      </c>
      <c r="J3464" s="197">
        <f t="shared" si="327"/>
        <v>0.5</v>
      </c>
      <c r="K3464" s="186">
        <f t="shared" si="324"/>
        <v>1.5</v>
      </c>
      <c r="L3464" s="198">
        <f t="shared" si="328"/>
        <v>0.5</v>
      </c>
      <c r="M3464" s="199">
        <f t="shared" si="329"/>
        <v>0.5</v>
      </c>
    </row>
    <row r="3465" spans="1:13" x14ac:dyDescent="0.35">
      <c r="A3465" s="189" t="s">
        <v>3402</v>
      </c>
      <c r="B3465" s="190" t="s">
        <v>3403</v>
      </c>
      <c r="C3465" s="191">
        <v>571181</v>
      </c>
      <c r="D3465" s="192">
        <v>3.012</v>
      </c>
      <c r="E3465" s="193">
        <v>44.770462629999997</v>
      </c>
      <c r="F3465" s="194">
        <v>2.1352313167259784</v>
      </c>
      <c r="H3465" s="195">
        <f t="shared" si="325"/>
        <v>2.5</v>
      </c>
      <c r="I3465" s="196">
        <f t="shared" si="326"/>
        <v>5</v>
      </c>
      <c r="J3465" s="197">
        <f t="shared" si="327"/>
        <v>4.5</v>
      </c>
      <c r="K3465" s="186">
        <f t="shared" si="324"/>
        <v>12</v>
      </c>
      <c r="L3465" s="198">
        <f t="shared" si="328"/>
        <v>4</v>
      </c>
      <c r="M3465" s="199">
        <f t="shared" si="329"/>
        <v>4</v>
      </c>
    </row>
    <row r="3466" spans="1:13" x14ac:dyDescent="0.35">
      <c r="A3466" s="189" t="s">
        <v>3402</v>
      </c>
      <c r="B3466" s="190" t="s">
        <v>3404</v>
      </c>
      <c r="C3466" s="191">
        <v>573949</v>
      </c>
      <c r="D3466" s="192">
        <v>7.407</v>
      </c>
      <c r="E3466" s="193">
        <v>37.073333329999997</v>
      </c>
      <c r="F3466" s="194">
        <v>0</v>
      </c>
      <c r="H3466" s="195">
        <f t="shared" si="325"/>
        <v>5</v>
      </c>
      <c r="I3466" s="196">
        <f t="shared" si="326"/>
        <v>0.5</v>
      </c>
      <c r="J3466" s="197">
        <f t="shared" si="327"/>
        <v>5</v>
      </c>
      <c r="K3466" s="186">
        <f t="shared" si="324"/>
        <v>10.5</v>
      </c>
      <c r="L3466" s="198">
        <f t="shared" si="328"/>
        <v>3.5</v>
      </c>
      <c r="M3466" s="199">
        <f t="shared" si="329"/>
        <v>3.5</v>
      </c>
    </row>
    <row r="3467" spans="1:13" x14ac:dyDescent="0.35">
      <c r="A3467" s="189" t="s">
        <v>3402</v>
      </c>
      <c r="B3467" s="190" t="s">
        <v>3405</v>
      </c>
      <c r="C3467" s="191">
        <v>505005</v>
      </c>
      <c r="D3467" s="192">
        <v>2.6219999999999999</v>
      </c>
      <c r="E3467" s="193">
        <v>42.535714290000001</v>
      </c>
      <c r="F3467" s="194">
        <v>7.5892857142857144</v>
      </c>
      <c r="H3467" s="195">
        <f t="shared" si="325"/>
        <v>1.5</v>
      </c>
      <c r="I3467" s="196">
        <f t="shared" si="326"/>
        <v>3</v>
      </c>
      <c r="J3467" s="197">
        <f t="shared" si="327"/>
        <v>0.5</v>
      </c>
      <c r="K3467" s="186">
        <f t="shared" si="324"/>
        <v>5</v>
      </c>
      <c r="L3467" s="198">
        <f t="shared" si="328"/>
        <v>1.6666666666666667</v>
      </c>
      <c r="M3467" s="199">
        <f t="shared" si="329"/>
        <v>1.66</v>
      </c>
    </row>
    <row r="3468" spans="1:13" x14ac:dyDescent="0.35">
      <c r="A3468" s="189" t="s">
        <v>3402</v>
      </c>
      <c r="B3468" s="190" t="s">
        <v>3406</v>
      </c>
      <c r="C3468" s="191">
        <v>571202</v>
      </c>
      <c r="D3468" s="192">
        <v>2.2559999999999998</v>
      </c>
      <c r="E3468" s="193">
        <v>43.671561050000001</v>
      </c>
      <c r="F3468" s="194">
        <v>3.7094281298299845</v>
      </c>
      <c r="H3468" s="195">
        <f t="shared" si="325"/>
        <v>1</v>
      </c>
      <c r="I3468" s="196">
        <f t="shared" si="326"/>
        <v>5</v>
      </c>
      <c r="J3468" s="197">
        <f t="shared" si="327"/>
        <v>2</v>
      </c>
      <c r="K3468" s="186">
        <f t="shared" si="324"/>
        <v>8</v>
      </c>
      <c r="L3468" s="198">
        <f t="shared" si="328"/>
        <v>2.6666666666666665</v>
      </c>
      <c r="M3468" s="199">
        <f t="shared" si="329"/>
        <v>2.66</v>
      </c>
    </row>
    <row r="3469" spans="1:13" x14ac:dyDescent="0.35">
      <c r="A3469" s="189" t="s">
        <v>3402</v>
      </c>
      <c r="B3469" s="190" t="s">
        <v>3407</v>
      </c>
      <c r="C3469" s="191">
        <v>547867</v>
      </c>
      <c r="D3469" s="192">
        <v>5.6820000000000004</v>
      </c>
      <c r="E3469" s="193">
        <v>43.938848919999998</v>
      </c>
      <c r="F3469" s="194">
        <v>1.4388489208633093</v>
      </c>
      <c r="H3469" s="195">
        <f t="shared" si="325"/>
        <v>5</v>
      </c>
      <c r="I3469" s="196">
        <f t="shared" si="326"/>
        <v>5</v>
      </c>
      <c r="J3469" s="197">
        <f t="shared" si="327"/>
        <v>5</v>
      </c>
      <c r="K3469" s="186">
        <f t="shared" ref="K3469:K3532" si="330">SUM(H3469:J3469)</f>
        <v>15</v>
      </c>
      <c r="L3469" s="198">
        <f t="shared" si="328"/>
        <v>5</v>
      </c>
      <c r="M3469" s="199">
        <f t="shared" si="329"/>
        <v>5</v>
      </c>
    </row>
    <row r="3470" spans="1:13" x14ac:dyDescent="0.35">
      <c r="A3470" s="189" t="s">
        <v>3402</v>
      </c>
      <c r="B3470" s="190" t="s">
        <v>3408</v>
      </c>
      <c r="C3470" s="191">
        <v>571229</v>
      </c>
      <c r="D3470" s="192">
        <v>2.4390000000000001</v>
      </c>
      <c r="E3470" s="193">
        <v>43.333333330000002</v>
      </c>
      <c r="F3470" s="194">
        <v>2.150537634408602</v>
      </c>
      <c r="H3470" s="195">
        <f t="shared" si="325"/>
        <v>1</v>
      </c>
      <c r="I3470" s="196">
        <f t="shared" si="326"/>
        <v>4.5</v>
      </c>
      <c r="J3470" s="197">
        <f t="shared" si="327"/>
        <v>4.5</v>
      </c>
      <c r="K3470" s="186">
        <f t="shared" si="330"/>
        <v>10</v>
      </c>
      <c r="L3470" s="198">
        <f t="shared" si="328"/>
        <v>3.3333333333333335</v>
      </c>
      <c r="M3470" s="199">
        <f t="shared" si="329"/>
        <v>3.33</v>
      </c>
    </row>
    <row r="3471" spans="1:13" x14ac:dyDescent="0.35">
      <c r="A3471" s="189" t="s">
        <v>3402</v>
      </c>
      <c r="B3471" s="190" t="s">
        <v>3409</v>
      </c>
      <c r="C3471" s="191">
        <v>571237</v>
      </c>
      <c r="D3471" s="192">
        <v>3.9740000000000002</v>
      </c>
      <c r="E3471" s="193">
        <v>40.273109239999997</v>
      </c>
      <c r="F3471" s="194">
        <v>4.2016806722689077</v>
      </c>
      <c r="H3471" s="195">
        <f t="shared" si="325"/>
        <v>4.5</v>
      </c>
      <c r="I3471" s="196">
        <f t="shared" si="326"/>
        <v>0.5</v>
      </c>
      <c r="J3471" s="197">
        <f t="shared" si="327"/>
        <v>1</v>
      </c>
      <c r="K3471" s="186">
        <f t="shared" si="330"/>
        <v>6</v>
      </c>
      <c r="L3471" s="198">
        <f t="shared" si="328"/>
        <v>2</v>
      </c>
      <c r="M3471" s="199">
        <f t="shared" si="329"/>
        <v>2</v>
      </c>
    </row>
    <row r="3472" spans="1:13" x14ac:dyDescent="0.35">
      <c r="A3472" s="189" t="s">
        <v>3402</v>
      </c>
      <c r="B3472" s="190" t="s">
        <v>3410</v>
      </c>
      <c r="C3472" s="191">
        <v>571245</v>
      </c>
      <c r="D3472" s="192">
        <v>3.9870000000000001</v>
      </c>
      <c r="E3472" s="193">
        <v>39.80769231</v>
      </c>
      <c r="F3472" s="194">
        <v>9.4017094017094038</v>
      </c>
      <c r="H3472" s="195">
        <f t="shared" si="325"/>
        <v>4.5</v>
      </c>
      <c r="I3472" s="196">
        <f t="shared" si="326"/>
        <v>0.5</v>
      </c>
      <c r="J3472" s="197">
        <f t="shared" si="327"/>
        <v>0.5</v>
      </c>
      <c r="K3472" s="186">
        <f t="shared" si="330"/>
        <v>5.5</v>
      </c>
      <c r="L3472" s="198">
        <f t="shared" si="328"/>
        <v>1.8333333333333333</v>
      </c>
      <c r="M3472" s="199">
        <f t="shared" si="329"/>
        <v>1.83</v>
      </c>
    </row>
    <row r="3473" spans="1:13" x14ac:dyDescent="0.35">
      <c r="A3473" s="189" t="s">
        <v>3402</v>
      </c>
      <c r="B3473" s="190" t="s">
        <v>3411</v>
      </c>
      <c r="C3473" s="191">
        <v>571253</v>
      </c>
      <c r="D3473" s="192">
        <v>1.258</v>
      </c>
      <c r="E3473" s="193">
        <v>45.194339620000001</v>
      </c>
      <c r="F3473" s="194">
        <v>0.75471698113207553</v>
      </c>
      <c r="H3473" s="195">
        <f t="shared" si="325"/>
        <v>0.5</v>
      </c>
      <c r="I3473" s="196">
        <f t="shared" si="326"/>
        <v>5</v>
      </c>
      <c r="J3473" s="197">
        <f t="shared" si="327"/>
        <v>5</v>
      </c>
      <c r="K3473" s="186">
        <f t="shared" si="330"/>
        <v>10.5</v>
      </c>
      <c r="L3473" s="198">
        <f t="shared" si="328"/>
        <v>3.5</v>
      </c>
      <c r="M3473" s="199">
        <f t="shared" si="329"/>
        <v>3.5</v>
      </c>
    </row>
    <row r="3474" spans="1:13" x14ac:dyDescent="0.35">
      <c r="A3474" s="189" t="s">
        <v>3402</v>
      </c>
      <c r="B3474" s="190" t="s">
        <v>3412</v>
      </c>
      <c r="C3474" s="191">
        <v>571270</v>
      </c>
      <c r="D3474" s="192">
        <v>5.508</v>
      </c>
      <c r="E3474" s="193">
        <v>41.904833840000002</v>
      </c>
      <c r="F3474" s="194">
        <v>0</v>
      </c>
      <c r="H3474" s="195">
        <f t="shared" si="325"/>
        <v>5</v>
      </c>
      <c r="I3474" s="196">
        <f t="shared" si="326"/>
        <v>2</v>
      </c>
      <c r="J3474" s="197">
        <f t="shared" si="327"/>
        <v>5</v>
      </c>
      <c r="K3474" s="186">
        <f t="shared" si="330"/>
        <v>12</v>
      </c>
      <c r="L3474" s="198">
        <f t="shared" si="328"/>
        <v>4</v>
      </c>
      <c r="M3474" s="199">
        <f t="shared" si="329"/>
        <v>4</v>
      </c>
    </row>
    <row r="3475" spans="1:13" x14ac:dyDescent="0.35">
      <c r="A3475" s="189" t="s">
        <v>3402</v>
      </c>
      <c r="B3475" s="190" t="s">
        <v>3413</v>
      </c>
      <c r="C3475" s="191">
        <v>571296</v>
      </c>
      <c r="D3475" s="192">
        <v>2.899</v>
      </c>
      <c r="E3475" s="193">
        <v>44.532520329999997</v>
      </c>
      <c r="F3475" s="194">
        <v>0</v>
      </c>
      <c r="H3475" s="195">
        <f t="shared" si="325"/>
        <v>2</v>
      </c>
      <c r="I3475" s="196">
        <f t="shared" si="326"/>
        <v>5</v>
      </c>
      <c r="J3475" s="197">
        <f t="shared" si="327"/>
        <v>5</v>
      </c>
      <c r="K3475" s="186">
        <f t="shared" si="330"/>
        <v>12</v>
      </c>
      <c r="L3475" s="198">
        <f t="shared" si="328"/>
        <v>4</v>
      </c>
      <c r="M3475" s="199">
        <f t="shared" si="329"/>
        <v>4</v>
      </c>
    </row>
    <row r="3476" spans="1:13" x14ac:dyDescent="0.35">
      <c r="A3476" s="189" t="s">
        <v>3402</v>
      </c>
      <c r="B3476" s="190" t="s">
        <v>3414</v>
      </c>
      <c r="C3476" s="191">
        <v>505030</v>
      </c>
      <c r="D3476" s="192">
        <v>0</v>
      </c>
      <c r="E3476" s="193">
        <v>37.018382350000003</v>
      </c>
      <c r="F3476" s="194">
        <v>9.5588235294117663</v>
      </c>
      <c r="H3476" s="195">
        <f t="shared" si="325"/>
        <v>0.5</v>
      </c>
      <c r="I3476" s="196">
        <f t="shared" si="326"/>
        <v>0.5</v>
      </c>
      <c r="J3476" s="197">
        <f t="shared" si="327"/>
        <v>0.5</v>
      </c>
      <c r="K3476" s="186">
        <f t="shared" si="330"/>
        <v>1.5</v>
      </c>
      <c r="L3476" s="198">
        <f t="shared" si="328"/>
        <v>0.5</v>
      </c>
      <c r="M3476" s="199">
        <f t="shared" si="329"/>
        <v>0.5</v>
      </c>
    </row>
    <row r="3477" spans="1:13" x14ac:dyDescent="0.35">
      <c r="A3477" s="189" t="s">
        <v>3402</v>
      </c>
      <c r="B3477" s="190" t="s">
        <v>3415</v>
      </c>
      <c r="C3477" s="191">
        <v>504301</v>
      </c>
      <c r="D3477" s="192">
        <v>4.2549999999999999</v>
      </c>
      <c r="E3477" s="193">
        <v>39.756944439999998</v>
      </c>
      <c r="F3477" s="194">
        <v>5.5555555555555554</v>
      </c>
      <c r="H3477" s="195">
        <f t="shared" si="325"/>
        <v>5</v>
      </c>
      <c r="I3477" s="196">
        <f t="shared" si="326"/>
        <v>0.5</v>
      </c>
      <c r="J3477" s="197">
        <f t="shared" si="327"/>
        <v>0.5</v>
      </c>
      <c r="K3477" s="186">
        <f t="shared" si="330"/>
        <v>6</v>
      </c>
      <c r="L3477" s="198">
        <f t="shared" si="328"/>
        <v>2</v>
      </c>
      <c r="M3477" s="199">
        <f t="shared" si="329"/>
        <v>2</v>
      </c>
    </row>
    <row r="3478" spans="1:13" x14ac:dyDescent="0.35">
      <c r="A3478" s="189" t="s">
        <v>3402</v>
      </c>
      <c r="B3478" s="190" t="s">
        <v>3416</v>
      </c>
      <c r="C3478" s="191">
        <v>504955</v>
      </c>
      <c r="D3478" s="192">
        <v>6.0149999999999997</v>
      </c>
      <c r="E3478" s="193">
        <v>39.966960350000001</v>
      </c>
      <c r="F3478" s="194">
        <v>2.643171806167401</v>
      </c>
      <c r="H3478" s="195">
        <f t="shared" si="325"/>
        <v>5</v>
      </c>
      <c r="I3478" s="196">
        <f t="shared" si="326"/>
        <v>0.5</v>
      </c>
      <c r="J3478" s="197">
        <f t="shared" si="327"/>
        <v>3.5</v>
      </c>
      <c r="K3478" s="186">
        <f t="shared" si="330"/>
        <v>9</v>
      </c>
      <c r="L3478" s="198">
        <f t="shared" si="328"/>
        <v>3</v>
      </c>
      <c r="M3478" s="199">
        <f t="shared" si="329"/>
        <v>3</v>
      </c>
    </row>
    <row r="3479" spans="1:13" x14ac:dyDescent="0.35">
      <c r="A3479" s="189" t="s">
        <v>3402</v>
      </c>
      <c r="B3479" s="190" t="s">
        <v>3417</v>
      </c>
      <c r="C3479" s="191">
        <v>571385</v>
      </c>
      <c r="D3479" s="192">
        <v>3.5910000000000002</v>
      </c>
      <c r="E3479" s="193">
        <v>44.198588710000003</v>
      </c>
      <c r="F3479" s="194">
        <v>3.467741935483871</v>
      </c>
      <c r="H3479" s="195">
        <f t="shared" si="325"/>
        <v>3.5</v>
      </c>
      <c r="I3479" s="196">
        <f t="shared" si="326"/>
        <v>5</v>
      </c>
      <c r="J3479" s="197">
        <f t="shared" si="327"/>
        <v>2.5</v>
      </c>
      <c r="K3479" s="186">
        <f t="shared" si="330"/>
        <v>11</v>
      </c>
      <c r="L3479" s="198">
        <f t="shared" si="328"/>
        <v>3.6666666666666665</v>
      </c>
      <c r="M3479" s="199">
        <f t="shared" si="329"/>
        <v>3.66</v>
      </c>
    </row>
    <row r="3480" spans="1:13" x14ac:dyDescent="0.35">
      <c r="A3480" s="189" t="s">
        <v>3402</v>
      </c>
      <c r="B3480" s="190" t="s">
        <v>3418</v>
      </c>
      <c r="C3480" s="191">
        <v>571407</v>
      </c>
      <c r="D3480" s="192">
        <v>0.95199999999999996</v>
      </c>
      <c r="E3480" s="193">
        <v>46.90860215</v>
      </c>
      <c r="F3480" s="194">
        <v>2.150537634408602</v>
      </c>
      <c r="H3480" s="195">
        <f t="shared" si="325"/>
        <v>0.5</v>
      </c>
      <c r="I3480" s="196">
        <f t="shared" si="326"/>
        <v>5</v>
      </c>
      <c r="J3480" s="197">
        <f t="shared" si="327"/>
        <v>4.5</v>
      </c>
      <c r="K3480" s="186">
        <f t="shared" si="330"/>
        <v>10</v>
      </c>
      <c r="L3480" s="198">
        <f t="shared" si="328"/>
        <v>3.3333333333333335</v>
      </c>
      <c r="M3480" s="199">
        <f t="shared" si="329"/>
        <v>3.33</v>
      </c>
    </row>
    <row r="3481" spans="1:13" x14ac:dyDescent="0.35">
      <c r="A3481" s="189" t="s">
        <v>3402</v>
      </c>
      <c r="B3481" s="190" t="s">
        <v>3419</v>
      </c>
      <c r="C3481" s="191">
        <v>547794</v>
      </c>
      <c r="D3481" s="192">
        <v>3.9220000000000002</v>
      </c>
      <c r="E3481" s="193">
        <v>43.837499999999999</v>
      </c>
      <c r="F3481" s="194">
        <v>2.5</v>
      </c>
      <c r="H3481" s="195">
        <f t="shared" si="325"/>
        <v>4.5</v>
      </c>
      <c r="I3481" s="196">
        <f t="shared" si="326"/>
        <v>5</v>
      </c>
      <c r="J3481" s="197">
        <f t="shared" si="327"/>
        <v>3.5</v>
      </c>
      <c r="K3481" s="186">
        <f t="shared" si="330"/>
        <v>13</v>
      </c>
      <c r="L3481" s="198">
        <f t="shared" si="328"/>
        <v>4.333333333333333</v>
      </c>
      <c r="M3481" s="199">
        <f t="shared" si="329"/>
        <v>4.33</v>
      </c>
    </row>
    <row r="3482" spans="1:13" x14ac:dyDescent="0.35">
      <c r="A3482" s="189" t="s">
        <v>3402</v>
      </c>
      <c r="B3482" s="190" t="s">
        <v>3420</v>
      </c>
      <c r="C3482" s="191">
        <v>571458</v>
      </c>
      <c r="D3482" s="192">
        <v>7.6920000000000002</v>
      </c>
      <c r="E3482" s="193">
        <v>45.855029590000001</v>
      </c>
      <c r="F3482" s="194">
        <v>0</v>
      </c>
      <c r="H3482" s="195">
        <f t="shared" si="325"/>
        <v>5</v>
      </c>
      <c r="I3482" s="196">
        <f t="shared" si="326"/>
        <v>5</v>
      </c>
      <c r="J3482" s="197">
        <f t="shared" si="327"/>
        <v>5</v>
      </c>
      <c r="K3482" s="186">
        <f t="shared" si="330"/>
        <v>15</v>
      </c>
      <c r="L3482" s="198">
        <f t="shared" si="328"/>
        <v>5</v>
      </c>
      <c r="M3482" s="199">
        <f t="shared" si="329"/>
        <v>5</v>
      </c>
    </row>
    <row r="3483" spans="1:13" x14ac:dyDescent="0.35">
      <c r="A3483" s="189" t="s">
        <v>3402</v>
      </c>
      <c r="B3483" s="190" t="s">
        <v>3421</v>
      </c>
      <c r="C3483" s="191">
        <v>571466</v>
      </c>
      <c r="D3483" s="192">
        <v>2.8570000000000002</v>
      </c>
      <c r="E3483" s="193">
        <v>42.646511629999999</v>
      </c>
      <c r="F3483" s="194">
        <v>4.1860465116279073</v>
      </c>
      <c r="H3483" s="195">
        <f t="shared" si="325"/>
        <v>2</v>
      </c>
      <c r="I3483" s="196">
        <f t="shared" si="326"/>
        <v>3</v>
      </c>
      <c r="J3483" s="197">
        <f t="shared" si="327"/>
        <v>1.5</v>
      </c>
      <c r="K3483" s="186">
        <f t="shared" si="330"/>
        <v>6.5</v>
      </c>
      <c r="L3483" s="198">
        <f t="shared" si="328"/>
        <v>2.1666666666666665</v>
      </c>
      <c r="M3483" s="199">
        <f t="shared" si="329"/>
        <v>2.16</v>
      </c>
    </row>
    <row r="3484" spans="1:13" x14ac:dyDescent="0.35">
      <c r="A3484" s="189" t="s">
        <v>3402</v>
      </c>
      <c r="B3484" s="190" t="s">
        <v>3422</v>
      </c>
      <c r="C3484" s="191">
        <v>571474</v>
      </c>
      <c r="D3484" s="192">
        <v>5.6449999999999996</v>
      </c>
      <c r="E3484" s="193">
        <v>47.996437049999997</v>
      </c>
      <c r="F3484" s="194">
        <v>2.3752969121140142</v>
      </c>
      <c r="H3484" s="195">
        <f t="shared" si="325"/>
        <v>5</v>
      </c>
      <c r="I3484" s="196">
        <f t="shared" si="326"/>
        <v>5</v>
      </c>
      <c r="J3484" s="197">
        <f t="shared" si="327"/>
        <v>4</v>
      </c>
      <c r="K3484" s="186">
        <f t="shared" si="330"/>
        <v>14</v>
      </c>
      <c r="L3484" s="198">
        <f t="shared" si="328"/>
        <v>4.666666666666667</v>
      </c>
      <c r="M3484" s="199">
        <f t="shared" si="329"/>
        <v>4.66</v>
      </c>
    </row>
    <row r="3485" spans="1:13" x14ac:dyDescent="0.35">
      <c r="A3485" s="189" t="s">
        <v>3402</v>
      </c>
      <c r="B3485" s="190" t="s">
        <v>3423</v>
      </c>
      <c r="C3485" s="191">
        <v>571482</v>
      </c>
      <c r="D3485" s="192">
        <v>1.111</v>
      </c>
      <c r="E3485" s="193">
        <v>43.859154930000003</v>
      </c>
      <c r="F3485" s="194">
        <v>2.8169014084507045</v>
      </c>
      <c r="H3485" s="195">
        <f t="shared" si="325"/>
        <v>0.5</v>
      </c>
      <c r="I3485" s="196">
        <f t="shared" si="326"/>
        <v>5</v>
      </c>
      <c r="J3485" s="197">
        <f t="shared" si="327"/>
        <v>3.5</v>
      </c>
      <c r="K3485" s="186">
        <f t="shared" si="330"/>
        <v>9</v>
      </c>
      <c r="L3485" s="198">
        <f t="shared" si="328"/>
        <v>3</v>
      </c>
      <c r="M3485" s="199">
        <f t="shared" si="329"/>
        <v>3</v>
      </c>
    </row>
    <row r="3486" spans="1:13" x14ac:dyDescent="0.35">
      <c r="A3486" s="189" t="s">
        <v>3402</v>
      </c>
      <c r="B3486" s="190" t="s">
        <v>3424</v>
      </c>
      <c r="C3486" s="191">
        <v>571491</v>
      </c>
      <c r="D3486" s="192">
        <v>3.137</v>
      </c>
      <c r="E3486" s="193">
        <v>40.848576360000003</v>
      </c>
      <c r="F3486" s="194">
        <v>6.4710957722174287</v>
      </c>
      <c r="H3486" s="195">
        <f t="shared" si="325"/>
        <v>2.5</v>
      </c>
      <c r="I3486" s="196">
        <f t="shared" si="326"/>
        <v>0.5</v>
      </c>
      <c r="J3486" s="197">
        <f t="shared" si="327"/>
        <v>0.5</v>
      </c>
      <c r="K3486" s="186">
        <f t="shared" si="330"/>
        <v>3.5</v>
      </c>
      <c r="L3486" s="198">
        <f t="shared" si="328"/>
        <v>1.1666666666666667</v>
      </c>
      <c r="M3486" s="199">
        <f t="shared" si="329"/>
        <v>1.1599999999999999</v>
      </c>
    </row>
    <row r="3487" spans="1:13" x14ac:dyDescent="0.35">
      <c r="A3487" s="189" t="s">
        <v>3402</v>
      </c>
      <c r="B3487" s="190" t="s">
        <v>3425</v>
      </c>
      <c r="C3487" s="191">
        <v>571504</v>
      </c>
      <c r="D3487" s="192">
        <v>3.3330000000000002</v>
      </c>
      <c r="E3487" s="193">
        <v>45.043283580000001</v>
      </c>
      <c r="F3487" s="194">
        <v>1.791044776119403</v>
      </c>
      <c r="H3487" s="195">
        <f t="shared" si="325"/>
        <v>3</v>
      </c>
      <c r="I3487" s="196">
        <f t="shared" si="326"/>
        <v>5</v>
      </c>
      <c r="J3487" s="197">
        <f t="shared" si="327"/>
        <v>5</v>
      </c>
      <c r="K3487" s="186">
        <f t="shared" si="330"/>
        <v>13</v>
      </c>
      <c r="L3487" s="198">
        <f t="shared" si="328"/>
        <v>4.333333333333333</v>
      </c>
      <c r="M3487" s="199">
        <f t="shared" si="329"/>
        <v>4.33</v>
      </c>
    </row>
    <row r="3488" spans="1:13" x14ac:dyDescent="0.35">
      <c r="A3488" s="189" t="s">
        <v>3402</v>
      </c>
      <c r="B3488" s="190" t="s">
        <v>3426</v>
      </c>
      <c r="C3488" s="191">
        <v>571539</v>
      </c>
      <c r="D3488" s="192">
        <v>5.2990000000000004</v>
      </c>
      <c r="E3488" s="193">
        <v>43.193138500000003</v>
      </c>
      <c r="F3488" s="194">
        <v>2.0965692503176618</v>
      </c>
      <c r="H3488" s="195">
        <f t="shared" si="325"/>
        <v>5</v>
      </c>
      <c r="I3488" s="196">
        <f t="shared" si="326"/>
        <v>4</v>
      </c>
      <c r="J3488" s="197">
        <f t="shared" si="327"/>
        <v>4.5</v>
      </c>
      <c r="K3488" s="186">
        <f t="shared" si="330"/>
        <v>13.5</v>
      </c>
      <c r="L3488" s="198">
        <f t="shared" si="328"/>
        <v>4.5</v>
      </c>
      <c r="M3488" s="199">
        <f t="shared" si="329"/>
        <v>4.5</v>
      </c>
    </row>
    <row r="3489" spans="1:13" x14ac:dyDescent="0.35">
      <c r="A3489" s="189" t="s">
        <v>3402</v>
      </c>
      <c r="B3489" s="190" t="s">
        <v>3427</v>
      </c>
      <c r="C3489" s="191">
        <v>571547</v>
      </c>
      <c r="D3489" s="192">
        <v>3.8010000000000002</v>
      </c>
      <c r="E3489" s="193">
        <v>43.385964909999998</v>
      </c>
      <c r="F3489" s="194">
        <v>1.1164274322169059</v>
      </c>
      <c r="H3489" s="195">
        <f t="shared" si="325"/>
        <v>4</v>
      </c>
      <c r="I3489" s="196">
        <f t="shared" si="326"/>
        <v>4.5</v>
      </c>
      <c r="J3489" s="197">
        <f t="shared" si="327"/>
        <v>5</v>
      </c>
      <c r="K3489" s="186">
        <f t="shared" si="330"/>
        <v>13.5</v>
      </c>
      <c r="L3489" s="198">
        <f t="shared" si="328"/>
        <v>4.5</v>
      </c>
      <c r="M3489" s="199">
        <f t="shared" si="329"/>
        <v>4.5</v>
      </c>
    </row>
    <row r="3490" spans="1:13" x14ac:dyDescent="0.35">
      <c r="A3490" s="189" t="s">
        <v>3402</v>
      </c>
      <c r="B3490" s="190" t="s">
        <v>3402</v>
      </c>
      <c r="C3490" s="191">
        <v>571164</v>
      </c>
      <c r="D3490" s="192">
        <v>3.4119999999999999</v>
      </c>
      <c r="E3490" s="193">
        <v>43.024508339999997</v>
      </c>
      <c r="F3490" s="194">
        <v>3.4896122179087921</v>
      </c>
      <c r="H3490" s="195">
        <f t="shared" si="325"/>
        <v>3.5</v>
      </c>
      <c r="I3490" s="196">
        <f t="shared" si="326"/>
        <v>3.5</v>
      </c>
      <c r="J3490" s="197">
        <f t="shared" si="327"/>
        <v>2.5</v>
      </c>
      <c r="K3490" s="186">
        <f t="shared" si="330"/>
        <v>9.5</v>
      </c>
      <c r="L3490" s="198">
        <f t="shared" si="328"/>
        <v>3.1666666666666665</v>
      </c>
      <c r="M3490" s="199">
        <f t="shared" si="329"/>
        <v>3.16</v>
      </c>
    </row>
    <row r="3491" spans="1:13" x14ac:dyDescent="0.35">
      <c r="A3491" s="189" t="s">
        <v>3402</v>
      </c>
      <c r="B3491" s="190" t="s">
        <v>2949</v>
      </c>
      <c r="C3491" s="191">
        <v>571563</v>
      </c>
      <c r="D3491" s="192">
        <v>1.145</v>
      </c>
      <c r="E3491" s="193">
        <v>42.921296300000002</v>
      </c>
      <c r="F3491" s="194">
        <v>3.2407407407407405</v>
      </c>
      <c r="H3491" s="195">
        <f t="shared" si="325"/>
        <v>0.5</v>
      </c>
      <c r="I3491" s="196">
        <f t="shared" si="326"/>
        <v>3.5</v>
      </c>
      <c r="J3491" s="197">
        <f t="shared" si="327"/>
        <v>2.5</v>
      </c>
      <c r="K3491" s="186">
        <f t="shared" si="330"/>
        <v>6.5</v>
      </c>
      <c r="L3491" s="198">
        <f t="shared" si="328"/>
        <v>2.1666666666666665</v>
      </c>
      <c r="M3491" s="199">
        <f t="shared" si="329"/>
        <v>2.16</v>
      </c>
    </row>
    <row r="3492" spans="1:13" x14ac:dyDescent="0.35">
      <c r="A3492" s="189" t="s">
        <v>3402</v>
      </c>
      <c r="B3492" s="190" t="s">
        <v>3428</v>
      </c>
      <c r="C3492" s="191">
        <v>573787</v>
      </c>
      <c r="D3492" s="192">
        <v>2.113</v>
      </c>
      <c r="E3492" s="193">
        <v>40.244239630000003</v>
      </c>
      <c r="F3492" s="194">
        <v>6.9124423963133648</v>
      </c>
      <c r="H3492" s="195">
        <f t="shared" si="325"/>
        <v>0.5</v>
      </c>
      <c r="I3492" s="196">
        <f t="shared" si="326"/>
        <v>0.5</v>
      </c>
      <c r="J3492" s="197">
        <f t="shared" si="327"/>
        <v>0.5</v>
      </c>
      <c r="K3492" s="186">
        <f t="shared" si="330"/>
        <v>1.5</v>
      </c>
      <c r="L3492" s="198">
        <f t="shared" si="328"/>
        <v>0.5</v>
      </c>
      <c r="M3492" s="199">
        <f t="shared" si="329"/>
        <v>0.5</v>
      </c>
    </row>
    <row r="3493" spans="1:13" x14ac:dyDescent="0.35">
      <c r="A3493" s="189" t="s">
        <v>3402</v>
      </c>
      <c r="B3493" s="190" t="s">
        <v>1032</v>
      </c>
      <c r="C3493" s="191">
        <v>574007</v>
      </c>
      <c r="D3493" s="192">
        <v>2.2730000000000001</v>
      </c>
      <c r="E3493" s="193">
        <v>45.80496454</v>
      </c>
      <c r="F3493" s="194">
        <v>0</v>
      </c>
      <c r="H3493" s="195">
        <f t="shared" si="325"/>
        <v>1</v>
      </c>
      <c r="I3493" s="196">
        <f t="shared" si="326"/>
        <v>5</v>
      </c>
      <c r="J3493" s="197">
        <f t="shared" si="327"/>
        <v>5</v>
      </c>
      <c r="K3493" s="186">
        <f t="shared" si="330"/>
        <v>11</v>
      </c>
      <c r="L3493" s="198">
        <f t="shared" si="328"/>
        <v>3.6666666666666665</v>
      </c>
      <c r="M3493" s="199">
        <f t="shared" si="329"/>
        <v>3.66</v>
      </c>
    </row>
    <row r="3494" spans="1:13" x14ac:dyDescent="0.35">
      <c r="A3494" s="189" t="s">
        <v>3402</v>
      </c>
      <c r="B3494" s="190" t="s">
        <v>3429</v>
      </c>
      <c r="C3494" s="191">
        <v>571610</v>
      </c>
      <c r="D3494" s="192">
        <v>2.802</v>
      </c>
      <c r="E3494" s="193">
        <v>39.190607730000004</v>
      </c>
      <c r="F3494" s="194">
        <v>4.972375690607735</v>
      </c>
      <c r="H3494" s="195">
        <f t="shared" si="325"/>
        <v>2</v>
      </c>
      <c r="I3494" s="196">
        <f t="shared" si="326"/>
        <v>0.5</v>
      </c>
      <c r="J3494" s="197">
        <f t="shared" si="327"/>
        <v>0.5</v>
      </c>
      <c r="K3494" s="186">
        <f t="shared" si="330"/>
        <v>3</v>
      </c>
      <c r="L3494" s="198">
        <f t="shared" si="328"/>
        <v>1</v>
      </c>
      <c r="M3494" s="199">
        <f t="shared" si="329"/>
        <v>1</v>
      </c>
    </row>
    <row r="3495" spans="1:13" x14ac:dyDescent="0.35">
      <c r="A3495" s="189" t="s">
        <v>3402</v>
      </c>
      <c r="B3495" s="190" t="s">
        <v>3430</v>
      </c>
      <c r="C3495" s="191">
        <v>571628</v>
      </c>
      <c r="D3495" s="192">
        <v>2.4489999999999998</v>
      </c>
      <c r="E3495" s="193">
        <v>41.227762800000001</v>
      </c>
      <c r="F3495" s="194">
        <v>4.3126684636118604</v>
      </c>
      <c r="H3495" s="195">
        <f t="shared" si="325"/>
        <v>1</v>
      </c>
      <c r="I3495" s="196">
        <f t="shared" si="326"/>
        <v>1</v>
      </c>
      <c r="J3495" s="197">
        <f t="shared" si="327"/>
        <v>1</v>
      </c>
      <c r="K3495" s="186">
        <f t="shared" si="330"/>
        <v>3</v>
      </c>
      <c r="L3495" s="198">
        <f t="shared" si="328"/>
        <v>1</v>
      </c>
      <c r="M3495" s="199">
        <f t="shared" si="329"/>
        <v>1</v>
      </c>
    </row>
    <row r="3496" spans="1:13" x14ac:dyDescent="0.35">
      <c r="A3496" s="189" t="s">
        <v>3402</v>
      </c>
      <c r="B3496" s="190" t="s">
        <v>3431</v>
      </c>
      <c r="C3496" s="191">
        <v>571652</v>
      </c>
      <c r="D3496" s="192">
        <v>1.0309999999999999</v>
      </c>
      <c r="E3496" s="193">
        <v>44.402777780000001</v>
      </c>
      <c r="F3496" s="194">
        <v>1.3888888888888888</v>
      </c>
      <c r="H3496" s="195">
        <f t="shared" si="325"/>
        <v>0.5</v>
      </c>
      <c r="I3496" s="196">
        <f t="shared" si="326"/>
        <v>5</v>
      </c>
      <c r="J3496" s="197">
        <f t="shared" si="327"/>
        <v>5</v>
      </c>
      <c r="K3496" s="186">
        <f t="shared" si="330"/>
        <v>10.5</v>
      </c>
      <c r="L3496" s="198">
        <f t="shared" si="328"/>
        <v>3.5</v>
      </c>
      <c r="M3496" s="199">
        <f t="shared" si="329"/>
        <v>3.5</v>
      </c>
    </row>
    <row r="3497" spans="1:13" x14ac:dyDescent="0.35">
      <c r="A3497" s="189" t="s">
        <v>3402</v>
      </c>
      <c r="B3497" s="190" t="s">
        <v>3432</v>
      </c>
      <c r="C3497" s="191">
        <v>547824</v>
      </c>
      <c r="D3497" s="192">
        <v>4.2859999999999996</v>
      </c>
      <c r="E3497" s="193">
        <v>43.291666669999998</v>
      </c>
      <c r="F3497" s="194">
        <v>1.6666666666666667</v>
      </c>
      <c r="H3497" s="195">
        <f t="shared" si="325"/>
        <v>5</v>
      </c>
      <c r="I3497" s="196">
        <f t="shared" si="326"/>
        <v>4</v>
      </c>
      <c r="J3497" s="197">
        <f t="shared" si="327"/>
        <v>5</v>
      </c>
      <c r="K3497" s="186">
        <f t="shared" si="330"/>
        <v>14</v>
      </c>
      <c r="L3497" s="198">
        <f t="shared" si="328"/>
        <v>4.666666666666667</v>
      </c>
      <c r="M3497" s="199">
        <f t="shared" si="329"/>
        <v>4.66</v>
      </c>
    </row>
    <row r="3498" spans="1:13" x14ac:dyDescent="0.35">
      <c r="A3498" s="189" t="s">
        <v>3402</v>
      </c>
      <c r="B3498" s="190" t="s">
        <v>654</v>
      </c>
      <c r="C3498" s="191">
        <v>504807</v>
      </c>
      <c r="D3498" s="192">
        <v>2.7029999999999998</v>
      </c>
      <c r="E3498" s="193">
        <v>40.703389829999999</v>
      </c>
      <c r="F3498" s="194">
        <v>8.8135593220338979</v>
      </c>
      <c r="H3498" s="195">
        <f t="shared" si="325"/>
        <v>2</v>
      </c>
      <c r="I3498" s="196">
        <f t="shared" si="326"/>
        <v>0.5</v>
      </c>
      <c r="J3498" s="197">
        <f t="shared" si="327"/>
        <v>0.5</v>
      </c>
      <c r="K3498" s="186">
        <f t="shared" si="330"/>
        <v>3</v>
      </c>
      <c r="L3498" s="198">
        <f t="shared" si="328"/>
        <v>1</v>
      </c>
      <c r="M3498" s="199">
        <f t="shared" si="329"/>
        <v>1</v>
      </c>
    </row>
    <row r="3499" spans="1:13" x14ac:dyDescent="0.35">
      <c r="A3499" s="189" t="s">
        <v>3402</v>
      </c>
      <c r="B3499" s="190" t="s">
        <v>3433</v>
      </c>
      <c r="C3499" s="191">
        <v>571709</v>
      </c>
      <c r="D3499" s="192">
        <v>0</v>
      </c>
      <c r="E3499" s="193">
        <v>40.902298850000001</v>
      </c>
      <c r="F3499" s="194">
        <v>3.4482758620689653</v>
      </c>
      <c r="H3499" s="195">
        <f t="shared" si="325"/>
        <v>0.5</v>
      </c>
      <c r="I3499" s="196">
        <f t="shared" si="326"/>
        <v>0.5</v>
      </c>
      <c r="J3499" s="197">
        <f t="shared" si="327"/>
        <v>2.5</v>
      </c>
      <c r="K3499" s="186">
        <f t="shared" si="330"/>
        <v>3.5</v>
      </c>
      <c r="L3499" s="198">
        <f t="shared" si="328"/>
        <v>1.1666666666666667</v>
      </c>
      <c r="M3499" s="199">
        <f t="shared" si="329"/>
        <v>1.1599999999999999</v>
      </c>
    </row>
    <row r="3500" spans="1:13" x14ac:dyDescent="0.35">
      <c r="A3500" s="189" t="s">
        <v>3402</v>
      </c>
      <c r="B3500" s="190" t="s">
        <v>1968</v>
      </c>
      <c r="C3500" s="191">
        <v>571725</v>
      </c>
      <c r="D3500" s="192">
        <v>0</v>
      </c>
      <c r="E3500" s="193">
        <v>45.05681818</v>
      </c>
      <c r="F3500" s="194">
        <v>2.2727272727272729</v>
      </c>
      <c r="H3500" s="195">
        <f t="shared" si="325"/>
        <v>0.5</v>
      </c>
      <c r="I3500" s="196">
        <f t="shared" si="326"/>
        <v>5</v>
      </c>
      <c r="J3500" s="197">
        <f t="shared" si="327"/>
        <v>4</v>
      </c>
      <c r="K3500" s="186">
        <f t="shared" si="330"/>
        <v>9.5</v>
      </c>
      <c r="L3500" s="198">
        <f t="shared" si="328"/>
        <v>3.1666666666666665</v>
      </c>
      <c r="M3500" s="199">
        <f t="shared" si="329"/>
        <v>3.16</v>
      </c>
    </row>
    <row r="3501" spans="1:13" x14ac:dyDescent="0.35">
      <c r="A3501" s="189" t="s">
        <v>3402</v>
      </c>
      <c r="B3501" s="190" t="s">
        <v>3434</v>
      </c>
      <c r="C3501" s="191">
        <v>571733</v>
      </c>
      <c r="D3501" s="192">
        <v>2.0619999999999998</v>
      </c>
      <c r="E3501" s="193">
        <v>41.885964909999998</v>
      </c>
      <c r="F3501" s="194">
        <v>2.3391812865497075</v>
      </c>
      <c r="H3501" s="195">
        <f t="shared" si="325"/>
        <v>0.5</v>
      </c>
      <c r="I3501" s="196">
        <f t="shared" si="326"/>
        <v>2</v>
      </c>
      <c r="J3501" s="197">
        <f t="shared" si="327"/>
        <v>4</v>
      </c>
      <c r="K3501" s="186">
        <f t="shared" si="330"/>
        <v>6.5</v>
      </c>
      <c r="L3501" s="198">
        <f t="shared" si="328"/>
        <v>2.1666666666666665</v>
      </c>
      <c r="M3501" s="199">
        <f t="shared" si="329"/>
        <v>2.16</v>
      </c>
    </row>
    <row r="3502" spans="1:13" x14ac:dyDescent="0.35">
      <c r="A3502" s="189" t="s">
        <v>3402</v>
      </c>
      <c r="B3502" s="190" t="s">
        <v>3435</v>
      </c>
      <c r="C3502" s="191">
        <v>547832</v>
      </c>
      <c r="D3502" s="192">
        <v>4.2679999999999998</v>
      </c>
      <c r="E3502" s="193">
        <v>40.292592589999998</v>
      </c>
      <c r="F3502" s="194">
        <v>2.9629629629629632</v>
      </c>
      <c r="H3502" s="195">
        <f t="shared" si="325"/>
        <v>5</v>
      </c>
      <c r="I3502" s="196">
        <f t="shared" si="326"/>
        <v>0.5</v>
      </c>
      <c r="J3502" s="197">
        <f t="shared" si="327"/>
        <v>3</v>
      </c>
      <c r="K3502" s="186">
        <f t="shared" si="330"/>
        <v>8.5</v>
      </c>
      <c r="L3502" s="198">
        <f t="shared" si="328"/>
        <v>2.8333333333333335</v>
      </c>
      <c r="M3502" s="199">
        <f t="shared" si="329"/>
        <v>2.83</v>
      </c>
    </row>
    <row r="3503" spans="1:13" x14ac:dyDescent="0.35">
      <c r="A3503" s="189" t="s">
        <v>3402</v>
      </c>
      <c r="B3503" s="190" t="s">
        <v>3436</v>
      </c>
      <c r="C3503" s="191">
        <v>547875</v>
      </c>
      <c r="D3503" s="192">
        <v>1.4390000000000001</v>
      </c>
      <c r="E3503" s="193">
        <v>44.989626559999998</v>
      </c>
      <c r="F3503" s="194">
        <v>0.82987551867219922</v>
      </c>
      <c r="H3503" s="195">
        <f t="shared" si="325"/>
        <v>0.5</v>
      </c>
      <c r="I3503" s="196">
        <f t="shared" si="326"/>
        <v>5</v>
      </c>
      <c r="J3503" s="197">
        <f t="shared" si="327"/>
        <v>5</v>
      </c>
      <c r="K3503" s="186">
        <f t="shared" si="330"/>
        <v>10.5</v>
      </c>
      <c r="L3503" s="198">
        <f t="shared" si="328"/>
        <v>3.5</v>
      </c>
      <c r="M3503" s="199">
        <f t="shared" si="329"/>
        <v>3.5</v>
      </c>
    </row>
    <row r="3504" spans="1:13" x14ac:dyDescent="0.35">
      <c r="A3504" s="189" t="s">
        <v>3402</v>
      </c>
      <c r="B3504" s="190" t="s">
        <v>3437</v>
      </c>
      <c r="C3504" s="191">
        <v>571750</v>
      </c>
      <c r="D3504" s="192">
        <v>2.8570000000000002</v>
      </c>
      <c r="E3504" s="193">
        <v>42.821637430000003</v>
      </c>
      <c r="F3504" s="194">
        <v>1.1695906432748537</v>
      </c>
      <c r="H3504" s="195">
        <f t="shared" si="325"/>
        <v>2</v>
      </c>
      <c r="I3504" s="196">
        <f t="shared" si="326"/>
        <v>3.5</v>
      </c>
      <c r="J3504" s="197">
        <f t="shared" si="327"/>
        <v>5</v>
      </c>
      <c r="K3504" s="186">
        <f t="shared" si="330"/>
        <v>10.5</v>
      </c>
      <c r="L3504" s="198">
        <f t="shared" si="328"/>
        <v>3.5</v>
      </c>
      <c r="M3504" s="199">
        <f t="shared" si="329"/>
        <v>3.5</v>
      </c>
    </row>
    <row r="3505" spans="1:13" x14ac:dyDescent="0.35">
      <c r="A3505" s="189" t="s">
        <v>3402</v>
      </c>
      <c r="B3505" s="190" t="s">
        <v>3304</v>
      </c>
      <c r="C3505" s="191">
        <v>571768</v>
      </c>
      <c r="D3505" s="192">
        <v>2.972</v>
      </c>
      <c r="E3505" s="193">
        <v>42.032679739999999</v>
      </c>
      <c r="F3505" s="194">
        <v>4.7930283224400876</v>
      </c>
      <c r="H3505" s="195">
        <f t="shared" si="325"/>
        <v>2.5</v>
      </c>
      <c r="I3505" s="196">
        <f t="shared" si="326"/>
        <v>2</v>
      </c>
      <c r="J3505" s="197">
        <f t="shared" si="327"/>
        <v>0.5</v>
      </c>
      <c r="K3505" s="186">
        <f t="shared" si="330"/>
        <v>5</v>
      </c>
      <c r="L3505" s="198">
        <f t="shared" si="328"/>
        <v>1.6666666666666667</v>
      </c>
      <c r="M3505" s="199">
        <f t="shared" si="329"/>
        <v>1.66</v>
      </c>
    </row>
    <row r="3506" spans="1:13" x14ac:dyDescent="0.35">
      <c r="A3506" s="189" t="s">
        <v>3402</v>
      </c>
      <c r="B3506" s="190" t="s">
        <v>3438</v>
      </c>
      <c r="C3506" s="191">
        <v>571776</v>
      </c>
      <c r="D3506" s="192">
        <v>2.8570000000000002</v>
      </c>
      <c r="E3506" s="193">
        <v>42.982956719999997</v>
      </c>
      <c r="F3506" s="194">
        <v>0.61279203370356183</v>
      </c>
      <c r="H3506" s="195">
        <f t="shared" si="325"/>
        <v>2</v>
      </c>
      <c r="I3506" s="196">
        <f t="shared" si="326"/>
        <v>3.5</v>
      </c>
      <c r="J3506" s="197">
        <f t="shared" si="327"/>
        <v>5</v>
      </c>
      <c r="K3506" s="186">
        <f t="shared" si="330"/>
        <v>10.5</v>
      </c>
      <c r="L3506" s="198">
        <f t="shared" si="328"/>
        <v>3.5</v>
      </c>
      <c r="M3506" s="199">
        <f t="shared" si="329"/>
        <v>3.5</v>
      </c>
    </row>
    <row r="3507" spans="1:13" x14ac:dyDescent="0.35">
      <c r="A3507" s="189" t="s">
        <v>3402</v>
      </c>
      <c r="B3507" s="190" t="s">
        <v>3439</v>
      </c>
      <c r="C3507" s="191">
        <v>571822</v>
      </c>
      <c r="D3507" s="192">
        <v>2.1509999999999998</v>
      </c>
      <c r="E3507" s="193">
        <v>45.965573769999999</v>
      </c>
      <c r="F3507" s="194">
        <v>0</v>
      </c>
      <c r="H3507" s="195">
        <f t="shared" si="325"/>
        <v>0.5</v>
      </c>
      <c r="I3507" s="196">
        <f t="shared" si="326"/>
        <v>5</v>
      </c>
      <c r="J3507" s="197">
        <f t="shared" si="327"/>
        <v>5</v>
      </c>
      <c r="K3507" s="186">
        <f t="shared" si="330"/>
        <v>10.5</v>
      </c>
      <c r="L3507" s="198">
        <f t="shared" si="328"/>
        <v>3.5</v>
      </c>
      <c r="M3507" s="199">
        <f t="shared" si="329"/>
        <v>3.5</v>
      </c>
    </row>
    <row r="3508" spans="1:13" x14ac:dyDescent="0.35">
      <c r="A3508" s="189" t="s">
        <v>3402</v>
      </c>
      <c r="B3508" s="190" t="s">
        <v>3440</v>
      </c>
      <c r="C3508" s="191">
        <v>571857</v>
      </c>
      <c r="D3508" s="192">
        <v>2.8570000000000002</v>
      </c>
      <c r="E3508" s="193">
        <v>44.309523810000002</v>
      </c>
      <c r="F3508" s="194">
        <v>4.7619047619047628</v>
      </c>
      <c r="H3508" s="195">
        <f t="shared" si="325"/>
        <v>2</v>
      </c>
      <c r="I3508" s="196">
        <f t="shared" si="326"/>
        <v>5</v>
      </c>
      <c r="J3508" s="197">
        <f t="shared" si="327"/>
        <v>0.5</v>
      </c>
      <c r="K3508" s="186">
        <f t="shared" si="330"/>
        <v>7.5</v>
      </c>
      <c r="L3508" s="198">
        <f t="shared" si="328"/>
        <v>2.5</v>
      </c>
      <c r="M3508" s="199">
        <f t="shared" si="329"/>
        <v>2.5</v>
      </c>
    </row>
    <row r="3509" spans="1:13" x14ac:dyDescent="0.35">
      <c r="A3509" s="189" t="s">
        <v>3402</v>
      </c>
      <c r="B3509" s="190" t="s">
        <v>3441</v>
      </c>
      <c r="C3509" s="191">
        <v>571873</v>
      </c>
      <c r="D3509" s="192">
        <v>2.653</v>
      </c>
      <c r="E3509" s="193">
        <v>39.667506299999999</v>
      </c>
      <c r="F3509" s="194">
        <v>6.8010075566750636</v>
      </c>
      <c r="H3509" s="195">
        <f t="shared" si="325"/>
        <v>1.5</v>
      </c>
      <c r="I3509" s="196">
        <f t="shared" si="326"/>
        <v>0.5</v>
      </c>
      <c r="J3509" s="197">
        <f t="shared" si="327"/>
        <v>0.5</v>
      </c>
      <c r="K3509" s="186">
        <f t="shared" si="330"/>
        <v>2.5</v>
      </c>
      <c r="L3509" s="198">
        <f t="shared" si="328"/>
        <v>0.83333333333333337</v>
      </c>
      <c r="M3509" s="199">
        <f t="shared" si="329"/>
        <v>0.83</v>
      </c>
    </row>
    <row r="3510" spans="1:13" x14ac:dyDescent="0.35">
      <c r="A3510" s="189" t="s">
        <v>3402</v>
      </c>
      <c r="B3510" s="190" t="s">
        <v>3442</v>
      </c>
      <c r="C3510" s="191">
        <v>554847</v>
      </c>
      <c r="D3510" s="192">
        <v>4.8250000000000002</v>
      </c>
      <c r="E3510" s="193">
        <v>42.746290799999997</v>
      </c>
      <c r="F3510" s="194">
        <v>0</v>
      </c>
      <c r="H3510" s="195">
        <f t="shared" si="325"/>
        <v>5</v>
      </c>
      <c r="I3510" s="196">
        <f t="shared" si="326"/>
        <v>3.5</v>
      </c>
      <c r="J3510" s="197">
        <f t="shared" si="327"/>
        <v>5</v>
      </c>
      <c r="K3510" s="186">
        <f t="shared" si="330"/>
        <v>13.5</v>
      </c>
      <c r="L3510" s="198">
        <f t="shared" si="328"/>
        <v>4.5</v>
      </c>
      <c r="M3510" s="199">
        <f t="shared" si="329"/>
        <v>4.5</v>
      </c>
    </row>
    <row r="3511" spans="1:13" x14ac:dyDescent="0.35">
      <c r="A3511" s="189" t="s">
        <v>3402</v>
      </c>
      <c r="B3511" s="190" t="s">
        <v>3443</v>
      </c>
      <c r="C3511" s="191">
        <v>571890</v>
      </c>
      <c r="D3511" s="192">
        <v>2.6669999999999998</v>
      </c>
      <c r="E3511" s="193">
        <v>44.145161289999997</v>
      </c>
      <c r="F3511" s="194">
        <v>1.6129032258064515</v>
      </c>
      <c r="H3511" s="195">
        <f t="shared" si="325"/>
        <v>1.5</v>
      </c>
      <c r="I3511" s="196">
        <f t="shared" si="326"/>
        <v>5</v>
      </c>
      <c r="J3511" s="197">
        <f t="shared" si="327"/>
        <v>5</v>
      </c>
      <c r="K3511" s="186">
        <f t="shared" si="330"/>
        <v>11.5</v>
      </c>
      <c r="L3511" s="198">
        <f t="shared" si="328"/>
        <v>3.8333333333333335</v>
      </c>
      <c r="M3511" s="199">
        <f t="shared" si="329"/>
        <v>3.83</v>
      </c>
    </row>
    <row r="3512" spans="1:13" x14ac:dyDescent="0.35">
      <c r="A3512" s="189" t="s">
        <v>3402</v>
      </c>
      <c r="B3512" s="190" t="s">
        <v>3444</v>
      </c>
      <c r="C3512" s="191">
        <v>571903</v>
      </c>
      <c r="D3512" s="192">
        <v>1.0049999999999999</v>
      </c>
      <c r="E3512" s="193">
        <v>40.559360730000002</v>
      </c>
      <c r="F3512" s="194">
        <v>6.6971080669710812</v>
      </c>
      <c r="H3512" s="195">
        <f t="shared" si="325"/>
        <v>0.5</v>
      </c>
      <c r="I3512" s="196">
        <f t="shared" si="326"/>
        <v>0.5</v>
      </c>
      <c r="J3512" s="197">
        <f t="shared" si="327"/>
        <v>0.5</v>
      </c>
      <c r="K3512" s="186">
        <f t="shared" si="330"/>
        <v>1.5</v>
      </c>
      <c r="L3512" s="198">
        <f t="shared" si="328"/>
        <v>0.5</v>
      </c>
      <c r="M3512" s="199">
        <f t="shared" si="329"/>
        <v>0.5</v>
      </c>
    </row>
    <row r="3513" spans="1:13" x14ac:dyDescent="0.35">
      <c r="A3513" s="189" t="s">
        <v>3402</v>
      </c>
      <c r="B3513" s="190" t="s">
        <v>1809</v>
      </c>
      <c r="C3513" s="191">
        <v>571911</v>
      </c>
      <c r="D3513" s="192">
        <v>2.5590000000000002</v>
      </c>
      <c r="E3513" s="193">
        <v>42.352199409999997</v>
      </c>
      <c r="F3513" s="194">
        <v>4.3401759530791786</v>
      </c>
      <c r="H3513" s="195">
        <f t="shared" si="325"/>
        <v>1.5</v>
      </c>
      <c r="I3513" s="196">
        <f t="shared" si="326"/>
        <v>2.5</v>
      </c>
      <c r="J3513" s="197">
        <f t="shared" si="327"/>
        <v>1</v>
      </c>
      <c r="K3513" s="186">
        <f t="shared" si="330"/>
        <v>5</v>
      </c>
      <c r="L3513" s="198">
        <f t="shared" si="328"/>
        <v>1.6666666666666667</v>
      </c>
      <c r="M3513" s="199">
        <f t="shared" si="329"/>
        <v>1.66</v>
      </c>
    </row>
    <row r="3514" spans="1:13" x14ac:dyDescent="0.35">
      <c r="A3514" s="189" t="s">
        <v>3402</v>
      </c>
      <c r="B3514" s="190" t="s">
        <v>3445</v>
      </c>
      <c r="C3514" s="191">
        <v>571962</v>
      </c>
      <c r="D3514" s="192">
        <v>2.6970000000000001</v>
      </c>
      <c r="E3514" s="193">
        <v>40.677419350000001</v>
      </c>
      <c r="F3514" s="194">
        <v>1.4888337468982631</v>
      </c>
      <c r="H3514" s="195">
        <f t="shared" si="325"/>
        <v>2</v>
      </c>
      <c r="I3514" s="196">
        <f t="shared" si="326"/>
        <v>0.5</v>
      </c>
      <c r="J3514" s="197">
        <f t="shared" si="327"/>
        <v>5</v>
      </c>
      <c r="K3514" s="186">
        <f t="shared" si="330"/>
        <v>7.5</v>
      </c>
      <c r="L3514" s="198">
        <f t="shared" si="328"/>
        <v>2.5</v>
      </c>
      <c r="M3514" s="199">
        <f t="shared" si="329"/>
        <v>2.5</v>
      </c>
    </row>
    <row r="3515" spans="1:13" x14ac:dyDescent="0.35">
      <c r="A3515" s="189" t="s">
        <v>3402</v>
      </c>
      <c r="B3515" s="190" t="s">
        <v>1098</v>
      </c>
      <c r="C3515" s="191">
        <v>574104</v>
      </c>
      <c r="D3515" s="192">
        <v>0</v>
      </c>
      <c r="E3515" s="193">
        <v>43.102150539999997</v>
      </c>
      <c r="F3515" s="194">
        <v>0</v>
      </c>
      <c r="H3515" s="195">
        <f t="shared" si="325"/>
        <v>0.5</v>
      </c>
      <c r="I3515" s="196">
        <f t="shared" si="326"/>
        <v>4</v>
      </c>
      <c r="J3515" s="197">
        <f t="shared" si="327"/>
        <v>5</v>
      </c>
      <c r="K3515" s="186">
        <f t="shared" si="330"/>
        <v>9.5</v>
      </c>
      <c r="L3515" s="198">
        <f t="shared" si="328"/>
        <v>3.1666666666666665</v>
      </c>
      <c r="M3515" s="199">
        <f t="shared" si="329"/>
        <v>3.16</v>
      </c>
    </row>
    <row r="3516" spans="1:13" x14ac:dyDescent="0.35">
      <c r="A3516" s="189" t="s">
        <v>3402</v>
      </c>
      <c r="B3516" s="190" t="s">
        <v>3446</v>
      </c>
      <c r="C3516" s="191">
        <v>572004</v>
      </c>
      <c r="D3516" s="192">
        <v>7.101</v>
      </c>
      <c r="E3516" s="193">
        <v>43.554474710000001</v>
      </c>
      <c r="F3516" s="194">
        <v>3.8910505836575875</v>
      </c>
      <c r="H3516" s="195">
        <f t="shared" si="325"/>
        <v>5</v>
      </c>
      <c r="I3516" s="196">
        <f t="shared" si="326"/>
        <v>4.5</v>
      </c>
      <c r="J3516" s="197">
        <f t="shared" si="327"/>
        <v>1.5</v>
      </c>
      <c r="K3516" s="186">
        <f t="shared" si="330"/>
        <v>11</v>
      </c>
      <c r="L3516" s="198">
        <f t="shared" si="328"/>
        <v>3.6666666666666665</v>
      </c>
      <c r="M3516" s="199">
        <f t="shared" si="329"/>
        <v>3.66</v>
      </c>
    </row>
    <row r="3517" spans="1:13" x14ac:dyDescent="0.35">
      <c r="A3517" s="189" t="s">
        <v>3402</v>
      </c>
      <c r="B3517" s="190" t="s">
        <v>3447</v>
      </c>
      <c r="C3517" s="191">
        <v>572039</v>
      </c>
      <c r="D3517" s="192">
        <v>1.3069999999999999</v>
      </c>
      <c r="E3517" s="193">
        <v>47.933460080000003</v>
      </c>
      <c r="F3517" s="194">
        <v>0.76045627376425862</v>
      </c>
      <c r="H3517" s="195">
        <f t="shared" si="325"/>
        <v>0.5</v>
      </c>
      <c r="I3517" s="196">
        <f t="shared" si="326"/>
        <v>5</v>
      </c>
      <c r="J3517" s="197">
        <f t="shared" si="327"/>
        <v>5</v>
      </c>
      <c r="K3517" s="186">
        <f t="shared" si="330"/>
        <v>10.5</v>
      </c>
      <c r="L3517" s="198">
        <f t="shared" si="328"/>
        <v>3.5</v>
      </c>
      <c r="M3517" s="199">
        <f t="shared" si="329"/>
        <v>3.5</v>
      </c>
    </row>
    <row r="3518" spans="1:13" x14ac:dyDescent="0.35">
      <c r="A3518" s="189" t="s">
        <v>3402</v>
      </c>
      <c r="B3518" s="190" t="s">
        <v>3448</v>
      </c>
      <c r="C3518" s="191">
        <v>572071</v>
      </c>
      <c r="D3518" s="192">
        <v>4.6970000000000001</v>
      </c>
      <c r="E3518" s="193">
        <v>41.586497889999997</v>
      </c>
      <c r="F3518" s="194">
        <v>1.4064697609001406</v>
      </c>
      <c r="H3518" s="195">
        <f t="shared" si="325"/>
        <v>5</v>
      </c>
      <c r="I3518" s="196">
        <f t="shared" si="326"/>
        <v>1.5</v>
      </c>
      <c r="J3518" s="197">
        <f t="shared" si="327"/>
        <v>5</v>
      </c>
      <c r="K3518" s="186">
        <f t="shared" si="330"/>
        <v>11.5</v>
      </c>
      <c r="L3518" s="198">
        <f t="shared" si="328"/>
        <v>3.8333333333333335</v>
      </c>
      <c r="M3518" s="199">
        <f t="shared" si="329"/>
        <v>3.83</v>
      </c>
    </row>
    <row r="3519" spans="1:13" x14ac:dyDescent="0.35">
      <c r="A3519" s="189" t="s">
        <v>3402</v>
      </c>
      <c r="B3519" s="190" t="s">
        <v>3449</v>
      </c>
      <c r="C3519" s="191">
        <v>572080</v>
      </c>
      <c r="D3519" s="192">
        <v>2.1720000000000002</v>
      </c>
      <c r="E3519" s="193">
        <v>43.307800749999998</v>
      </c>
      <c r="F3519" s="194">
        <v>2.4436090225563909</v>
      </c>
      <c r="H3519" s="195">
        <f t="shared" si="325"/>
        <v>0.5</v>
      </c>
      <c r="I3519" s="196">
        <f t="shared" si="326"/>
        <v>4</v>
      </c>
      <c r="J3519" s="197">
        <f t="shared" si="327"/>
        <v>4</v>
      </c>
      <c r="K3519" s="186">
        <f t="shared" si="330"/>
        <v>8.5</v>
      </c>
      <c r="L3519" s="198">
        <f t="shared" si="328"/>
        <v>2.8333333333333335</v>
      </c>
      <c r="M3519" s="199">
        <f t="shared" si="329"/>
        <v>2.83</v>
      </c>
    </row>
    <row r="3520" spans="1:13" x14ac:dyDescent="0.35">
      <c r="A3520" s="189" t="s">
        <v>3402</v>
      </c>
      <c r="B3520" s="190" t="s">
        <v>3450</v>
      </c>
      <c r="C3520" s="191">
        <v>572098</v>
      </c>
      <c r="D3520" s="192">
        <v>3.306</v>
      </c>
      <c r="E3520" s="193">
        <v>42.378140700000003</v>
      </c>
      <c r="F3520" s="194">
        <v>1.256281407035176</v>
      </c>
      <c r="H3520" s="195">
        <f t="shared" si="325"/>
        <v>3</v>
      </c>
      <c r="I3520" s="196">
        <f t="shared" si="326"/>
        <v>2.5</v>
      </c>
      <c r="J3520" s="197">
        <f t="shared" si="327"/>
        <v>5</v>
      </c>
      <c r="K3520" s="186">
        <f t="shared" si="330"/>
        <v>10.5</v>
      </c>
      <c r="L3520" s="198">
        <f t="shared" si="328"/>
        <v>3.5</v>
      </c>
      <c r="M3520" s="199">
        <f t="shared" si="329"/>
        <v>3.5</v>
      </c>
    </row>
    <row r="3521" spans="1:13" x14ac:dyDescent="0.35">
      <c r="A3521" s="189" t="s">
        <v>3402</v>
      </c>
      <c r="B3521" s="190" t="s">
        <v>3451</v>
      </c>
      <c r="C3521" s="191">
        <v>572101</v>
      </c>
      <c r="D3521" s="192">
        <v>2.6120000000000001</v>
      </c>
      <c r="E3521" s="193">
        <v>42.754408060000003</v>
      </c>
      <c r="F3521" s="194">
        <v>1.0075566750629723</v>
      </c>
      <c r="H3521" s="195">
        <f t="shared" si="325"/>
        <v>1.5</v>
      </c>
      <c r="I3521" s="196">
        <f t="shared" si="326"/>
        <v>3.5</v>
      </c>
      <c r="J3521" s="197">
        <f t="shared" si="327"/>
        <v>5</v>
      </c>
      <c r="K3521" s="186">
        <f t="shared" si="330"/>
        <v>10</v>
      </c>
      <c r="L3521" s="198">
        <f t="shared" si="328"/>
        <v>3.3333333333333335</v>
      </c>
      <c r="M3521" s="199">
        <f t="shared" si="329"/>
        <v>3.33</v>
      </c>
    </row>
    <row r="3522" spans="1:13" x14ac:dyDescent="0.35">
      <c r="A3522" s="189" t="s">
        <v>3402</v>
      </c>
      <c r="B3522" s="190" t="s">
        <v>2300</v>
      </c>
      <c r="C3522" s="191">
        <v>572110</v>
      </c>
      <c r="D3522" s="192">
        <v>5.556</v>
      </c>
      <c r="E3522" s="193">
        <v>44.898104269999997</v>
      </c>
      <c r="F3522" s="194">
        <v>0.94786729857819907</v>
      </c>
      <c r="H3522" s="195">
        <f t="shared" si="325"/>
        <v>5</v>
      </c>
      <c r="I3522" s="196">
        <f t="shared" si="326"/>
        <v>5</v>
      </c>
      <c r="J3522" s="197">
        <f t="shared" si="327"/>
        <v>5</v>
      </c>
      <c r="K3522" s="186">
        <f t="shared" si="330"/>
        <v>15</v>
      </c>
      <c r="L3522" s="198">
        <f t="shared" si="328"/>
        <v>5</v>
      </c>
      <c r="M3522" s="199">
        <f t="shared" si="329"/>
        <v>5</v>
      </c>
    </row>
    <row r="3523" spans="1:13" x14ac:dyDescent="0.35">
      <c r="A3523" s="189" t="s">
        <v>3402</v>
      </c>
      <c r="B3523" s="190" t="s">
        <v>3452</v>
      </c>
      <c r="C3523" s="191">
        <v>556882</v>
      </c>
      <c r="D3523" s="192">
        <v>2.883</v>
      </c>
      <c r="E3523" s="193">
        <v>39.622866889999997</v>
      </c>
      <c r="F3523" s="194">
        <v>7.5085324232081909</v>
      </c>
      <c r="H3523" s="195">
        <f t="shared" si="325"/>
        <v>2</v>
      </c>
      <c r="I3523" s="196">
        <f t="shared" si="326"/>
        <v>0.5</v>
      </c>
      <c r="J3523" s="197">
        <f t="shared" si="327"/>
        <v>0.5</v>
      </c>
      <c r="K3523" s="186">
        <f t="shared" si="330"/>
        <v>3</v>
      </c>
      <c r="L3523" s="198">
        <f t="shared" si="328"/>
        <v>1</v>
      </c>
      <c r="M3523" s="199">
        <f t="shared" si="329"/>
        <v>1</v>
      </c>
    </row>
    <row r="3524" spans="1:13" x14ac:dyDescent="0.35">
      <c r="A3524" s="189" t="s">
        <v>3402</v>
      </c>
      <c r="B3524" s="190" t="s">
        <v>3453</v>
      </c>
      <c r="C3524" s="191">
        <v>572161</v>
      </c>
      <c r="D3524" s="192">
        <v>2.931</v>
      </c>
      <c r="E3524" s="193">
        <v>44.243124629999997</v>
      </c>
      <c r="F3524" s="194">
        <v>0.35108250438853128</v>
      </c>
      <c r="H3524" s="195">
        <f t="shared" ref="H3524:H3587" si="331">VALUE(_xlfn.IFS(D3524&gt;4.05,"5",D3524&gt;=3.83,"4,5",D3524&gt;=3.6,"4",D3524&gt;=3.37,"3,5",D3524&gt;=3.14,"3",D3524&gt;=2.91,"2,5",D3524&gt;=2.68,"2",D3524&gt;=2.45,"1,5",D3524&gt;=2.22,"1",D3524&lt;2.22,"0,5"))</f>
        <v>2.5</v>
      </c>
      <c r="I3524" s="196">
        <f t="shared" ref="I3524:I3587" si="332">VALUE(_xlfn.IFS(E3524&gt;43.62,"5",E3524&gt;=43.32,"4,5",E3524&gt;=43.1,"4",E3524&gt;=42.7,"3,5",E3524&gt;=42.39,"3",E3524&gt;=42.08,"2,5",E3524&gt;=41.77,"2",E3524&gt;=41.46,"1,5",E3524&gt;=41.15,"1",E3524&lt;41.15,"0,5"))</f>
        <v>5</v>
      </c>
      <c r="J3524" s="197">
        <f t="shared" ref="J3524:J3587" si="333">VALUE(_xlfn.IFS(F3524&gt;4.53,"0,5",F3524&gt;=4.2,"1",F3524&gt;=3.86,"1,5",F3524&gt;=3.52,"2",F3524&gt;=3.18,"2,5",F3524&gt;=2.84,"3",F3524&gt;=2.5,"3,5",F3524&gt;=2.16,"4",F3524&gt;=1.82,"4,5",F3524&lt;1.82,"5"))</f>
        <v>5</v>
      </c>
      <c r="K3524" s="186">
        <f t="shared" si="330"/>
        <v>12.5</v>
      </c>
      <c r="L3524" s="198">
        <f t="shared" ref="L3524:L3587" si="334">(H3524+I3524+J3524)/3</f>
        <v>4.166666666666667</v>
      </c>
      <c r="M3524" s="199">
        <f t="shared" ref="M3524:M3587" si="335">ROUNDDOWN(L3524,2)</f>
        <v>4.16</v>
      </c>
    </row>
    <row r="3525" spans="1:13" x14ac:dyDescent="0.35">
      <c r="A3525" s="189" t="s">
        <v>3402</v>
      </c>
      <c r="B3525" s="190" t="s">
        <v>3454</v>
      </c>
      <c r="C3525" s="191">
        <v>572179</v>
      </c>
      <c r="D3525" s="192">
        <v>4.0960000000000001</v>
      </c>
      <c r="E3525" s="193">
        <v>41.805010889999998</v>
      </c>
      <c r="F3525" s="194">
        <v>2.1786492374727673</v>
      </c>
      <c r="H3525" s="195">
        <f t="shared" si="331"/>
        <v>5</v>
      </c>
      <c r="I3525" s="196">
        <f t="shared" si="332"/>
        <v>2</v>
      </c>
      <c r="J3525" s="197">
        <f t="shared" si="333"/>
        <v>4</v>
      </c>
      <c r="K3525" s="186">
        <f t="shared" si="330"/>
        <v>11</v>
      </c>
      <c r="L3525" s="198">
        <f t="shared" si="334"/>
        <v>3.6666666666666665</v>
      </c>
      <c r="M3525" s="199">
        <f t="shared" si="335"/>
        <v>3.66</v>
      </c>
    </row>
    <row r="3526" spans="1:13" x14ac:dyDescent="0.35">
      <c r="A3526" s="189" t="s">
        <v>3402</v>
      </c>
      <c r="B3526" s="190" t="s">
        <v>3455</v>
      </c>
      <c r="C3526" s="191">
        <v>547808</v>
      </c>
      <c r="D3526" s="192">
        <v>1.9419999999999999</v>
      </c>
      <c r="E3526" s="193">
        <v>39.176282049999998</v>
      </c>
      <c r="F3526" s="194">
        <v>11.538461538461538</v>
      </c>
      <c r="H3526" s="195">
        <f t="shared" si="331"/>
        <v>0.5</v>
      </c>
      <c r="I3526" s="196">
        <f t="shared" si="332"/>
        <v>0.5</v>
      </c>
      <c r="J3526" s="197">
        <f t="shared" si="333"/>
        <v>0.5</v>
      </c>
      <c r="K3526" s="186">
        <f t="shared" si="330"/>
        <v>1.5</v>
      </c>
      <c r="L3526" s="198">
        <f t="shared" si="334"/>
        <v>0.5</v>
      </c>
      <c r="M3526" s="199">
        <f t="shared" si="335"/>
        <v>0.5</v>
      </c>
    </row>
    <row r="3527" spans="1:13" x14ac:dyDescent="0.35">
      <c r="A3527" s="189" t="s">
        <v>3402</v>
      </c>
      <c r="B3527" s="190" t="s">
        <v>3456</v>
      </c>
      <c r="C3527" s="191">
        <v>572217</v>
      </c>
      <c r="D3527" s="192">
        <v>2.9609999999999999</v>
      </c>
      <c r="E3527" s="193">
        <v>42.887234040000003</v>
      </c>
      <c r="F3527" s="194">
        <v>2.5531914893617018</v>
      </c>
      <c r="H3527" s="195">
        <f t="shared" si="331"/>
        <v>2.5</v>
      </c>
      <c r="I3527" s="196">
        <f t="shared" si="332"/>
        <v>3.5</v>
      </c>
      <c r="J3527" s="197">
        <f t="shared" si="333"/>
        <v>3.5</v>
      </c>
      <c r="K3527" s="186">
        <f t="shared" si="330"/>
        <v>9.5</v>
      </c>
      <c r="L3527" s="198">
        <f t="shared" si="334"/>
        <v>3.1666666666666665</v>
      </c>
      <c r="M3527" s="199">
        <f t="shared" si="335"/>
        <v>3.16</v>
      </c>
    </row>
    <row r="3528" spans="1:13" x14ac:dyDescent="0.35">
      <c r="A3528" s="189" t="s">
        <v>3402</v>
      </c>
      <c r="B3528" s="190" t="s">
        <v>1943</v>
      </c>
      <c r="C3528" s="191">
        <v>572225</v>
      </c>
      <c r="D3528" s="192">
        <v>3.1909999999999998</v>
      </c>
      <c r="E3528" s="193">
        <v>46.495640330000001</v>
      </c>
      <c r="F3528" s="194">
        <v>2.6158038147138964</v>
      </c>
      <c r="H3528" s="195">
        <f t="shared" si="331"/>
        <v>3</v>
      </c>
      <c r="I3528" s="196">
        <f t="shared" si="332"/>
        <v>5</v>
      </c>
      <c r="J3528" s="197">
        <f t="shared" si="333"/>
        <v>3.5</v>
      </c>
      <c r="K3528" s="186">
        <f t="shared" si="330"/>
        <v>11.5</v>
      </c>
      <c r="L3528" s="198">
        <f t="shared" si="334"/>
        <v>3.8333333333333335</v>
      </c>
      <c r="M3528" s="199">
        <f t="shared" si="335"/>
        <v>3.83</v>
      </c>
    </row>
    <row r="3529" spans="1:13" x14ac:dyDescent="0.35">
      <c r="A3529" s="189" t="s">
        <v>3402</v>
      </c>
      <c r="B3529" s="190" t="s">
        <v>3457</v>
      </c>
      <c r="C3529" s="191">
        <v>572241</v>
      </c>
      <c r="D3529" s="192">
        <v>2.95</v>
      </c>
      <c r="E3529" s="193">
        <v>44.485323280000003</v>
      </c>
      <c r="F3529" s="194">
        <v>1.0313367711225705</v>
      </c>
      <c r="H3529" s="195">
        <f t="shared" si="331"/>
        <v>2.5</v>
      </c>
      <c r="I3529" s="196">
        <f t="shared" si="332"/>
        <v>5</v>
      </c>
      <c r="J3529" s="197">
        <f t="shared" si="333"/>
        <v>5</v>
      </c>
      <c r="K3529" s="186">
        <f t="shared" si="330"/>
        <v>12.5</v>
      </c>
      <c r="L3529" s="198">
        <f t="shared" si="334"/>
        <v>4.166666666666667</v>
      </c>
      <c r="M3529" s="199">
        <f t="shared" si="335"/>
        <v>4.16</v>
      </c>
    </row>
    <row r="3530" spans="1:13" x14ac:dyDescent="0.35">
      <c r="A3530" s="189" t="s">
        <v>3402</v>
      </c>
      <c r="B3530" s="190" t="s">
        <v>3458</v>
      </c>
      <c r="C3530" s="191">
        <v>572268</v>
      </c>
      <c r="D3530" s="192">
        <v>3.2869999999999999</v>
      </c>
      <c r="E3530" s="193">
        <v>43.95557925</v>
      </c>
      <c r="F3530" s="194">
        <v>2.0848140251125327</v>
      </c>
      <c r="H3530" s="195">
        <f t="shared" si="331"/>
        <v>3</v>
      </c>
      <c r="I3530" s="196">
        <f t="shared" si="332"/>
        <v>5</v>
      </c>
      <c r="J3530" s="197">
        <f t="shared" si="333"/>
        <v>4.5</v>
      </c>
      <c r="K3530" s="186">
        <f t="shared" si="330"/>
        <v>12.5</v>
      </c>
      <c r="L3530" s="198">
        <f t="shared" si="334"/>
        <v>4.166666666666667</v>
      </c>
      <c r="M3530" s="199">
        <f t="shared" si="335"/>
        <v>4.16</v>
      </c>
    </row>
    <row r="3531" spans="1:13" x14ac:dyDescent="0.35">
      <c r="A3531" s="189" t="s">
        <v>3402</v>
      </c>
      <c r="B3531" s="190" t="s">
        <v>3459</v>
      </c>
      <c r="C3531" s="191">
        <v>573817</v>
      </c>
      <c r="D3531" s="192">
        <v>6.6669999999999998</v>
      </c>
      <c r="E3531" s="193">
        <v>40.51492537</v>
      </c>
      <c r="F3531" s="194">
        <v>0</v>
      </c>
      <c r="H3531" s="195">
        <f t="shared" si="331"/>
        <v>5</v>
      </c>
      <c r="I3531" s="196">
        <f t="shared" si="332"/>
        <v>0.5</v>
      </c>
      <c r="J3531" s="197">
        <f t="shared" si="333"/>
        <v>5</v>
      </c>
      <c r="K3531" s="186">
        <f t="shared" si="330"/>
        <v>10.5</v>
      </c>
      <c r="L3531" s="198">
        <f t="shared" si="334"/>
        <v>3.5</v>
      </c>
      <c r="M3531" s="199">
        <f t="shared" si="335"/>
        <v>3.5</v>
      </c>
    </row>
    <row r="3532" spans="1:13" x14ac:dyDescent="0.35">
      <c r="A3532" s="189" t="s">
        <v>3402</v>
      </c>
      <c r="B3532" s="190" t="s">
        <v>3460</v>
      </c>
      <c r="C3532" s="191">
        <v>572276</v>
      </c>
      <c r="D3532" s="192">
        <v>1.8839999999999999</v>
      </c>
      <c r="E3532" s="193">
        <v>38.539274919999997</v>
      </c>
      <c r="F3532" s="194">
        <v>5.6394763343403831</v>
      </c>
      <c r="H3532" s="195">
        <f t="shared" si="331"/>
        <v>0.5</v>
      </c>
      <c r="I3532" s="196">
        <f t="shared" si="332"/>
        <v>0.5</v>
      </c>
      <c r="J3532" s="197">
        <f t="shared" si="333"/>
        <v>0.5</v>
      </c>
      <c r="K3532" s="186">
        <f t="shared" si="330"/>
        <v>1.5</v>
      </c>
      <c r="L3532" s="198">
        <f t="shared" si="334"/>
        <v>0.5</v>
      </c>
      <c r="M3532" s="199">
        <f t="shared" si="335"/>
        <v>0.5</v>
      </c>
    </row>
    <row r="3533" spans="1:13" x14ac:dyDescent="0.35">
      <c r="A3533" s="189" t="s">
        <v>3402</v>
      </c>
      <c r="B3533" s="190" t="s">
        <v>3461</v>
      </c>
      <c r="C3533" s="191">
        <v>547891</v>
      </c>
      <c r="D3533" s="192">
        <v>2.4689999999999999</v>
      </c>
      <c r="E3533" s="193">
        <v>41.799019610000002</v>
      </c>
      <c r="F3533" s="194">
        <v>6.3725490196078427</v>
      </c>
      <c r="H3533" s="195">
        <f t="shared" si="331"/>
        <v>1.5</v>
      </c>
      <c r="I3533" s="196">
        <f t="shared" si="332"/>
        <v>2</v>
      </c>
      <c r="J3533" s="197">
        <f t="shared" si="333"/>
        <v>0.5</v>
      </c>
      <c r="K3533" s="186">
        <f t="shared" ref="K3533:K3596" si="336">SUM(H3533:J3533)</f>
        <v>4</v>
      </c>
      <c r="L3533" s="198">
        <f t="shared" si="334"/>
        <v>1.3333333333333333</v>
      </c>
      <c r="M3533" s="199">
        <f t="shared" si="335"/>
        <v>1.33</v>
      </c>
    </row>
    <row r="3534" spans="1:13" x14ac:dyDescent="0.35">
      <c r="A3534" s="189" t="s">
        <v>3402</v>
      </c>
      <c r="B3534" s="190" t="s">
        <v>3462</v>
      </c>
      <c r="C3534" s="191">
        <v>572314</v>
      </c>
      <c r="D3534" s="192">
        <v>1.869</v>
      </c>
      <c r="E3534" s="193">
        <v>44.947058820000002</v>
      </c>
      <c r="F3534" s="194">
        <v>1.1764705882352942</v>
      </c>
      <c r="H3534" s="195">
        <f t="shared" si="331"/>
        <v>0.5</v>
      </c>
      <c r="I3534" s="196">
        <f t="shared" si="332"/>
        <v>5</v>
      </c>
      <c r="J3534" s="197">
        <f t="shared" si="333"/>
        <v>5</v>
      </c>
      <c r="K3534" s="186">
        <f t="shared" si="336"/>
        <v>10.5</v>
      </c>
      <c r="L3534" s="198">
        <f t="shared" si="334"/>
        <v>3.5</v>
      </c>
      <c r="M3534" s="199">
        <f t="shared" si="335"/>
        <v>3.5</v>
      </c>
    </row>
    <row r="3535" spans="1:13" x14ac:dyDescent="0.35">
      <c r="A3535" s="189" t="s">
        <v>3402</v>
      </c>
      <c r="B3535" s="190" t="s">
        <v>3217</v>
      </c>
      <c r="C3535" s="191">
        <v>572331</v>
      </c>
      <c r="D3535" s="192">
        <v>3.1579999999999999</v>
      </c>
      <c r="E3535" s="193">
        <v>44.676201370000001</v>
      </c>
      <c r="F3535" s="194">
        <v>1.8306636155606408</v>
      </c>
      <c r="H3535" s="195">
        <f t="shared" si="331"/>
        <v>3</v>
      </c>
      <c r="I3535" s="196">
        <f t="shared" si="332"/>
        <v>5</v>
      </c>
      <c r="J3535" s="197">
        <f t="shared" si="333"/>
        <v>4.5</v>
      </c>
      <c r="K3535" s="186">
        <f t="shared" si="336"/>
        <v>12.5</v>
      </c>
      <c r="L3535" s="198">
        <f t="shared" si="334"/>
        <v>4.166666666666667</v>
      </c>
      <c r="M3535" s="199">
        <f t="shared" si="335"/>
        <v>4.16</v>
      </c>
    </row>
    <row r="3536" spans="1:13" x14ac:dyDescent="0.35">
      <c r="A3536" s="189" t="s">
        <v>3402</v>
      </c>
      <c r="B3536" s="190" t="s">
        <v>3463</v>
      </c>
      <c r="C3536" s="191">
        <v>572403</v>
      </c>
      <c r="D3536" s="192">
        <v>4.0650000000000004</v>
      </c>
      <c r="E3536" s="193">
        <v>44.829787230000001</v>
      </c>
      <c r="F3536" s="194">
        <v>1.0638297872340425</v>
      </c>
      <c r="H3536" s="195">
        <f t="shared" si="331"/>
        <v>5</v>
      </c>
      <c r="I3536" s="196">
        <f t="shared" si="332"/>
        <v>5</v>
      </c>
      <c r="J3536" s="197">
        <f t="shared" si="333"/>
        <v>5</v>
      </c>
      <c r="K3536" s="186">
        <f t="shared" si="336"/>
        <v>15</v>
      </c>
      <c r="L3536" s="198">
        <f t="shared" si="334"/>
        <v>5</v>
      </c>
      <c r="M3536" s="199">
        <f t="shared" si="335"/>
        <v>5</v>
      </c>
    </row>
    <row r="3537" spans="1:13" x14ac:dyDescent="0.35">
      <c r="A3537" s="189" t="s">
        <v>3402</v>
      </c>
      <c r="B3537" s="190" t="s">
        <v>3464</v>
      </c>
      <c r="C3537" s="191">
        <v>572411</v>
      </c>
      <c r="D3537" s="192">
        <v>2.6819999999999999</v>
      </c>
      <c r="E3537" s="193">
        <v>43.55078125</v>
      </c>
      <c r="F3537" s="194">
        <v>2.6442307692307692</v>
      </c>
      <c r="H3537" s="195">
        <f t="shared" si="331"/>
        <v>2</v>
      </c>
      <c r="I3537" s="196">
        <f t="shared" si="332"/>
        <v>4.5</v>
      </c>
      <c r="J3537" s="197">
        <f t="shared" si="333"/>
        <v>3.5</v>
      </c>
      <c r="K3537" s="186">
        <f t="shared" si="336"/>
        <v>10</v>
      </c>
      <c r="L3537" s="198">
        <f t="shared" si="334"/>
        <v>3.3333333333333335</v>
      </c>
      <c r="M3537" s="199">
        <f t="shared" si="335"/>
        <v>3.33</v>
      </c>
    </row>
    <row r="3538" spans="1:13" x14ac:dyDescent="0.35">
      <c r="A3538" s="189" t="s">
        <v>3402</v>
      </c>
      <c r="B3538" s="190" t="s">
        <v>3465</v>
      </c>
      <c r="C3538" s="191">
        <v>504921</v>
      </c>
      <c r="D3538" s="192">
        <v>5.556</v>
      </c>
      <c r="E3538" s="193">
        <v>43.367132869999999</v>
      </c>
      <c r="F3538" s="194">
        <v>2.7972027972027971</v>
      </c>
      <c r="H3538" s="195">
        <f t="shared" si="331"/>
        <v>5</v>
      </c>
      <c r="I3538" s="196">
        <f t="shared" si="332"/>
        <v>4.5</v>
      </c>
      <c r="J3538" s="197">
        <f t="shared" si="333"/>
        <v>3.5</v>
      </c>
      <c r="K3538" s="186">
        <f t="shared" si="336"/>
        <v>13</v>
      </c>
      <c r="L3538" s="198">
        <f t="shared" si="334"/>
        <v>4.333333333333333</v>
      </c>
      <c r="M3538" s="199">
        <f t="shared" si="335"/>
        <v>4.33</v>
      </c>
    </row>
    <row r="3539" spans="1:13" x14ac:dyDescent="0.35">
      <c r="A3539" s="189" t="s">
        <v>3402</v>
      </c>
      <c r="B3539" s="190" t="s">
        <v>3466</v>
      </c>
      <c r="C3539" s="191">
        <v>572420</v>
      </c>
      <c r="D3539" s="192">
        <v>2.7919999999999998</v>
      </c>
      <c r="E3539" s="193">
        <v>42.336569580000003</v>
      </c>
      <c r="F3539" s="194">
        <v>0.6472491909385113</v>
      </c>
      <c r="H3539" s="195">
        <f t="shared" si="331"/>
        <v>2</v>
      </c>
      <c r="I3539" s="196">
        <f t="shared" si="332"/>
        <v>2.5</v>
      </c>
      <c r="J3539" s="197">
        <f t="shared" si="333"/>
        <v>5</v>
      </c>
      <c r="K3539" s="186">
        <f t="shared" si="336"/>
        <v>9.5</v>
      </c>
      <c r="L3539" s="198">
        <f t="shared" si="334"/>
        <v>3.1666666666666665</v>
      </c>
      <c r="M3539" s="199">
        <f t="shared" si="335"/>
        <v>3.16</v>
      </c>
    </row>
    <row r="3540" spans="1:13" x14ac:dyDescent="0.35">
      <c r="A3540" s="189" t="s">
        <v>3402</v>
      </c>
      <c r="B3540" s="190" t="s">
        <v>3467</v>
      </c>
      <c r="C3540" s="191">
        <v>530697</v>
      </c>
      <c r="D3540" s="192">
        <v>3.4089999999999998</v>
      </c>
      <c r="E3540" s="193">
        <v>45.186567160000003</v>
      </c>
      <c r="F3540" s="194">
        <v>4.477611940298508</v>
      </c>
      <c r="H3540" s="195">
        <f t="shared" si="331"/>
        <v>3.5</v>
      </c>
      <c r="I3540" s="196">
        <f t="shared" si="332"/>
        <v>5</v>
      </c>
      <c r="J3540" s="197">
        <f t="shared" si="333"/>
        <v>1</v>
      </c>
      <c r="K3540" s="186">
        <f t="shared" si="336"/>
        <v>9.5</v>
      </c>
      <c r="L3540" s="198">
        <f t="shared" si="334"/>
        <v>3.1666666666666665</v>
      </c>
      <c r="M3540" s="199">
        <f t="shared" si="335"/>
        <v>3.16</v>
      </c>
    </row>
    <row r="3541" spans="1:13" x14ac:dyDescent="0.35">
      <c r="A3541" s="189" t="s">
        <v>3402</v>
      </c>
      <c r="B3541" s="190" t="s">
        <v>3468</v>
      </c>
      <c r="C3541" s="191">
        <v>572446</v>
      </c>
      <c r="D3541" s="192">
        <v>1.01</v>
      </c>
      <c r="E3541" s="193">
        <v>40.845924449999998</v>
      </c>
      <c r="F3541" s="194">
        <v>1.1928429423459244</v>
      </c>
      <c r="H3541" s="195">
        <f t="shared" si="331"/>
        <v>0.5</v>
      </c>
      <c r="I3541" s="196">
        <f t="shared" si="332"/>
        <v>0.5</v>
      </c>
      <c r="J3541" s="197">
        <f t="shared" si="333"/>
        <v>5</v>
      </c>
      <c r="K3541" s="186">
        <f t="shared" si="336"/>
        <v>6</v>
      </c>
      <c r="L3541" s="198">
        <f t="shared" si="334"/>
        <v>2</v>
      </c>
      <c r="M3541" s="199">
        <f t="shared" si="335"/>
        <v>2</v>
      </c>
    </row>
    <row r="3542" spans="1:13" x14ac:dyDescent="0.35">
      <c r="A3542" s="189" t="s">
        <v>3402</v>
      </c>
      <c r="B3542" s="190" t="s">
        <v>3469</v>
      </c>
      <c r="C3542" s="191">
        <v>572454</v>
      </c>
      <c r="D3542" s="192">
        <v>3.9129999999999998</v>
      </c>
      <c r="E3542" s="193">
        <v>42.988054609999999</v>
      </c>
      <c r="F3542" s="194">
        <v>5.4607508532423212</v>
      </c>
      <c r="H3542" s="195">
        <f t="shared" si="331"/>
        <v>4.5</v>
      </c>
      <c r="I3542" s="196">
        <f t="shared" si="332"/>
        <v>3.5</v>
      </c>
      <c r="J3542" s="197">
        <f t="shared" si="333"/>
        <v>0.5</v>
      </c>
      <c r="K3542" s="186">
        <f t="shared" si="336"/>
        <v>8.5</v>
      </c>
      <c r="L3542" s="198">
        <f t="shared" si="334"/>
        <v>2.8333333333333335</v>
      </c>
      <c r="M3542" s="199">
        <f t="shared" si="335"/>
        <v>2.83</v>
      </c>
    </row>
    <row r="3543" spans="1:13" x14ac:dyDescent="0.35">
      <c r="A3543" s="189" t="s">
        <v>3402</v>
      </c>
      <c r="B3543" s="190" t="s">
        <v>3470</v>
      </c>
      <c r="C3543" s="191">
        <v>572471</v>
      </c>
      <c r="D3543" s="192">
        <v>3.6459999999999999</v>
      </c>
      <c r="E3543" s="193">
        <v>43.219869709999998</v>
      </c>
      <c r="F3543" s="194">
        <v>1.3029315960912053</v>
      </c>
      <c r="H3543" s="195">
        <f t="shared" si="331"/>
        <v>4</v>
      </c>
      <c r="I3543" s="196">
        <f t="shared" si="332"/>
        <v>4</v>
      </c>
      <c r="J3543" s="197">
        <f t="shared" si="333"/>
        <v>5</v>
      </c>
      <c r="K3543" s="186">
        <f t="shared" si="336"/>
        <v>13</v>
      </c>
      <c r="L3543" s="198">
        <f t="shared" si="334"/>
        <v>4.333333333333333</v>
      </c>
      <c r="M3543" s="199">
        <f t="shared" si="335"/>
        <v>4.33</v>
      </c>
    </row>
    <row r="3544" spans="1:13" x14ac:dyDescent="0.35">
      <c r="A3544" s="189" t="s">
        <v>3402</v>
      </c>
      <c r="B3544" s="190" t="s">
        <v>3471</v>
      </c>
      <c r="C3544" s="191">
        <v>572535</v>
      </c>
      <c r="D3544" s="192">
        <v>3.3650000000000002</v>
      </c>
      <c r="E3544" s="193">
        <v>44.181081079999998</v>
      </c>
      <c r="F3544" s="194">
        <v>2.1621621621621623</v>
      </c>
      <c r="H3544" s="195">
        <f t="shared" si="331"/>
        <v>3</v>
      </c>
      <c r="I3544" s="196">
        <f t="shared" si="332"/>
        <v>5</v>
      </c>
      <c r="J3544" s="197">
        <f t="shared" si="333"/>
        <v>4</v>
      </c>
      <c r="K3544" s="186">
        <f t="shared" si="336"/>
        <v>12</v>
      </c>
      <c r="L3544" s="198">
        <f t="shared" si="334"/>
        <v>4</v>
      </c>
      <c r="M3544" s="199">
        <f t="shared" si="335"/>
        <v>4</v>
      </c>
    </row>
    <row r="3545" spans="1:13" x14ac:dyDescent="0.35">
      <c r="A3545" s="189" t="s">
        <v>3402</v>
      </c>
      <c r="B3545" s="190" t="s">
        <v>3472</v>
      </c>
      <c r="C3545" s="191">
        <v>547841</v>
      </c>
      <c r="D3545" s="192">
        <v>3.9220000000000002</v>
      </c>
      <c r="E3545" s="193">
        <v>41.327160489999997</v>
      </c>
      <c r="F3545" s="194">
        <v>13.991769547325102</v>
      </c>
      <c r="H3545" s="195">
        <f t="shared" si="331"/>
        <v>4.5</v>
      </c>
      <c r="I3545" s="196">
        <f t="shared" si="332"/>
        <v>1</v>
      </c>
      <c r="J3545" s="197">
        <f t="shared" si="333"/>
        <v>0.5</v>
      </c>
      <c r="K3545" s="186">
        <f t="shared" si="336"/>
        <v>6</v>
      </c>
      <c r="L3545" s="198">
        <f t="shared" si="334"/>
        <v>2</v>
      </c>
      <c r="M3545" s="199">
        <f t="shared" si="335"/>
        <v>2</v>
      </c>
    </row>
    <row r="3546" spans="1:13" x14ac:dyDescent="0.35">
      <c r="A3546" s="189" t="s">
        <v>3402</v>
      </c>
      <c r="B3546" s="190" t="s">
        <v>3473</v>
      </c>
      <c r="C3546" s="191">
        <v>572578</v>
      </c>
      <c r="D3546" s="192">
        <v>3.625</v>
      </c>
      <c r="E3546" s="193">
        <v>42.154784239999998</v>
      </c>
      <c r="F3546" s="194">
        <v>1.3133208255159474</v>
      </c>
      <c r="H3546" s="195">
        <f t="shared" si="331"/>
        <v>4</v>
      </c>
      <c r="I3546" s="196">
        <f t="shared" si="332"/>
        <v>2.5</v>
      </c>
      <c r="J3546" s="197">
        <f t="shared" si="333"/>
        <v>5</v>
      </c>
      <c r="K3546" s="186">
        <f t="shared" si="336"/>
        <v>11.5</v>
      </c>
      <c r="L3546" s="198">
        <f t="shared" si="334"/>
        <v>3.8333333333333335</v>
      </c>
      <c r="M3546" s="199">
        <f t="shared" si="335"/>
        <v>3.83</v>
      </c>
    </row>
    <row r="3547" spans="1:13" x14ac:dyDescent="0.35">
      <c r="A3547" s="189" t="s">
        <v>3402</v>
      </c>
      <c r="B3547" s="190" t="s">
        <v>3474</v>
      </c>
      <c r="C3547" s="191">
        <v>547859</v>
      </c>
      <c r="D3547" s="192">
        <v>7.6920000000000002</v>
      </c>
      <c r="E3547" s="193">
        <v>38.848314610000003</v>
      </c>
      <c r="F3547" s="194">
        <v>2.2471910112359552</v>
      </c>
      <c r="H3547" s="195">
        <f t="shared" si="331"/>
        <v>5</v>
      </c>
      <c r="I3547" s="196">
        <f t="shared" si="332"/>
        <v>0.5</v>
      </c>
      <c r="J3547" s="197">
        <f t="shared" si="333"/>
        <v>4</v>
      </c>
      <c r="K3547" s="186">
        <f t="shared" si="336"/>
        <v>9.5</v>
      </c>
      <c r="L3547" s="198">
        <f t="shared" si="334"/>
        <v>3.1666666666666665</v>
      </c>
      <c r="M3547" s="199">
        <f t="shared" si="335"/>
        <v>3.16</v>
      </c>
    </row>
    <row r="3548" spans="1:13" x14ac:dyDescent="0.35">
      <c r="A3548" s="189" t="s">
        <v>3402</v>
      </c>
      <c r="B3548" s="190" t="s">
        <v>3475</v>
      </c>
      <c r="C3548" s="191">
        <v>573876</v>
      </c>
      <c r="D3548" s="192">
        <v>0.57499999999999996</v>
      </c>
      <c r="E3548" s="193">
        <v>45.247252750000001</v>
      </c>
      <c r="F3548" s="194">
        <v>4.395604395604396</v>
      </c>
      <c r="H3548" s="195">
        <f t="shared" si="331"/>
        <v>0.5</v>
      </c>
      <c r="I3548" s="196">
        <f t="shared" si="332"/>
        <v>5</v>
      </c>
      <c r="J3548" s="197">
        <f t="shared" si="333"/>
        <v>1</v>
      </c>
      <c r="K3548" s="186">
        <f t="shared" si="336"/>
        <v>6.5</v>
      </c>
      <c r="L3548" s="198">
        <f t="shared" si="334"/>
        <v>2.1666666666666665</v>
      </c>
      <c r="M3548" s="199">
        <f t="shared" si="335"/>
        <v>2.16</v>
      </c>
    </row>
    <row r="3549" spans="1:13" x14ac:dyDescent="0.35">
      <c r="A3549" s="189" t="s">
        <v>3402</v>
      </c>
      <c r="B3549" s="190" t="s">
        <v>3476</v>
      </c>
      <c r="C3549" s="191">
        <v>574091</v>
      </c>
      <c r="D3549" s="192">
        <v>3.7970000000000002</v>
      </c>
      <c r="E3549" s="193">
        <v>48.211111109999997</v>
      </c>
      <c r="F3549" s="194">
        <v>5.9259259259259265</v>
      </c>
      <c r="H3549" s="195">
        <f t="shared" si="331"/>
        <v>4</v>
      </c>
      <c r="I3549" s="196">
        <f t="shared" si="332"/>
        <v>5</v>
      </c>
      <c r="J3549" s="197">
        <f t="shared" si="333"/>
        <v>0.5</v>
      </c>
      <c r="K3549" s="186">
        <f t="shared" si="336"/>
        <v>9.5</v>
      </c>
      <c r="L3549" s="198">
        <f t="shared" si="334"/>
        <v>3.1666666666666665</v>
      </c>
      <c r="M3549" s="199">
        <f t="shared" si="335"/>
        <v>3.16</v>
      </c>
    </row>
    <row r="3550" spans="1:13" x14ac:dyDescent="0.35">
      <c r="A3550" s="189" t="s">
        <v>3402</v>
      </c>
      <c r="B3550" s="190" t="s">
        <v>3477</v>
      </c>
      <c r="C3550" s="191">
        <v>572641</v>
      </c>
      <c r="D3550" s="192">
        <v>4.5979999999999999</v>
      </c>
      <c r="E3550" s="193">
        <v>46.393772890000001</v>
      </c>
      <c r="F3550" s="194">
        <v>3.6630036630036629</v>
      </c>
      <c r="H3550" s="195">
        <f t="shared" si="331"/>
        <v>5</v>
      </c>
      <c r="I3550" s="196">
        <f t="shared" si="332"/>
        <v>5</v>
      </c>
      <c r="J3550" s="197">
        <f t="shared" si="333"/>
        <v>2</v>
      </c>
      <c r="K3550" s="186">
        <f t="shared" si="336"/>
        <v>12</v>
      </c>
      <c r="L3550" s="198">
        <f t="shared" si="334"/>
        <v>4</v>
      </c>
      <c r="M3550" s="199">
        <f t="shared" si="335"/>
        <v>4</v>
      </c>
    </row>
    <row r="3551" spans="1:13" x14ac:dyDescent="0.35">
      <c r="A3551" s="189" t="s">
        <v>3277</v>
      </c>
      <c r="B3551" s="190" t="s">
        <v>3478</v>
      </c>
      <c r="C3551" s="191">
        <v>580015</v>
      </c>
      <c r="D3551" s="192">
        <v>3.07</v>
      </c>
      <c r="E3551" s="193">
        <v>43.474725640000003</v>
      </c>
      <c r="F3551" s="194">
        <v>4.3897572331227135</v>
      </c>
      <c r="H3551" s="195">
        <f t="shared" si="331"/>
        <v>2.5</v>
      </c>
      <c r="I3551" s="196">
        <f t="shared" si="332"/>
        <v>4.5</v>
      </c>
      <c r="J3551" s="197">
        <f t="shared" si="333"/>
        <v>1</v>
      </c>
      <c r="K3551" s="186">
        <f t="shared" si="336"/>
        <v>8</v>
      </c>
      <c r="L3551" s="198">
        <f t="shared" si="334"/>
        <v>2.6666666666666665</v>
      </c>
      <c r="M3551" s="199">
        <f t="shared" si="335"/>
        <v>2.66</v>
      </c>
    </row>
    <row r="3552" spans="1:13" x14ac:dyDescent="0.35">
      <c r="A3552" s="189" t="s">
        <v>3277</v>
      </c>
      <c r="B3552" s="190" t="s">
        <v>3479</v>
      </c>
      <c r="C3552" s="191">
        <v>580163</v>
      </c>
      <c r="D3552" s="192">
        <v>3.0720000000000001</v>
      </c>
      <c r="E3552" s="193">
        <v>40.799999999999997</v>
      </c>
      <c r="F3552" s="194">
        <v>30.232558139534884</v>
      </c>
      <c r="H3552" s="195">
        <f t="shared" si="331"/>
        <v>2.5</v>
      </c>
      <c r="I3552" s="196">
        <f t="shared" si="332"/>
        <v>0.5</v>
      </c>
      <c r="J3552" s="197">
        <f t="shared" si="333"/>
        <v>0.5</v>
      </c>
      <c r="K3552" s="186">
        <f t="shared" si="336"/>
        <v>3.5</v>
      </c>
      <c r="L3552" s="198">
        <f t="shared" si="334"/>
        <v>1.1666666666666667</v>
      </c>
      <c r="M3552" s="199">
        <f t="shared" si="335"/>
        <v>1.1599999999999999</v>
      </c>
    </row>
    <row r="3553" spans="1:13" x14ac:dyDescent="0.35">
      <c r="A3553" s="189" t="s">
        <v>3277</v>
      </c>
      <c r="B3553" s="190" t="s">
        <v>3277</v>
      </c>
      <c r="C3553" s="191">
        <v>580481</v>
      </c>
      <c r="D3553" s="192">
        <v>3.5779999999999998</v>
      </c>
      <c r="E3553" s="193">
        <v>44.803683960000001</v>
      </c>
      <c r="F3553" s="194">
        <v>3.3931168201648085</v>
      </c>
      <c r="H3553" s="195">
        <f t="shared" si="331"/>
        <v>3.5</v>
      </c>
      <c r="I3553" s="196">
        <f t="shared" si="332"/>
        <v>5</v>
      </c>
      <c r="J3553" s="197">
        <f t="shared" si="333"/>
        <v>2.5</v>
      </c>
      <c r="K3553" s="186">
        <f t="shared" si="336"/>
        <v>11</v>
      </c>
      <c r="L3553" s="198">
        <f t="shared" si="334"/>
        <v>3.6666666666666665</v>
      </c>
      <c r="M3553" s="199">
        <f t="shared" si="335"/>
        <v>3.66</v>
      </c>
    </row>
    <row r="3554" spans="1:13" x14ac:dyDescent="0.35">
      <c r="A3554" s="189" t="s">
        <v>3277</v>
      </c>
      <c r="B3554" s="190" t="s">
        <v>3480</v>
      </c>
      <c r="C3554" s="191">
        <v>580571</v>
      </c>
      <c r="D3554" s="192">
        <v>3.1850000000000001</v>
      </c>
      <c r="E3554" s="193">
        <v>42.649688150000003</v>
      </c>
      <c r="F3554" s="194">
        <v>2.9106029106029103</v>
      </c>
      <c r="H3554" s="195">
        <f t="shared" si="331"/>
        <v>3</v>
      </c>
      <c r="I3554" s="196">
        <f t="shared" si="332"/>
        <v>3</v>
      </c>
      <c r="J3554" s="197">
        <f t="shared" si="333"/>
        <v>3</v>
      </c>
      <c r="K3554" s="186">
        <f t="shared" si="336"/>
        <v>9</v>
      </c>
      <c r="L3554" s="198">
        <f t="shared" si="334"/>
        <v>3</v>
      </c>
      <c r="M3554" s="199">
        <f t="shared" si="335"/>
        <v>3</v>
      </c>
    </row>
    <row r="3555" spans="1:13" x14ac:dyDescent="0.35">
      <c r="A3555" s="189" t="s">
        <v>3277</v>
      </c>
      <c r="B3555" s="190" t="s">
        <v>3481</v>
      </c>
      <c r="C3555" s="191">
        <v>580651</v>
      </c>
      <c r="D3555" s="192">
        <v>3.17</v>
      </c>
      <c r="E3555" s="193">
        <v>41.83820841</v>
      </c>
      <c r="F3555" s="194">
        <v>2.1937842778793417</v>
      </c>
      <c r="H3555" s="195">
        <f t="shared" si="331"/>
        <v>3</v>
      </c>
      <c r="I3555" s="196">
        <f t="shared" si="332"/>
        <v>2</v>
      </c>
      <c r="J3555" s="197">
        <f t="shared" si="333"/>
        <v>4</v>
      </c>
      <c r="K3555" s="186">
        <f t="shared" si="336"/>
        <v>9</v>
      </c>
      <c r="L3555" s="198">
        <f t="shared" si="334"/>
        <v>3</v>
      </c>
      <c r="M3555" s="199">
        <f t="shared" si="335"/>
        <v>3</v>
      </c>
    </row>
    <row r="3556" spans="1:13" x14ac:dyDescent="0.35">
      <c r="A3556" s="189" t="s">
        <v>3482</v>
      </c>
      <c r="B3556" s="190" t="s">
        <v>3483</v>
      </c>
      <c r="C3556" s="191">
        <v>547981</v>
      </c>
      <c r="D3556" s="192">
        <v>3.774</v>
      </c>
      <c r="E3556" s="193">
        <v>43.865296800000003</v>
      </c>
      <c r="F3556" s="194">
        <v>4.1095890410958908</v>
      </c>
      <c r="H3556" s="195">
        <f t="shared" si="331"/>
        <v>4</v>
      </c>
      <c r="I3556" s="196">
        <f t="shared" si="332"/>
        <v>5</v>
      </c>
      <c r="J3556" s="197">
        <f t="shared" si="333"/>
        <v>1.5</v>
      </c>
      <c r="K3556" s="186">
        <f t="shared" si="336"/>
        <v>10.5</v>
      </c>
      <c r="L3556" s="198">
        <f t="shared" si="334"/>
        <v>3.5</v>
      </c>
      <c r="M3556" s="199">
        <f t="shared" si="335"/>
        <v>3.5</v>
      </c>
    </row>
    <row r="3557" spans="1:13" x14ac:dyDescent="0.35">
      <c r="A3557" s="189" t="s">
        <v>3482</v>
      </c>
      <c r="B3557" s="190" t="s">
        <v>3484</v>
      </c>
      <c r="C3557" s="191">
        <v>573426</v>
      </c>
      <c r="D3557" s="192">
        <v>2.3620000000000001</v>
      </c>
      <c r="E3557" s="193">
        <v>43.409574470000003</v>
      </c>
      <c r="F3557" s="194">
        <v>1.0638297872340425</v>
      </c>
      <c r="H3557" s="195">
        <f t="shared" si="331"/>
        <v>1</v>
      </c>
      <c r="I3557" s="196">
        <f t="shared" si="332"/>
        <v>4.5</v>
      </c>
      <c r="J3557" s="197">
        <f t="shared" si="333"/>
        <v>5</v>
      </c>
      <c r="K3557" s="186">
        <f t="shared" si="336"/>
        <v>10.5</v>
      </c>
      <c r="L3557" s="198">
        <f t="shared" si="334"/>
        <v>3.5</v>
      </c>
      <c r="M3557" s="199">
        <f t="shared" si="335"/>
        <v>3.5</v>
      </c>
    </row>
    <row r="3558" spans="1:13" x14ac:dyDescent="0.35">
      <c r="A3558" s="189" t="s">
        <v>3482</v>
      </c>
      <c r="B3558" s="190" t="s">
        <v>3485</v>
      </c>
      <c r="C3558" s="191">
        <v>579980</v>
      </c>
      <c r="D3558" s="192">
        <v>7.5309999999999997</v>
      </c>
      <c r="E3558" s="193">
        <v>40.996163680000002</v>
      </c>
      <c r="F3558" s="194">
        <v>0</v>
      </c>
      <c r="H3558" s="195">
        <f t="shared" si="331"/>
        <v>5</v>
      </c>
      <c r="I3558" s="196">
        <f t="shared" si="332"/>
        <v>0.5</v>
      </c>
      <c r="J3558" s="197">
        <f t="shared" si="333"/>
        <v>5</v>
      </c>
      <c r="K3558" s="186">
        <f t="shared" si="336"/>
        <v>10.5</v>
      </c>
      <c r="L3558" s="198">
        <f t="shared" si="334"/>
        <v>3.5</v>
      </c>
      <c r="M3558" s="199">
        <f t="shared" si="335"/>
        <v>3.5</v>
      </c>
    </row>
    <row r="3559" spans="1:13" x14ac:dyDescent="0.35">
      <c r="A3559" s="189" t="s">
        <v>3482</v>
      </c>
      <c r="B3559" s="190" t="s">
        <v>3486</v>
      </c>
      <c r="C3559" s="191">
        <v>579998</v>
      </c>
      <c r="D3559" s="192">
        <v>1.639</v>
      </c>
      <c r="E3559" s="193">
        <v>44.039267019999997</v>
      </c>
      <c r="F3559" s="194">
        <v>6.2827225130890048</v>
      </c>
      <c r="H3559" s="195">
        <f t="shared" si="331"/>
        <v>0.5</v>
      </c>
      <c r="I3559" s="196">
        <f t="shared" si="332"/>
        <v>5</v>
      </c>
      <c r="J3559" s="197">
        <f t="shared" si="333"/>
        <v>0.5</v>
      </c>
      <c r="K3559" s="186">
        <f t="shared" si="336"/>
        <v>6</v>
      </c>
      <c r="L3559" s="198">
        <f t="shared" si="334"/>
        <v>2</v>
      </c>
      <c r="M3559" s="199">
        <f t="shared" si="335"/>
        <v>2</v>
      </c>
    </row>
    <row r="3560" spans="1:13" x14ac:dyDescent="0.35">
      <c r="A3560" s="189" t="s">
        <v>3482</v>
      </c>
      <c r="B3560" s="190" t="s">
        <v>3487</v>
      </c>
      <c r="C3560" s="191">
        <v>580074</v>
      </c>
      <c r="D3560" s="192">
        <v>3.2469999999999999</v>
      </c>
      <c r="E3560" s="193">
        <v>41.87971014</v>
      </c>
      <c r="F3560" s="194">
        <v>2.318840579710145</v>
      </c>
      <c r="H3560" s="195">
        <f t="shared" si="331"/>
        <v>3</v>
      </c>
      <c r="I3560" s="196">
        <f t="shared" si="332"/>
        <v>2</v>
      </c>
      <c r="J3560" s="197">
        <f t="shared" si="333"/>
        <v>4</v>
      </c>
      <c r="K3560" s="186">
        <f t="shared" si="336"/>
        <v>9</v>
      </c>
      <c r="L3560" s="198">
        <f t="shared" si="334"/>
        <v>3</v>
      </c>
      <c r="M3560" s="199">
        <f t="shared" si="335"/>
        <v>3</v>
      </c>
    </row>
    <row r="3561" spans="1:13" x14ac:dyDescent="0.35">
      <c r="A3561" s="189" t="s">
        <v>3482</v>
      </c>
      <c r="B3561" s="190" t="s">
        <v>3488</v>
      </c>
      <c r="C3561" s="191">
        <v>580112</v>
      </c>
      <c r="D3561" s="192">
        <v>2.2989999999999999</v>
      </c>
      <c r="E3561" s="193">
        <v>41.75747629</v>
      </c>
      <c r="F3561" s="194">
        <v>1.3129102844638949</v>
      </c>
      <c r="H3561" s="195">
        <f t="shared" si="331"/>
        <v>1</v>
      </c>
      <c r="I3561" s="196">
        <f t="shared" si="332"/>
        <v>1.5</v>
      </c>
      <c r="J3561" s="197">
        <f t="shared" si="333"/>
        <v>5</v>
      </c>
      <c r="K3561" s="186">
        <f t="shared" si="336"/>
        <v>7.5</v>
      </c>
      <c r="L3561" s="198">
        <f t="shared" si="334"/>
        <v>2.5</v>
      </c>
      <c r="M3561" s="199">
        <f t="shared" si="335"/>
        <v>2.5</v>
      </c>
    </row>
    <row r="3562" spans="1:13" x14ac:dyDescent="0.35">
      <c r="A3562" s="189" t="s">
        <v>3482</v>
      </c>
      <c r="B3562" s="190" t="s">
        <v>3489</v>
      </c>
      <c r="C3562" s="191">
        <v>580279</v>
      </c>
      <c r="D3562" s="192">
        <v>3.0630000000000002</v>
      </c>
      <c r="E3562" s="193">
        <v>43.380928359999999</v>
      </c>
      <c r="F3562" s="194">
        <v>1.0090817356205852</v>
      </c>
      <c r="H3562" s="195">
        <f t="shared" si="331"/>
        <v>2.5</v>
      </c>
      <c r="I3562" s="196">
        <f t="shared" si="332"/>
        <v>4.5</v>
      </c>
      <c r="J3562" s="197">
        <f t="shared" si="333"/>
        <v>5</v>
      </c>
      <c r="K3562" s="186">
        <f t="shared" si="336"/>
        <v>12</v>
      </c>
      <c r="L3562" s="198">
        <f t="shared" si="334"/>
        <v>4</v>
      </c>
      <c r="M3562" s="199">
        <f t="shared" si="335"/>
        <v>4</v>
      </c>
    </row>
    <row r="3563" spans="1:13" x14ac:dyDescent="0.35">
      <c r="A3563" s="189" t="s">
        <v>3482</v>
      </c>
      <c r="B3563" s="190" t="s">
        <v>3490</v>
      </c>
      <c r="C3563" s="191">
        <v>580295</v>
      </c>
      <c r="D3563" s="192">
        <v>3.8460000000000001</v>
      </c>
      <c r="E3563" s="193">
        <v>44.856194690000002</v>
      </c>
      <c r="F3563" s="194">
        <v>2.2123893805309733</v>
      </c>
      <c r="H3563" s="195">
        <f t="shared" si="331"/>
        <v>4.5</v>
      </c>
      <c r="I3563" s="196">
        <f t="shared" si="332"/>
        <v>5</v>
      </c>
      <c r="J3563" s="197">
        <f t="shared" si="333"/>
        <v>4</v>
      </c>
      <c r="K3563" s="186">
        <f t="shared" si="336"/>
        <v>13.5</v>
      </c>
      <c r="L3563" s="198">
        <f t="shared" si="334"/>
        <v>4.5</v>
      </c>
      <c r="M3563" s="199">
        <f t="shared" si="335"/>
        <v>4.5</v>
      </c>
    </row>
    <row r="3564" spans="1:13" x14ac:dyDescent="0.35">
      <c r="A3564" s="189" t="s">
        <v>3482</v>
      </c>
      <c r="B3564" s="190" t="s">
        <v>3491</v>
      </c>
      <c r="C3564" s="191">
        <v>580333</v>
      </c>
      <c r="D3564" s="192">
        <v>2.4940000000000002</v>
      </c>
      <c r="E3564" s="193">
        <v>42.121019109999999</v>
      </c>
      <c r="F3564" s="194">
        <v>3.5031847133757963</v>
      </c>
      <c r="H3564" s="195">
        <f t="shared" si="331"/>
        <v>1.5</v>
      </c>
      <c r="I3564" s="196">
        <f t="shared" si="332"/>
        <v>2.5</v>
      </c>
      <c r="J3564" s="197">
        <f t="shared" si="333"/>
        <v>2.5</v>
      </c>
      <c r="K3564" s="186">
        <f t="shared" si="336"/>
        <v>6.5</v>
      </c>
      <c r="L3564" s="198">
        <f t="shared" si="334"/>
        <v>2.1666666666666665</v>
      </c>
      <c r="M3564" s="199">
        <f t="shared" si="335"/>
        <v>2.16</v>
      </c>
    </row>
    <row r="3565" spans="1:13" x14ac:dyDescent="0.35">
      <c r="A3565" s="189" t="s">
        <v>3482</v>
      </c>
      <c r="B3565" s="190" t="s">
        <v>3492</v>
      </c>
      <c r="C3565" s="191">
        <v>580490</v>
      </c>
      <c r="D3565" s="192">
        <v>3.6459999999999999</v>
      </c>
      <c r="E3565" s="193">
        <v>43.89</v>
      </c>
      <c r="F3565" s="194">
        <v>1.3333333333333335</v>
      </c>
      <c r="H3565" s="195">
        <f t="shared" si="331"/>
        <v>4</v>
      </c>
      <c r="I3565" s="196">
        <f t="shared" si="332"/>
        <v>5</v>
      </c>
      <c r="J3565" s="197">
        <f t="shared" si="333"/>
        <v>5</v>
      </c>
      <c r="K3565" s="186">
        <f t="shared" si="336"/>
        <v>14</v>
      </c>
      <c r="L3565" s="198">
        <f t="shared" si="334"/>
        <v>4.666666666666667</v>
      </c>
      <c r="M3565" s="199">
        <f t="shared" si="335"/>
        <v>4.66</v>
      </c>
    </row>
    <row r="3566" spans="1:13" x14ac:dyDescent="0.35">
      <c r="A3566" s="189" t="s">
        <v>3482</v>
      </c>
      <c r="B3566" s="190" t="s">
        <v>3482</v>
      </c>
      <c r="C3566" s="191">
        <v>580511</v>
      </c>
      <c r="D3566" s="192">
        <v>3.601</v>
      </c>
      <c r="E3566" s="193">
        <v>43.952837850000002</v>
      </c>
      <c r="F3566" s="194">
        <v>3.3302873388161229</v>
      </c>
      <c r="H3566" s="195">
        <f t="shared" si="331"/>
        <v>4</v>
      </c>
      <c r="I3566" s="196">
        <f t="shared" si="332"/>
        <v>5</v>
      </c>
      <c r="J3566" s="197">
        <f t="shared" si="333"/>
        <v>2.5</v>
      </c>
      <c r="K3566" s="186">
        <f t="shared" si="336"/>
        <v>11.5</v>
      </c>
      <c r="L3566" s="198">
        <f t="shared" si="334"/>
        <v>3.8333333333333335</v>
      </c>
      <c r="M3566" s="199">
        <f t="shared" si="335"/>
        <v>3.83</v>
      </c>
    </row>
    <row r="3567" spans="1:13" x14ac:dyDescent="0.35">
      <c r="A3567" s="189" t="s">
        <v>3482</v>
      </c>
      <c r="B3567" s="190" t="s">
        <v>3493</v>
      </c>
      <c r="C3567" s="191">
        <v>580619</v>
      </c>
      <c r="D3567" s="192">
        <v>4.2190000000000003</v>
      </c>
      <c r="E3567" s="193">
        <v>38.879120880000002</v>
      </c>
      <c r="F3567" s="194">
        <v>6.5934065934065931</v>
      </c>
      <c r="H3567" s="195">
        <f t="shared" si="331"/>
        <v>5</v>
      </c>
      <c r="I3567" s="196">
        <f t="shared" si="332"/>
        <v>0.5</v>
      </c>
      <c r="J3567" s="197">
        <f t="shared" si="333"/>
        <v>0.5</v>
      </c>
      <c r="K3567" s="186">
        <f t="shared" si="336"/>
        <v>6</v>
      </c>
      <c r="L3567" s="198">
        <f t="shared" si="334"/>
        <v>2</v>
      </c>
      <c r="M3567" s="199">
        <f t="shared" si="335"/>
        <v>2</v>
      </c>
    </row>
    <row r="3568" spans="1:13" x14ac:dyDescent="0.35">
      <c r="A3568" s="189" t="s">
        <v>3482</v>
      </c>
      <c r="B3568" s="190" t="s">
        <v>3494</v>
      </c>
      <c r="C3568" s="191">
        <v>580635</v>
      </c>
      <c r="D3568" s="192">
        <v>5.7380000000000004</v>
      </c>
      <c r="E3568" s="193">
        <v>40.709271520000001</v>
      </c>
      <c r="F3568" s="194">
        <v>1.5894039735099337</v>
      </c>
      <c r="H3568" s="195">
        <f t="shared" si="331"/>
        <v>5</v>
      </c>
      <c r="I3568" s="196">
        <f t="shared" si="332"/>
        <v>0.5</v>
      </c>
      <c r="J3568" s="197">
        <f t="shared" si="333"/>
        <v>5</v>
      </c>
      <c r="K3568" s="186">
        <f t="shared" si="336"/>
        <v>10.5</v>
      </c>
      <c r="L3568" s="198">
        <f t="shared" si="334"/>
        <v>3.5</v>
      </c>
      <c r="M3568" s="199">
        <f t="shared" si="335"/>
        <v>3.5</v>
      </c>
    </row>
    <row r="3569" spans="1:13" x14ac:dyDescent="0.35">
      <c r="A3569" s="189" t="s">
        <v>3482</v>
      </c>
      <c r="B3569" s="190" t="s">
        <v>1098</v>
      </c>
      <c r="C3569" s="191">
        <v>580732</v>
      </c>
      <c r="D3569" s="192">
        <v>3.9529999999999998</v>
      </c>
      <c r="E3569" s="193">
        <v>38.43408135</v>
      </c>
      <c r="F3569" s="194">
        <v>5.8906030855539973</v>
      </c>
      <c r="H3569" s="195">
        <f t="shared" si="331"/>
        <v>4.5</v>
      </c>
      <c r="I3569" s="196">
        <f t="shared" si="332"/>
        <v>0.5</v>
      </c>
      <c r="J3569" s="197">
        <f t="shared" si="333"/>
        <v>0.5</v>
      </c>
      <c r="K3569" s="186">
        <f t="shared" si="336"/>
        <v>5.5</v>
      </c>
      <c r="L3569" s="198">
        <f t="shared" si="334"/>
        <v>1.8333333333333333</v>
      </c>
      <c r="M3569" s="199">
        <f t="shared" si="335"/>
        <v>1.83</v>
      </c>
    </row>
    <row r="3570" spans="1:13" x14ac:dyDescent="0.35">
      <c r="A3570" s="189" t="s">
        <v>3482</v>
      </c>
      <c r="B3570" s="190" t="s">
        <v>1168</v>
      </c>
      <c r="C3570" s="191">
        <v>580767</v>
      </c>
      <c r="D3570" s="192">
        <v>3.3109999999999999</v>
      </c>
      <c r="E3570" s="193">
        <v>40.538759689999999</v>
      </c>
      <c r="F3570" s="194">
        <v>5.4263565891472867</v>
      </c>
      <c r="H3570" s="195">
        <f t="shared" si="331"/>
        <v>3</v>
      </c>
      <c r="I3570" s="196">
        <f t="shared" si="332"/>
        <v>0.5</v>
      </c>
      <c r="J3570" s="197">
        <f t="shared" si="333"/>
        <v>0.5</v>
      </c>
      <c r="K3570" s="186">
        <f t="shared" si="336"/>
        <v>4</v>
      </c>
      <c r="L3570" s="198">
        <f t="shared" si="334"/>
        <v>1.3333333333333333</v>
      </c>
      <c r="M3570" s="199">
        <f t="shared" si="335"/>
        <v>1.33</v>
      </c>
    </row>
    <row r="3571" spans="1:13" x14ac:dyDescent="0.35">
      <c r="A3571" s="189" t="s">
        <v>3482</v>
      </c>
      <c r="B3571" s="190" t="s">
        <v>3495</v>
      </c>
      <c r="C3571" s="191">
        <v>580848</v>
      </c>
      <c r="D3571" s="192">
        <v>4.1349999999999998</v>
      </c>
      <c r="E3571" s="193">
        <v>39.433670890000002</v>
      </c>
      <c r="F3571" s="194">
        <v>4.556962025316456</v>
      </c>
      <c r="H3571" s="195">
        <f t="shared" si="331"/>
        <v>5</v>
      </c>
      <c r="I3571" s="196">
        <f t="shared" si="332"/>
        <v>0.5</v>
      </c>
      <c r="J3571" s="197">
        <f t="shared" si="333"/>
        <v>0.5</v>
      </c>
      <c r="K3571" s="186">
        <f t="shared" si="336"/>
        <v>6</v>
      </c>
      <c r="L3571" s="198">
        <f t="shared" si="334"/>
        <v>2</v>
      </c>
      <c r="M3571" s="199">
        <f t="shared" si="335"/>
        <v>2</v>
      </c>
    </row>
    <row r="3572" spans="1:13" x14ac:dyDescent="0.35">
      <c r="A3572" s="189" t="s">
        <v>3482</v>
      </c>
      <c r="B3572" s="190" t="s">
        <v>319</v>
      </c>
      <c r="C3572" s="191">
        <v>574392</v>
      </c>
      <c r="D3572" s="192">
        <v>1.63</v>
      </c>
      <c r="E3572" s="193">
        <v>42.973404260000002</v>
      </c>
      <c r="F3572" s="194">
        <v>0.70921985815602839</v>
      </c>
      <c r="H3572" s="195">
        <f t="shared" si="331"/>
        <v>0.5</v>
      </c>
      <c r="I3572" s="196">
        <f t="shared" si="332"/>
        <v>3.5</v>
      </c>
      <c r="J3572" s="197">
        <f t="shared" si="333"/>
        <v>5</v>
      </c>
      <c r="K3572" s="186">
        <f t="shared" si="336"/>
        <v>9</v>
      </c>
      <c r="L3572" s="198">
        <f t="shared" si="334"/>
        <v>3</v>
      </c>
      <c r="M3572" s="199">
        <f t="shared" si="335"/>
        <v>3</v>
      </c>
    </row>
    <row r="3573" spans="1:13" x14ac:dyDescent="0.35">
      <c r="A3573" s="189" t="s">
        <v>3482</v>
      </c>
      <c r="B3573" s="190" t="s">
        <v>3496</v>
      </c>
      <c r="C3573" s="191">
        <v>580988</v>
      </c>
      <c r="D3573" s="192">
        <v>4.2249999999999996</v>
      </c>
      <c r="E3573" s="193">
        <v>41.82758621</v>
      </c>
      <c r="F3573" s="194">
        <v>1.7241379310344829</v>
      </c>
      <c r="H3573" s="195">
        <f t="shared" si="331"/>
        <v>5</v>
      </c>
      <c r="I3573" s="196">
        <f t="shared" si="332"/>
        <v>2</v>
      </c>
      <c r="J3573" s="197">
        <f t="shared" si="333"/>
        <v>5</v>
      </c>
      <c r="K3573" s="186">
        <f t="shared" si="336"/>
        <v>12</v>
      </c>
      <c r="L3573" s="198">
        <f t="shared" si="334"/>
        <v>4</v>
      </c>
      <c r="M3573" s="199">
        <f t="shared" si="335"/>
        <v>4</v>
      </c>
    </row>
    <row r="3574" spans="1:13" x14ac:dyDescent="0.35">
      <c r="A3574" s="189" t="s">
        <v>3482</v>
      </c>
      <c r="B3574" s="190" t="s">
        <v>3497</v>
      </c>
      <c r="C3574" s="191">
        <v>581046</v>
      </c>
      <c r="D3574" s="192">
        <v>3.0870000000000002</v>
      </c>
      <c r="E3574" s="193">
        <v>40.494523549999997</v>
      </c>
      <c r="F3574" s="194">
        <v>4.1621029572836798</v>
      </c>
      <c r="H3574" s="195">
        <f t="shared" si="331"/>
        <v>2.5</v>
      </c>
      <c r="I3574" s="196">
        <f t="shared" si="332"/>
        <v>0.5</v>
      </c>
      <c r="J3574" s="197">
        <f t="shared" si="333"/>
        <v>1.5</v>
      </c>
      <c r="K3574" s="186">
        <f t="shared" si="336"/>
        <v>4.5</v>
      </c>
      <c r="L3574" s="198">
        <f t="shared" si="334"/>
        <v>1.5</v>
      </c>
      <c r="M3574" s="199">
        <f t="shared" si="335"/>
        <v>1.5</v>
      </c>
    </row>
    <row r="3575" spans="1:13" x14ac:dyDescent="0.35">
      <c r="A3575" s="189" t="s">
        <v>3482</v>
      </c>
      <c r="B3575" s="190" t="s">
        <v>3498</v>
      </c>
      <c r="C3575" s="191">
        <v>547921</v>
      </c>
      <c r="D3575" s="192">
        <v>6.1219999999999999</v>
      </c>
      <c r="E3575" s="193">
        <v>37.988636360000001</v>
      </c>
      <c r="F3575" s="194">
        <v>2.2727272727272729</v>
      </c>
      <c r="H3575" s="195">
        <f t="shared" si="331"/>
        <v>5</v>
      </c>
      <c r="I3575" s="196">
        <f t="shared" si="332"/>
        <v>0.5</v>
      </c>
      <c r="J3575" s="197">
        <f t="shared" si="333"/>
        <v>4</v>
      </c>
      <c r="K3575" s="186">
        <f t="shared" si="336"/>
        <v>9.5</v>
      </c>
      <c r="L3575" s="198">
        <f t="shared" si="334"/>
        <v>3.1666666666666665</v>
      </c>
      <c r="M3575" s="199">
        <f t="shared" si="335"/>
        <v>3.16</v>
      </c>
    </row>
    <row r="3576" spans="1:13" x14ac:dyDescent="0.35">
      <c r="A3576" s="189" t="s">
        <v>3482</v>
      </c>
      <c r="B3576" s="190" t="s">
        <v>3499</v>
      </c>
      <c r="C3576" s="191">
        <v>581178</v>
      </c>
      <c r="D3576" s="192">
        <v>2.2029999999999998</v>
      </c>
      <c r="E3576" s="193">
        <v>42.397916670000001</v>
      </c>
      <c r="F3576" s="194">
        <v>1.8750000000000002</v>
      </c>
      <c r="H3576" s="195">
        <f t="shared" si="331"/>
        <v>0.5</v>
      </c>
      <c r="I3576" s="196">
        <f t="shared" si="332"/>
        <v>3</v>
      </c>
      <c r="J3576" s="197">
        <f t="shared" si="333"/>
        <v>4.5</v>
      </c>
      <c r="K3576" s="186">
        <f t="shared" si="336"/>
        <v>8</v>
      </c>
      <c r="L3576" s="198">
        <f t="shared" si="334"/>
        <v>2.6666666666666665</v>
      </c>
      <c r="M3576" s="199">
        <f t="shared" si="335"/>
        <v>2.66</v>
      </c>
    </row>
    <row r="3577" spans="1:13" x14ac:dyDescent="0.35">
      <c r="A3577" s="189" t="s">
        <v>3482</v>
      </c>
      <c r="B3577" s="190" t="s">
        <v>3500</v>
      </c>
      <c r="C3577" s="191">
        <v>581275</v>
      </c>
      <c r="D3577" s="192">
        <v>2.8530000000000002</v>
      </c>
      <c r="E3577" s="193">
        <v>39.230110779999997</v>
      </c>
      <c r="F3577" s="194">
        <v>2.215508559919436</v>
      </c>
      <c r="H3577" s="195">
        <f t="shared" si="331"/>
        <v>2</v>
      </c>
      <c r="I3577" s="196">
        <f t="shared" si="332"/>
        <v>0.5</v>
      </c>
      <c r="J3577" s="197">
        <f t="shared" si="333"/>
        <v>4</v>
      </c>
      <c r="K3577" s="186">
        <f t="shared" si="336"/>
        <v>6.5</v>
      </c>
      <c r="L3577" s="198">
        <f t="shared" si="334"/>
        <v>2.1666666666666665</v>
      </c>
      <c r="M3577" s="199">
        <f t="shared" si="335"/>
        <v>2.16</v>
      </c>
    </row>
    <row r="3578" spans="1:13" x14ac:dyDescent="0.35">
      <c r="A3578" s="189" t="s">
        <v>3501</v>
      </c>
      <c r="B3578" s="190" t="s">
        <v>3066</v>
      </c>
      <c r="C3578" s="191">
        <v>577774</v>
      </c>
      <c r="D3578" s="192">
        <v>1.748</v>
      </c>
      <c r="E3578" s="193">
        <v>39.763027299999997</v>
      </c>
      <c r="F3578" s="194">
        <v>5.4590570719602987</v>
      </c>
      <c r="H3578" s="195">
        <f t="shared" si="331"/>
        <v>0.5</v>
      </c>
      <c r="I3578" s="196">
        <f t="shared" si="332"/>
        <v>0.5</v>
      </c>
      <c r="J3578" s="197">
        <f t="shared" si="333"/>
        <v>0.5</v>
      </c>
      <c r="K3578" s="186">
        <f t="shared" si="336"/>
        <v>1.5</v>
      </c>
      <c r="L3578" s="198">
        <f t="shared" si="334"/>
        <v>0.5</v>
      </c>
      <c r="M3578" s="199">
        <f t="shared" si="335"/>
        <v>0.5</v>
      </c>
    </row>
    <row r="3579" spans="1:13" x14ac:dyDescent="0.35">
      <c r="A3579" s="189" t="s">
        <v>3501</v>
      </c>
      <c r="B3579" s="190" t="s">
        <v>3502</v>
      </c>
      <c r="C3579" s="191">
        <v>577821</v>
      </c>
      <c r="D3579" s="192">
        <v>4.2249999999999996</v>
      </c>
      <c r="E3579" s="193">
        <v>46.328828829999999</v>
      </c>
      <c r="F3579" s="194">
        <v>1.8018018018018018</v>
      </c>
      <c r="H3579" s="195">
        <f t="shared" si="331"/>
        <v>5</v>
      </c>
      <c r="I3579" s="196">
        <f t="shared" si="332"/>
        <v>5</v>
      </c>
      <c r="J3579" s="197">
        <f t="shared" si="333"/>
        <v>5</v>
      </c>
      <c r="K3579" s="186">
        <f t="shared" si="336"/>
        <v>15</v>
      </c>
      <c r="L3579" s="198">
        <f t="shared" si="334"/>
        <v>5</v>
      </c>
      <c r="M3579" s="199">
        <f t="shared" si="335"/>
        <v>5</v>
      </c>
    </row>
    <row r="3580" spans="1:13" x14ac:dyDescent="0.35">
      <c r="A3580" s="189" t="s">
        <v>3501</v>
      </c>
      <c r="B3580" s="190" t="s">
        <v>1692</v>
      </c>
      <c r="C3580" s="191">
        <v>577910</v>
      </c>
      <c r="D3580" s="192">
        <v>2.3730000000000002</v>
      </c>
      <c r="E3580" s="193">
        <v>42.242125979999997</v>
      </c>
      <c r="F3580" s="194">
        <v>7.4803149606299213</v>
      </c>
      <c r="H3580" s="195">
        <f t="shared" si="331"/>
        <v>1</v>
      </c>
      <c r="I3580" s="196">
        <f t="shared" si="332"/>
        <v>2.5</v>
      </c>
      <c r="J3580" s="197">
        <f t="shared" si="333"/>
        <v>0.5</v>
      </c>
      <c r="K3580" s="186">
        <f t="shared" si="336"/>
        <v>4</v>
      </c>
      <c r="L3580" s="198">
        <f t="shared" si="334"/>
        <v>1.3333333333333333</v>
      </c>
      <c r="M3580" s="199">
        <f t="shared" si="335"/>
        <v>1.33</v>
      </c>
    </row>
    <row r="3581" spans="1:13" x14ac:dyDescent="0.35">
      <c r="A3581" s="189" t="s">
        <v>3501</v>
      </c>
      <c r="B3581" s="190" t="s">
        <v>3503</v>
      </c>
      <c r="C3581" s="191">
        <v>577936</v>
      </c>
      <c r="D3581" s="192">
        <v>0.89</v>
      </c>
      <c r="E3581" s="193">
        <v>41.447250279999999</v>
      </c>
      <c r="F3581" s="194">
        <v>4.0404040404040407</v>
      </c>
      <c r="H3581" s="195">
        <f t="shared" si="331"/>
        <v>0.5</v>
      </c>
      <c r="I3581" s="196">
        <f t="shared" si="332"/>
        <v>1</v>
      </c>
      <c r="J3581" s="197">
        <f t="shared" si="333"/>
        <v>1.5</v>
      </c>
      <c r="K3581" s="186">
        <f t="shared" si="336"/>
        <v>3</v>
      </c>
      <c r="L3581" s="198">
        <f t="shared" si="334"/>
        <v>1</v>
      </c>
      <c r="M3581" s="199">
        <f t="shared" si="335"/>
        <v>1</v>
      </c>
    </row>
    <row r="3582" spans="1:13" x14ac:dyDescent="0.35">
      <c r="A3582" s="189" t="s">
        <v>3501</v>
      </c>
      <c r="B3582" s="190" t="s">
        <v>876</v>
      </c>
      <c r="C3582" s="191">
        <v>577944</v>
      </c>
      <c r="D3582" s="192">
        <v>3.274</v>
      </c>
      <c r="E3582" s="193">
        <v>41.150916100000003</v>
      </c>
      <c r="F3582" s="194">
        <v>5.4001928640308581</v>
      </c>
      <c r="H3582" s="195">
        <f t="shared" si="331"/>
        <v>3</v>
      </c>
      <c r="I3582" s="196">
        <f t="shared" si="332"/>
        <v>1</v>
      </c>
      <c r="J3582" s="197">
        <f t="shared" si="333"/>
        <v>0.5</v>
      </c>
      <c r="K3582" s="186">
        <f t="shared" si="336"/>
        <v>4.5</v>
      </c>
      <c r="L3582" s="198">
        <f t="shared" si="334"/>
        <v>1.5</v>
      </c>
      <c r="M3582" s="199">
        <f t="shared" si="335"/>
        <v>1.5</v>
      </c>
    </row>
    <row r="3583" spans="1:13" x14ac:dyDescent="0.35">
      <c r="A3583" s="189" t="s">
        <v>3501</v>
      </c>
      <c r="B3583" s="190" t="s">
        <v>2937</v>
      </c>
      <c r="C3583" s="191">
        <v>572357</v>
      </c>
      <c r="D3583" s="192">
        <v>0.46700000000000003</v>
      </c>
      <c r="E3583" s="193">
        <v>40.767379679999998</v>
      </c>
      <c r="F3583" s="194">
        <v>3.7433155080213902</v>
      </c>
      <c r="H3583" s="195">
        <f t="shared" si="331"/>
        <v>0.5</v>
      </c>
      <c r="I3583" s="196">
        <f t="shared" si="332"/>
        <v>0.5</v>
      </c>
      <c r="J3583" s="197">
        <f t="shared" si="333"/>
        <v>2</v>
      </c>
      <c r="K3583" s="186">
        <f t="shared" si="336"/>
        <v>3</v>
      </c>
      <c r="L3583" s="198">
        <f t="shared" si="334"/>
        <v>1</v>
      </c>
      <c r="M3583" s="199">
        <f t="shared" si="335"/>
        <v>1</v>
      </c>
    </row>
    <row r="3584" spans="1:13" x14ac:dyDescent="0.35">
      <c r="A3584" s="189" t="s">
        <v>3501</v>
      </c>
      <c r="B3584" s="190" t="s">
        <v>3504</v>
      </c>
      <c r="C3584" s="191">
        <v>577995</v>
      </c>
      <c r="D3584" s="192">
        <v>1.6140000000000001</v>
      </c>
      <c r="E3584" s="193">
        <v>42.325997950000001</v>
      </c>
      <c r="F3584" s="194">
        <v>2.2517911975435005</v>
      </c>
      <c r="H3584" s="195">
        <f t="shared" si="331"/>
        <v>0.5</v>
      </c>
      <c r="I3584" s="196">
        <f t="shared" si="332"/>
        <v>2.5</v>
      </c>
      <c r="J3584" s="197">
        <f t="shared" si="333"/>
        <v>4</v>
      </c>
      <c r="K3584" s="186">
        <f t="shared" si="336"/>
        <v>7</v>
      </c>
      <c r="L3584" s="198">
        <f t="shared" si="334"/>
        <v>2.3333333333333335</v>
      </c>
      <c r="M3584" s="199">
        <f t="shared" si="335"/>
        <v>2.33</v>
      </c>
    </row>
    <row r="3585" spans="1:13" x14ac:dyDescent="0.35">
      <c r="A3585" s="189" t="s">
        <v>3501</v>
      </c>
      <c r="B3585" s="190" t="s">
        <v>447</v>
      </c>
      <c r="C3585" s="191">
        <v>578053</v>
      </c>
      <c r="D3585" s="192">
        <v>2.105</v>
      </c>
      <c r="E3585" s="193">
        <v>39.608843540000002</v>
      </c>
      <c r="F3585" s="194">
        <v>2.72108843537415</v>
      </c>
      <c r="H3585" s="195">
        <f t="shared" si="331"/>
        <v>0.5</v>
      </c>
      <c r="I3585" s="196">
        <f t="shared" si="332"/>
        <v>0.5</v>
      </c>
      <c r="J3585" s="197">
        <f t="shared" si="333"/>
        <v>3.5</v>
      </c>
      <c r="K3585" s="186">
        <f t="shared" si="336"/>
        <v>4.5</v>
      </c>
      <c r="L3585" s="198">
        <f t="shared" si="334"/>
        <v>1.5</v>
      </c>
      <c r="M3585" s="199">
        <f t="shared" si="335"/>
        <v>1.5</v>
      </c>
    </row>
    <row r="3586" spans="1:13" x14ac:dyDescent="0.35">
      <c r="A3586" s="189" t="s">
        <v>3501</v>
      </c>
      <c r="B3586" s="190" t="s">
        <v>3505</v>
      </c>
      <c r="C3586" s="191">
        <v>572365</v>
      </c>
      <c r="D3586" s="192">
        <v>2.39</v>
      </c>
      <c r="E3586" s="193">
        <v>41.897619050000003</v>
      </c>
      <c r="F3586" s="194">
        <v>5.238095238095239</v>
      </c>
      <c r="H3586" s="195">
        <f t="shared" si="331"/>
        <v>1</v>
      </c>
      <c r="I3586" s="196">
        <f t="shared" si="332"/>
        <v>2</v>
      </c>
      <c r="J3586" s="197">
        <f t="shared" si="333"/>
        <v>0.5</v>
      </c>
      <c r="K3586" s="186">
        <f t="shared" si="336"/>
        <v>3.5</v>
      </c>
      <c r="L3586" s="198">
        <f t="shared" si="334"/>
        <v>1.1666666666666667</v>
      </c>
      <c r="M3586" s="199">
        <f t="shared" si="335"/>
        <v>1.1599999999999999</v>
      </c>
    </row>
    <row r="3587" spans="1:13" x14ac:dyDescent="0.35">
      <c r="A3587" s="189" t="s">
        <v>3501</v>
      </c>
      <c r="B3587" s="190" t="s">
        <v>3506</v>
      </c>
      <c r="C3587" s="191">
        <v>572730</v>
      </c>
      <c r="D3587" s="192">
        <v>2.6320000000000001</v>
      </c>
      <c r="E3587" s="193">
        <v>39.926470590000001</v>
      </c>
      <c r="F3587" s="194">
        <v>2.9411764705882351</v>
      </c>
      <c r="H3587" s="195">
        <f t="shared" si="331"/>
        <v>1.5</v>
      </c>
      <c r="I3587" s="196">
        <f t="shared" si="332"/>
        <v>0.5</v>
      </c>
      <c r="J3587" s="197">
        <f t="shared" si="333"/>
        <v>3</v>
      </c>
      <c r="K3587" s="186">
        <f t="shared" si="336"/>
        <v>5</v>
      </c>
      <c r="L3587" s="198">
        <f t="shared" si="334"/>
        <v>1.6666666666666667</v>
      </c>
      <c r="M3587" s="199">
        <f t="shared" si="335"/>
        <v>1.66</v>
      </c>
    </row>
    <row r="3588" spans="1:13" x14ac:dyDescent="0.35">
      <c r="A3588" s="189" t="s">
        <v>3501</v>
      </c>
      <c r="B3588" s="190" t="s">
        <v>3507</v>
      </c>
      <c r="C3588" s="191">
        <v>578100</v>
      </c>
      <c r="D3588" s="192">
        <v>3.448</v>
      </c>
      <c r="E3588" s="193">
        <v>41.59701493</v>
      </c>
      <c r="F3588" s="194">
        <v>13.432835820895523</v>
      </c>
      <c r="H3588" s="195">
        <f t="shared" ref="H3588:H3651" si="337">VALUE(_xlfn.IFS(D3588&gt;4.05,"5",D3588&gt;=3.83,"4,5",D3588&gt;=3.6,"4",D3588&gt;=3.37,"3,5",D3588&gt;=3.14,"3",D3588&gt;=2.91,"2,5",D3588&gt;=2.68,"2",D3588&gt;=2.45,"1,5",D3588&gt;=2.22,"1",D3588&lt;2.22,"0,5"))</f>
        <v>3.5</v>
      </c>
      <c r="I3588" s="196">
        <f t="shared" ref="I3588:I3651" si="338">VALUE(_xlfn.IFS(E3588&gt;43.62,"5",E3588&gt;=43.32,"4,5",E3588&gt;=43.1,"4",E3588&gt;=42.7,"3,5",E3588&gt;=42.39,"3",E3588&gt;=42.08,"2,5",E3588&gt;=41.77,"2",E3588&gt;=41.46,"1,5",E3588&gt;=41.15,"1",E3588&lt;41.15,"0,5"))</f>
        <v>1.5</v>
      </c>
      <c r="J3588" s="197">
        <f t="shared" ref="J3588:J3651" si="339">VALUE(_xlfn.IFS(F3588&gt;4.53,"0,5",F3588&gt;=4.2,"1",F3588&gt;=3.86,"1,5",F3588&gt;=3.52,"2",F3588&gt;=3.18,"2,5",F3588&gt;=2.84,"3",F3588&gt;=2.5,"3,5",F3588&gt;=2.16,"4",F3588&gt;=1.82,"4,5",F3588&lt;1.82,"5"))</f>
        <v>0.5</v>
      </c>
      <c r="K3588" s="186">
        <f t="shared" si="336"/>
        <v>5.5</v>
      </c>
      <c r="L3588" s="198">
        <f t="shared" ref="L3588:L3651" si="340">(H3588+I3588+J3588)/3</f>
        <v>1.8333333333333333</v>
      </c>
      <c r="M3588" s="199">
        <f t="shared" ref="M3588:M3651" si="341">ROUNDDOWN(L3588,2)</f>
        <v>1.83</v>
      </c>
    </row>
    <row r="3589" spans="1:13" x14ac:dyDescent="0.35">
      <c r="A3589" s="189" t="s">
        <v>3501</v>
      </c>
      <c r="B3589" s="190" t="s">
        <v>2902</v>
      </c>
      <c r="C3589" s="191">
        <v>578118</v>
      </c>
      <c r="D3589" s="192">
        <v>1.835</v>
      </c>
      <c r="E3589" s="193">
        <v>39.632911389999997</v>
      </c>
      <c r="F3589" s="194">
        <v>2.5316455696202533</v>
      </c>
      <c r="H3589" s="195">
        <f t="shared" si="337"/>
        <v>0.5</v>
      </c>
      <c r="I3589" s="196">
        <f t="shared" si="338"/>
        <v>0.5</v>
      </c>
      <c r="J3589" s="197">
        <f t="shared" si="339"/>
        <v>3.5</v>
      </c>
      <c r="K3589" s="186">
        <f t="shared" si="336"/>
        <v>4.5</v>
      </c>
      <c r="L3589" s="198">
        <f t="shared" si="340"/>
        <v>1.5</v>
      </c>
      <c r="M3589" s="199">
        <f t="shared" si="341"/>
        <v>1.5</v>
      </c>
    </row>
    <row r="3590" spans="1:13" x14ac:dyDescent="0.35">
      <c r="A3590" s="189" t="s">
        <v>3501</v>
      </c>
      <c r="B3590" s="190" t="s">
        <v>1137</v>
      </c>
      <c r="C3590" s="191">
        <v>578134</v>
      </c>
      <c r="D3590" s="192">
        <v>3.36</v>
      </c>
      <c r="E3590" s="193">
        <v>40.711365899999997</v>
      </c>
      <c r="F3590" s="194">
        <v>3.5892323030907276</v>
      </c>
      <c r="H3590" s="195">
        <f t="shared" si="337"/>
        <v>3</v>
      </c>
      <c r="I3590" s="196">
        <f t="shared" si="338"/>
        <v>0.5</v>
      </c>
      <c r="J3590" s="197">
        <f t="shared" si="339"/>
        <v>2</v>
      </c>
      <c r="K3590" s="186">
        <f t="shared" si="336"/>
        <v>5.5</v>
      </c>
      <c r="L3590" s="198">
        <f t="shared" si="340"/>
        <v>1.8333333333333333</v>
      </c>
      <c r="M3590" s="199">
        <f t="shared" si="341"/>
        <v>1.83</v>
      </c>
    </row>
    <row r="3591" spans="1:13" x14ac:dyDescent="0.35">
      <c r="A3591" s="189" t="s">
        <v>3501</v>
      </c>
      <c r="B3591" s="190" t="s">
        <v>3508</v>
      </c>
      <c r="C3591" s="191">
        <v>578169</v>
      </c>
      <c r="D3591" s="192">
        <v>0.92600000000000005</v>
      </c>
      <c r="E3591" s="193">
        <v>41.06</v>
      </c>
      <c r="F3591" s="194">
        <v>1.142857142857143</v>
      </c>
      <c r="H3591" s="195">
        <f t="shared" si="337"/>
        <v>0.5</v>
      </c>
      <c r="I3591" s="196">
        <f t="shared" si="338"/>
        <v>0.5</v>
      </c>
      <c r="J3591" s="197">
        <f t="shared" si="339"/>
        <v>5</v>
      </c>
      <c r="K3591" s="186">
        <f t="shared" si="336"/>
        <v>6</v>
      </c>
      <c r="L3591" s="198">
        <f t="shared" si="340"/>
        <v>2</v>
      </c>
      <c r="M3591" s="199">
        <f t="shared" si="341"/>
        <v>2</v>
      </c>
    </row>
    <row r="3592" spans="1:13" x14ac:dyDescent="0.35">
      <c r="A3592" s="189" t="s">
        <v>3501</v>
      </c>
      <c r="B3592" s="190" t="s">
        <v>3501</v>
      </c>
      <c r="C3592" s="191">
        <v>578347</v>
      </c>
      <c r="D3592" s="192">
        <v>2.8130000000000002</v>
      </c>
      <c r="E3592" s="193">
        <v>43.487706090000003</v>
      </c>
      <c r="F3592" s="194">
        <v>1.5438864004574477</v>
      </c>
      <c r="H3592" s="195">
        <f t="shared" si="337"/>
        <v>2</v>
      </c>
      <c r="I3592" s="196">
        <f t="shared" si="338"/>
        <v>4.5</v>
      </c>
      <c r="J3592" s="197">
        <f t="shared" si="339"/>
        <v>5</v>
      </c>
      <c r="K3592" s="186">
        <f t="shared" si="336"/>
        <v>11.5</v>
      </c>
      <c r="L3592" s="198">
        <f t="shared" si="340"/>
        <v>3.8333333333333335</v>
      </c>
      <c r="M3592" s="199">
        <f t="shared" si="341"/>
        <v>3.83</v>
      </c>
    </row>
    <row r="3593" spans="1:13" x14ac:dyDescent="0.35">
      <c r="A3593" s="189" t="s">
        <v>3501</v>
      </c>
      <c r="B3593" s="190" t="s">
        <v>1152</v>
      </c>
      <c r="C3593" s="191">
        <v>578355</v>
      </c>
      <c r="D3593" s="192">
        <v>1.4490000000000001</v>
      </c>
      <c r="E3593" s="193">
        <v>43.687833509999997</v>
      </c>
      <c r="F3593" s="194">
        <v>3.8420490928495199</v>
      </c>
      <c r="H3593" s="195">
        <f t="shared" si="337"/>
        <v>0.5</v>
      </c>
      <c r="I3593" s="196">
        <f t="shared" si="338"/>
        <v>5</v>
      </c>
      <c r="J3593" s="197">
        <f t="shared" si="339"/>
        <v>2</v>
      </c>
      <c r="K3593" s="186">
        <f t="shared" si="336"/>
        <v>7.5</v>
      </c>
      <c r="L3593" s="198">
        <f t="shared" si="340"/>
        <v>2.5</v>
      </c>
      <c r="M3593" s="199">
        <f t="shared" si="341"/>
        <v>2.5</v>
      </c>
    </row>
    <row r="3594" spans="1:13" x14ac:dyDescent="0.35">
      <c r="A3594" s="189" t="s">
        <v>3501</v>
      </c>
      <c r="B3594" s="190" t="s">
        <v>3509</v>
      </c>
      <c r="C3594" s="191">
        <v>578363</v>
      </c>
      <c r="D3594" s="192">
        <v>0.45</v>
      </c>
      <c r="E3594" s="193">
        <v>40.431750739999998</v>
      </c>
      <c r="F3594" s="194">
        <v>3.5608308605341246</v>
      </c>
      <c r="H3594" s="195">
        <f t="shared" si="337"/>
        <v>0.5</v>
      </c>
      <c r="I3594" s="196">
        <f t="shared" si="338"/>
        <v>0.5</v>
      </c>
      <c r="J3594" s="197">
        <f t="shared" si="339"/>
        <v>2</v>
      </c>
      <c r="K3594" s="186">
        <f t="shared" si="336"/>
        <v>3</v>
      </c>
      <c r="L3594" s="198">
        <f t="shared" si="340"/>
        <v>1</v>
      </c>
      <c r="M3594" s="199">
        <f t="shared" si="341"/>
        <v>1</v>
      </c>
    </row>
    <row r="3595" spans="1:13" x14ac:dyDescent="0.35">
      <c r="A3595" s="189" t="s">
        <v>3501</v>
      </c>
      <c r="B3595" s="190" t="s">
        <v>3441</v>
      </c>
      <c r="C3595" s="191">
        <v>578428</v>
      </c>
      <c r="D3595" s="192">
        <v>3.6640000000000001</v>
      </c>
      <c r="E3595" s="193">
        <v>43.033875340000002</v>
      </c>
      <c r="F3595" s="194">
        <v>2.4390243902439024</v>
      </c>
      <c r="H3595" s="195">
        <f t="shared" si="337"/>
        <v>4</v>
      </c>
      <c r="I3595" s="196">
        <f t="shared" si="338"/>
        <v>3.5</v>
      </c>
      <c r="J3595" s="197">
        <f t="shared" si="339"/>
        <v>4</v>
      </c>
      <c r="K3595" s="186">
        <f t="shared" si="336"/>
        <v>11.5</v>
      </c>
      <c r="L3595" s="198">
        <f t="shared" si="340"/>
        <v>3.8333333333333335</v>
      </c>
      <c r="M3595" s="199">
        <f t="shared" si="341"/>
        <v>3.83</v>
      </c>
    </row>
    <row r="3596" spans="1:13" x14ac:dyDescent="0.35">
      <c r="A3596" s="189" t="s">
        <v>3501</v>
      </c>
      <c r="B3596" s="190" t="s">
        <v>711</v>
      </c>
      <c r="C3596" s="191">
        <v>580694</v>
      </c>
      <c r="D3596" s="192">
        <v>2.246</v>
      </c>
      <c r="E3596" s="193">
        <v>40.22928709</v>
      </c>
      <c r="F3596" s="194">
        <v>1.9267822736030829</v>
      </c>
      <c r="H3596" s="195">
        <f t="shared" si="337"/>
        <v>1</v>
      </c>
      <c r="I3596" s="196">
        <f t="shared" si="338"/>
        <v>0.5</v>
      </c>
      <c r="J3596" s="197">
        <f t="shared" si="339"/>
        <v>4.5</v>
      </c>
      <c r="K3596" s="186">
        <f t="shared" si="336"/>
        <v>6</v>
      </c>
      <c r="L3596" s="198">
        <f t="shared" si="340"/>
        <v>2</v>
      </c>
      <c r="M3596" s="199">
        <f t="shared" si="341"/>
        <v>2</v>
      </c>
    </row>
    <row r="3597" spans="1:13" x14ac:dyDescent="0.35">
      <c r="A3597" s="189" t="s">
        <v>3501</v>
      </c>
      <c r="B3597" s="190" t="s">
        <v>3510</v>
      </c>
      <c r="C3597" s="191">
        <v>572608</v>
      </c>
      <c r="D3597" s="192">
        <v>0.60199999999999998</v>
      </c>
      <c r="E3597" s="193">
        <v>39.9</v>
      </c>
      <c r="F3597" s="194">
        <v>3.8461538461538463</v>
      </c>
      <c r="H3597" s="195">
        <f t="shared" si="337"/>
        <v>0.5</v>
      </c>
      <c r="I3597" s="196">
        <f t="shared" si="338"/>
        <v>0.5</v>
      </c>
      <c r="J3597" s="197">
        <f t="shared" si="339"/>
        <v>2</v>
      </c>
      <c r="K3597" s="186">
        <f t="shared" ref="K3597:K3660" si="342">SUM(H3597:J3597)</f>
        <v>3</v>
      </c>
      <c r="L3597" s="198">
        <f t="shared" si="340"/>
        <v>1</v>
      </c>
      <c r="M3597" s="199">
        <f t="shared" si="341"/>
        <v>1</v>
      </c>
    </row>
    <row r="3598" spans="1:13" x14ac:dyDescent="0.35">
      <c r="A3598" s="189" t="s">
        <v>3501</v>
      </c>
      <c r="B3598" s="190" t="s">
        <v>3511</v>
      </c>
      <c r="C3598" s="191">
        <v>572438</v>
      </c>
      <c r="D3598" s="192">
        <v>3.9220000000000002</v>
      </c>
      <c r="E3598" s="193">
        <v>41.276119399999999</v>
      </c>
      <c r="F3598" s="194">
        <v>2.9850746268656718</v>
      </c>
      <c r="H3598" s="195">
        <f t="shared" si="337"/>
        <v>4.5</v>
      </c>
      <c r="I3598" s="196">
        <f t="shared" si="338"/>
        <v>1</v>
      </c>
      <c r="J3598" s="197">
        <f t="shared" si="339"/>
        <v>3</v>
      </c>
      <c r="K3598" s="186">
        <f t="shared" si="342"/>
        <v>8.5</v>
      </c>
      <c r="L3598" s="198">
        <f t="shared" si="340"/>
        <v>2.8333333333333335</v>
      </c>
      <c r="M3598" s="199">
        <f t="shared" si="341"/>
        <v>2.83</v>
      </c>
    </row>
    <row r="3599" spans="1:13" x14ac:dyDescent="0.35">
      <c r="A3599" s="189" t="s">
        <v>3501</v>
      </c>
      <c r="B3599" s="190" t="s">
        <v>3512</v>
      </c>
      <c r="C3599" s="191">
        <v>578509</v>
      </c>
      <c r="D3599" s="192">
        <v>2.91</v>
      </c>
      <c r="E3599" s="193">
        <v>42.305927339999997</v>
      </c>
      <c r="F3599" s="194">
        <v>4.2065009560229454</v>
      </c>
      <c r="H3599" s="195">
        <f t="shared" si="337"/>
        <v>2.5</v>
      </c>
      <c r="I3599" s="196">
        <f t="shared" si="338"/>
        <v>2.5</v>
      </c>
      <c r="J3599" s="197">
        <f t="shared" si="339"/>
        <v>1</v>
      </c>
      <c r="K3599" s="186">
        <f t="shared" si="342"/>
        <v>6</v>
      </c>
      <c r="L3599" s="198">
        <f t="shared" si="340"/>
        <v>2</v>
      </c>
      <c r="M3599" s="199">
        <f t="shared" si="341"/>
        <v>2</v>
      </c>
    </row>
    <row r="3600" spans="1:13" x14ac:dyDescent="0.35">
      <c r="A3600" s="189" t="s">
        <v>3501</v>
      </c>
      <c r="B3600" s="190" t="s">
        <v>3513</v>
      </c>
      <c r="C3600" s="191">
        <v>572373</v>
      </c>
      <c r="D3600" s="192">
        <v>2.0110000000000001</v>
      </c>
      <c r="E3600" s="193">
        <v>39.340384620000002</v>
      </c>
      <c r="F3600" s="194">
        <v>4.615384615384615</v>
      </c>
      <c r="H3600" s="195">
        <f t="shared" si="337"/>
        <v>0.5</v>
      </c>
      <c r="I3600" s="196">
        <f t="shared" si="338"/>
        <v>0.5</v>
      </c>
      <c r="J3600" s="197">
        <f t="shared" si="339"/>
        <v>0.5</v>
      </c>
      <c r="K3600" s="186">
        <f t="shared" si="342"/>
        <v>1.5</v>
      </c>
      <c r="L3600" s="198">
        <f t="shared" si="340"/>
        <v>0.5</v>
      </c>
      <c r="M3600" s="199">
        <f t="shared" si="341"/>
        <v>0.5</v>
      </c>
    </row>
    <row r="3601" spans="1:13" x14ac:dyDescent="0.35">
      <c r="A3601" s="189" t="s">
        <v>3501</v>
      </c>
      <c r="B3601" s="190" t="s">
        <v>3514</v>
      </c>
      <c r="C3601" s="191">
        <v>578622</v>
      </c>
      <c r="D3601" s="192">
        <v>0.90100000000000002</v>
      </c>
      <c r="E3601" s="193">
        <v>40.135838149999998</v>
      </c>
      <c r="F3601" s="194">
        <v>2.3121387283236996</v>
      </c>
      <c r="H3601" s="195">
        <f t="shared" si="337"/>
        <v>0.5</v>
      </c>
      <c r="I3601" s="196">
        <f t="shared" si="338"/>
        <v>0.5</v>
      </c>
      <c r="J3601" s="197">
        <f t="shared" si="339"/>
        <v>4</v>
      </c>
      <c r="K3601" s="186">
        <f t="shared" si="342"/>
        <v>5</v>
      </c>
      <c r="L3601" s="198">
        <f t="shared" si="340"/>
        <v>1.6666666666666667</v>
      </c>
      <c r="M3601" s="199">
        <f t="shared" si="341"/>
        <v>1.66</v>
      </c>
    </row>
    <row r="3602" spans="1:13" x14ac:dyDescent="0.35">
      <c r="A3602" s="189" t="s">
        <v>3501</v>
      </c>
      <c r="B3602" s="190" t="s">
        <v>3515</v>
      </c>
      <c r="C3602" s="191">
        <v>572233</v>
      </c>
      <c r="D3602" s="192">
        <v>2.778</v>
      </c>
      <c r="E3602" s="193">
        <v>51.144067800000002</v>
      </c>
      <c r="F3602" s="194">
        <v>0</v>
      </c>
      <c r="H3602" s="195">
        <f t="shared" si="337"/>
        <v>2</v>
      </c>
      <c r="I3602" s="196">
        <f t="shared" si="338"/>
        <v>5</v>
      </c>
      <c r="J3602" s="197">
        <f t="shared" si="339"/>
        <v>5</v>
      </c>
      <c r="K3602" s="186">
        <f t="shared" si="342"/>
        <v>12</v>
      </c>
      <c r="L3602" s="198">
        <f t="shared" si="340"/>
        <v>4</v>
      </c>
      <c r="M3602" s="199">
        <f t="shared" si="341"/>
        <v>4</v>
      </c>
    </row>
    <row r="3603" spans="1:13" x14ac:dyDescent="0.35">
      <c r="A3603" s="189" t="s">
        <v>3501</v>
      </c>
      <c r="B3603" s="190" t="s">
        <v>3516</v>
      </c>
      <c r="C3603" s="191">
        <v>578738</v>
      </c>
      <c r="D3603" s="192">
        <v>3.14</v>
      </c>
      <c r="E3603" s="193">
        <v>40.181910569999999</v>
      </c>
      <c r="F3603" s="194">
        <v>3.8617886178861784</v>
      </c>
      <c r="H3603" s="195">
        <f t="shared" si="337"/>
        <v>3</v>
      </c>
      <c r="I3603" s="196">
        <f t="shared" si="338"/>
        <v>0.5</v>
      </c>
      <c r="J3603" s="197">
        <f t="shared" si="339"/>
        <v>1.5</v>
      </c>
      <c r="K3603" s="186">
        <f t="shared" si="342"/>
        <v>5</v>
      </c>
      <c r="L3603" s="198">
        <f t="shared" si="340"/>
        <v>1.6666666666666667</v>
      </c>
      <c r="M3603" s="199">
        <f t="shared" si="341"/>
        <v>1.66</v>
      </c>
    </row>
    <row r="3604" spans="1:13" x14ac:dyDescent="0.35">
      <c r="A3604" s="189" t="s">
        <v>3501</v>
      </c>
      <c r="B3604" s="190" t="s">
        <v>2126</v>
      </c>
      <c r="C3604" s="191">
        <v>578746</v>
      </c>
      <c r="D3604" s="192">
        <v>3.0670000000000002</v>
      </c>
      <c r="E3604" s="193">
        <v>43.269565219999997</v>
      </c>
      <c r="F3604" s="194">
        <v>0.86956521739130443</v>
      </c>
      <c r="H3604" s="195">
        <f t="shared" si="337"/>
        <v>2.5</v>
      </c>
      <c r="I3604" s="196">
        <f t="shared" si="338"/>
        <v>4</v>
      </c>
      <c r="J3604" s="197">
        <f t="shared" si="339"/>
        <v>5</v>
      </c>
      <c r="K3604" s="186">
        <f t="shared" si="342"/>
        <v>11.5</v>
      </c>
      <c r="L3604" s="198">
        <f t="shared" si="340"/>
        <v>3.8333333333333335</v>
      </c>
      <c r="M3604" s="199">
        <f t="shared" si="341"/>
        <v>3.83</v>
      </c>
    </row>
    <row r="3605" spans="1:13" x14ac:dyDescent="0.35">
      <c r="A3605" s="189" t="s">
        <v>3501</v>
      </c>
      <c r="B3605" s="190" t="s">
        <v>3517</v>
      </c>
      <c r="C3605" s="191">
        <v>580325</v>
      </c>
      <c r="D3605" s="192">
        <v>1.77</v>
      </c>
      <c r="E3605" s="193">
        <v>42.263616560000003</v>
      </c>
      <c r="F3605" s="194">
        <v>1.1982570806100219</v>
      </c>
      <c r="H3605" s="195">
        <f t="shared" si="337"/>
        <v>0.5</v>
      </c>
      <c r="I3605" s="196">
        <f t="shared" si="338"/>
        <v>2.5</v>
      </c>
      <c r="J3605" s="197">
        <f t="shared" si="339"/>
        <v>5</v>
      </c>
      <c r="K3605" s="186">
        <f t="shared" si="342"/>
        <v>8</v>
      </c>
      <c r="L3605" s="198">
        <f t="shared" si="340"/>
        <v>2.6666666666666665</v>
      </c>
      <c r="M3605" s="199">
        <f t="shared" si="341"/>
        <v>2.66</v>
      </c>
    </row>
    <row r="3606" spans="1:13" x14ac:dyDescent="0.35">
      <c r="A3606" s="189" t="s">
        <v>3501</v>
      </c>
      <c r="B3606" s="190" t="s">
        <v>3518</v>
      </c>
      <c r="C3606" s="191">
        <v>578819</v>
      </c>
      <c r="D3606" s="192">
        <v>4.375</v>
      </c>
      <c r="E3606" s="193">
        <v>40.145038169999999</v>
      </c>
      <c r="F3606" s="194">
        <v>6.1068702290076331</v>
      </c>
      <c r="H3606" s="195">
        <f t="shared" si="337"/>
        <v>5</v>
      </c>
      <c r="I3606" s="196">
        <f t="shared" si="338"/>
        <v>0.5</v>
      </c>
      <c r="J3606" s="197">
        <f t="shared" si="339"/>
        <v>0.5</v>
      </c>
      <c r="K3606" s="186">
        <f t="shared" si="342"/>
        <v>6</v>
      </c>
      <c r="L3606" s="198">
        <f t="shared" si="340"/>
        <v>2</v>
      </c>
      <c r="M3606" s="199">
        <f t="shared" si="341"/>
        <v>2</v>
      </c>
    </row>
    <row r="3607" spans="1:13" x14ac:dyDescent="0.35">
      <c r="A3607" s="189" t="s">
        <v>3501</v>
      </c>
      <c r="B3607" s="190" t="s">
        <v>3519</v>
      </c>
      <c r="C3607" s="191">
        <v>578835</v>
      </c>
      <c r="D3607" s="192">
        <v>0</v>
      </c>
      <c r="E3607" s="193">
        <v>44.820987649999999</v>
      </c>
      <c r="F3607" s="194">
        <v>2.4691358024691357</v>
      </c>
      <c r="H3607" s="195">
        <f t="shared" si="337"/>
        <v>0.5</v>
      </c>
      <c r="I3607" s="196">
        <f t="shared" si="338"/>
        <v>5</v>
      </c>
      <c r="J3607" s="197">
        <f t="shared" si="339"/>
        <v>4</v>
      </c>
      <c r="K3607" s="186">
        <f t="shared" si="342"/>
        <v>9.5</v>
      </c>
      <c r="L3607" s="198">
        <f t="shared" si="340"/>
        <v>3.1666666666666665</v>
      </c>
      <c r="M3607" s="199">
        <f t="shared" si="341"/>
        <v>3.16</v>
      </c>
    </row>
    <row r="3608" spans="1:13" x14ac:dyDescent="0.35">
      <c r="A3608" s="189" t="s">
        <v>3501</v>
      </c>
      <c r="B3608" s="190" t="s">
        <v>2451</v>
      </c>
      <c r="C3608" s="191">
        <v>578894</v>
      </c>
      <c r="D3608" s="192">
        <v>4.18</v>
      </c>
      <c r="E3608" s="193">
        <v>40.02094718</v>
      </c>
      <c r="F3608" s="194">
        <v>1.4571948998178506</v>
      </c>
      <c r="H3608" s="195">
        <f t="shared" si="337"/>
        <v>5</v>
      </c>
      <c r="I3608" s="196">
        <f t="shared" si="338"/>
        <v>0.5</v>
      </c>
      <c r="J3608" s="197">
        <f t="shared" si="339"/>
        <v>5</v>
      </c>
      <c r="K3608" s="186">
        <f t="shared" si="342"/>
        <v>10.5</v>
      </c>
      <c r="L3608" s="198">
        <f t="shared" si="340"/>
        <v>3.5</v>
      </c>
      <c r="M3608" s="199">
        <f t="shared" si="341"/>
        <v>3.5</v>
      </c>
    </row>
    <row r="3609" spans="1:13" x14ac:dyDescent="0.35">
      <c r="A3609" s="189" t="s">
        <v>3501</v>
      </c>
      <c r="B3609" s="190" t="s">
        <v>3520</v>
      </c>
      <c r="C3609" s="191">
        <v>572616</v>
      </c>
      <c r="D3609" s="192">
        <v>6.4809999999999999</v>
      </c>
      <c r="E3609" s="193">
        <v>46.49346405</v>
      </c>
      <c r="F3609" s="194">
        <v>2.6143790849673203</v>
      </c>
      <c r="H3609" s="195">
        <f t="shared" si="337"/>
        <v>5</v>
      </c>
      <c r="I3609" s="196">
        <f t="shared" si="338"/>
        <v>5</v>
      </c>
      <c r="J3609" s="197">
        <f t="shared" si="339"/>
        <v>3.5</v>
      </c>
      <c r="K3609" s="186">
        <f t="shared" si="342"/>
        <v>13.5</v>
      </c>
      <c r="L3609" s="198">
        <f t="shared" si="340"/>
        <v>4.5</v>
      </c>
      <c r="M3609" s="199">
        <f t="shared" si="341"/>
        <v>4.5</v>
      </c>
    </row>
    <row r="3610" spans="1:13" x14ac:dyDescent="0.35">
      <c r="A3610" s="189" t="s">
        <v>3501</v>
      </c>
      <c r="B3610" s="190" t="s">
        <v>758</v>
      </c>
      <c r="C3610" s="191">
        <v>578916</v>
      </c>
      <c r="D3610" s="192">
        <v>1.37</v>
      </c>
      <c r="E3610" s="193">
        <v>36.701612900000001</v>
      </c>
      <c r="F3610" s="194">
        <v>9.67741935483871</v>
      </c>
      <c r="H3610" s="195">
        <f t="shared" si="337"/>
        <v>0.5</v>
      </c>
      <c r="I3610" s="196">
        <f t="shared" si="338"/>
        <v>0.5</v>
      </c>
      <c r="J3610" s="197">
        <f t="shared" si="339"/>
        <v>0.5</v>
      </c>
      <c r="K3610" s="186">
        <f t="shared" si="342"/>
        <v>1.5</v>
      </c>
      <c r="L3610" s="198">
        <f t="shared" si="340"/>
        <v>0.5</v>
      </c>
      <c r="M3610" s="199">
        <f t="shared" si="341"/>
        <v>0.5</v>
      </c>
    </row>
    <row r="3611" spans="1:13" x14ac:dyDescent="0.35">
      <c r="A3611" s="189" t="s">
        <v>3501</v>
      </c>
      <c r="B3611" s="190" t="s">
        <v>3521</v>
      </c>
      <c r="C3611" s="191">
        <v>578941</v>
      </c>
      <c r="D3611" s="192">
        <v>1.0529999999999999</v>
      </c>
      <c r="E3611" s="193">
        <v>39.9</v>
      </c>
      <c r="F3611" s="194">
        <v>4.1379310344827589</v>
      </c>
      <c r="H3611" s="195">
        <f t="shared" si="337"/>
        <v>0.5</v>
      </c>
      <c r="I3611" s="196">
        <f t="shared" si="338"/>
        <v>0.5</v>
      </c>
      <c r="J3611" s="197">
        <f t="shared" si="339"/>
        <v>1.5</v>
      </c>
      <c r="K3611" s="186">
        <f t="shared" si="342"/>
        <v>2.5</v>
      </c>
      <c r="L3611" s="198">
        <f t="shared" si="340"/>
        <v>0.83333333333333337</v>
      </c>
      <c r="M3611" s="199">
        <f t="shared" si="341"/>
        <v>0.83</v>
      </c>
    </row>
    <row r="3612" spans="1:13" x14ac:dyDescent="0.35">
      <c r="A3612" s="189" t="s">
        <v>3501</v>
      </c>
      <c r="B3612" s="190" t="s">
        <v>3522</v>
      </c>
      <c r="C3612" s="191">
        <v>581127</v>
      </c>
      <c r="D3612" s="192">
        <v>0</v>
      </c>
      <c r="E3612" s="193">
        <v>38.148148149999997</v>
      </c>
      <c r="F3612" s="194">
        <v>1.8518518518518519</v>
      </c>
      <c r="H3612" s="195">
        <f t="shared" si="337"/>
        <v>0.5</v>
      </c>
      <c r="I3612" s="196">
        <f t="shared" si="338"/>
        <v>0.5</v>
      </c>
      <c r="J3612" s="197">
        <f t="shared" si="339"/>
        <v>4.5</v>
      </c>
      <c r="K3612" s="186">
        <f t="shared" si="342"/>
        <v>5.5</v>
      </c>
      <c r="L3612" s="198">
        <f t="shared" si="340"/>
        <v>1.8333333333333333</v>
      </c>
      <c r="M3612" s="199">
        <f t="shared" si="341"/>
        <v>1.83</v>
      </c>
    </row>
    <row r="3613" spans="1:13" x14ac:dyDescent="0.35">
      <c r="A3613" s="189" t="s">
        <v>3523</v>
      </c>
      <c r="B3613" s="190" t="s">
        <v>3524</v>
      </c>
      <c r="C3613" s="191">
        <v>505391</v>
      </c>
      <c r="D3613" s="192">
        <v>5.53</v>
      </c>
      <c r="E3613" s="193">
        <v>46.89215686</v>
      </c>
      <c r="F3613" s="194">
        <v>0.56022408963585446</v>
      </c>
      <c r="H3613" s="195">
        <f t="shared" si="337"/>
        <v>5</v>
      </c>
      <c r="I3613" s="196">
        <f t="shared" si="338"/>
        <v>5</v>
      </c>
      <c r="J3613" s="197">
        <f t="shared" si="339"/>
        <v>5</v>
      </c>
      <c r="K3613" s="186">
        <f t="shared" si="342"/>
        <v>15</v>
      </c>
      <c r="L3613" s="198">
        <f t="shared" si="340"/>
        <v>5</v>
      </c>
      <c r="M3613" s="199">
        <f t="shared" si="341"/>
        <v>5</v>
      </c>
    </row>
    <row r="3614" spans="1:13" x14ac:dyDescent="0.35">
      <c r="A3614" s="189" t="s">
        <v>3523</v>
      </c>
      <c r="B3614" s="190" t="s">
        <v>3525</v>
      </c>
      <c r="C3614" s="191">
        <v>574309</v>
      </c>
      <c r="D3614" s="192">
        <v>3.5089999999999999</v>
      </c>
      <c r="E3614" s="193">
        <v>48.598360659999997</v>
      </c>
      <c r="F3614" s="194">
        <v>2.1857923497267762</v>
      </c>
      <c r="H3614" s="195">
        <f t="shared" si="337"/>
        <v>3.5</v>
      </c>
      <c r="I3614" s="196">
        <f t="shared" si="338"/>
        <v>5</v>
      </c>
      <c r="J3614" s="197">
        <f t="shared" si="339"/>
        <v>4</v>
      </c>
      <c r="K3614" s="186">
        <f t="shared" si="342"/>
        <v>12.5</v>
      </c>
      <c r="L3614" s="198">
        <f t="shared" si="340"/>
        <v>4.166666666666667</v>
      </c>
      <c r="M3614" s="199">
        <f t="shared" si="341"/>
        <v>4.16</v>
      </c>
    </row>
    <row r="3615" spans="1:13" x14ac:dyDescent="0.35">
      <c r="A3615" s="189" t="s">
        <v>3523</v>
      </c>
      <c r="B3615" s="190" t="s">
        <v>3404</v>
      </c>
      <c r="C3615" s="191">
        <v>572519</v>
      </c>
      <c r="D3615" s="192">
        <v>5.2450000000000001</v>
      </c>
      <c r="E3615" s="193">
        <v>41.348614070000004</v>
      </c>
      <c r="F3615" s="194">
        <v>0.85287846481876339</v>
      </c>
      <c r="H3615" s="195">
        <f t="shared" si="337"/>
        <v>5</v>
      </c>
      <c r="I3615" s="196">
        <f t="shared" si="338"/>
        <v>1</v>
      </c>
      <c r="J3615" s="197">
        <f t="shared" si="339"/>
        <v>5</v>
      </c>
      <c r="K3615" s="186">
        <f t="shared" si="342"/>
        <v>11</v>
      </c>
      <c r="L3615" s="198">
        <f t="shared" si="340"/>
        <v>3.6666666666666665</v>
      </c>
      <c r="M3615" s="199">
        <f t="shared" si="341"/>
        <v>3.66</v>
      </c>
    </row>
    <row r="3616" spans="1:13" x14ac:dyDescent="0.35">
      <c r="A3616" s="189" t="s">
        <v>3523</v>
      </c>
      <c r="B3616" s="190" t="s">
        <v>3526</v>
      </c>
      <c r="C3616" s="191">
        <v>572632</v>
      </c>
      <c r="D3616" s="192">
        <v>7.3390000000000004</v>
      </c>
      <c r="E3616" s="193">
        <v>44.17664671</v>
      </c>
      <c r="F3616" s="194">
        <v>1.1976047904191616</v>
      </c>
      <c r="H3616" s="195">
        <f t="shared" si="337"/>
        <v>5</v>
      </c>
      <c r="I3616" s="196">
        <f t="shared" si="338"/>
        <v>5</v>
      </c>
      <c r="J3616" s="197">
        <f t="shared" si="339"/>
        <v>5</v>
      </c>
      <c r="K3616" s="186">
        <f t="shared" si="342"/>
        <v>15</v>
      </c>
      <c r="L3616" s="198">
        <f t="shared" si="340"/>
        <v>5</v>
      </c>
      <c r="M3616" s="199">
        <f t="shared" si="341"/>
        <v>5</v>
      </c>
    </row>
    <row r="3617" spans="1:13" x14ac:dyDescent="0.35">
      <c r="A3617" s="189" t="s">
        <v>3523</v>
      </c>
      <c r="B3617" s="190" t="s">
        <v>959</v>
      </c>
      <c r="C3617" s="191">
        <v>577871</v>
      </c>
      <c r="D3617" s="192">
        <v>5.5</v>
      </c>
      <c r="E3617" s="193">
        <v>46.054252200000001</v>
      </c>
      <c r="F3617" s="194">
        <v>1.1730205278592376</v>
      </c>
      <c r="H3617" s="195">
        <f t="shared" si="337"/>
        <v>5</v>
      </c>
      <c r="I3617" s="196">
        <f t="shared" si="338"/>
        <v>5</v>
      </c>
      <c r="J3617" s="197">
        <f t="shared" si="339"/>
        <v>5</v>
      </c>
      <c r="K3617" s="186">
        <f t="shared" si="342"/>
        <v>15</v>
      </c>
      <c r="L3617" s="198">
        <f t="shared" si="340"/>
        <v>5</v>
      </c>
      <c r="M3617" s="199">
        <f t="shared" si="341"/>
        <v>5</v>
      </c>
    </row>
    <row r="3618" spans="1:13" x14ac:dyDescent="0.35">
      <c r="A3618" s="189" t="s">
        <v>3523</v>
      </c>
      <c r="B3618" s="190" t="s">
        <v>3527</v>
      </c>
      <c r="C3618" s="191">
        <v>572250</v>
      </c>
      <c r="D3618" s="192">
        <v>5.2629999999999999</v>
      </c>
      <c r="E3618" s="193">
        <v>45.111111110000003</v>
      </c>
      <c r="F3618" s="194">
        <v>0</v>
      </c>
      <c r="H3618" s="195">
        <f t="shared" si="337"/>
        <v>5</v>
      </c>
      <c r="I3618" s="196">
        <f t="shared" si="338"/>
        <v>5</v>
      </c>
      <c r="J3618" s="197">
        <f t="shared" si="339"/>
        <v>5</v>
      </c>
      <c r="K3618" s="186">
        <f t="shared" si="342"/>
        <v>15</v>
      </c>
      <c r="L3618" s="198">
        <f t="shared" si="340"/>
        <v>5</v>
      </c>
      <c r="M3618" s="199">
        <f t="shared" si="341"/>
        <v>5</v>
      </c>
    </row>
    <row r="3619" spans="1:13" x14ac:dyDescent="0.35">
      <c r="A3619" s="189" t="s">
        <v>3523</v>
      </c>
      <c r="B3619" s="190" t="s">
        <v>3528</v>
      </c>
      <c r="C3619" s="191">
        <v>572683</v>
      </c>
      <c r="D3619" s="192">
        <v>6.25</v>
      </c>
      <c r="E3619" s="193">
        <v>45.364130430000003</v>
      </c>
      <c r="F3619" s="194">
        <v>1.0869565217391304</v>
      </c>
      <c r="H3619" s="195">
        <f t="shared" si="337"/>
        <v>5</v>
      </c>
      <c r="I3619" s="196">
        <f t="shared" si="338"/>
        <v>5</v>
      </c>
      <c r="J3619" s="197">
        <f t="shared" si="339"/>
        <v>5</v>
      </c>
      <c r="K3619" s="186">
        <f t="shared" si="342"/>
        <v>15</v>
      </c>
      <c r="L3619" s="198">
        <f t="shared" si="340"/>
        <v>5</v>
      </c>
      <c r="M3619" s="199">
        <f t="shared" si="341"/>
        <v>5</v>
      </c>
    </row>
    <row r="3620" spans="1:13" x14ac:dyDescent="0.35">
      <c r="A3620" s="189" t="s">
        <v>3523</v>
      </c>
      <c r="B3620" s="190" t="s">
        <v>3529</v>
      </c>
      <c r="C3620" s="191">
        <v>577987</v>
      </c>
      <c r="D3620" s="192">
        <v>5.4790000000000001</v>
      </c>
      <c r="E3620" s="193">
        <v>41.442238269999997</v>
      </c>
      <c r="F3620" s="194">
        <v>3.2490974729241877</v>
      </c>
      <c r="H3620" s="195">
        <f t="shared" si="337"/>
        <v>5</v>
      </c>
      <c r="I3620" s="196">
        <f t="shared" si="338"/>
        <v>1</v>
      </c>
      <c r="J3620" s="197">
        <f t="shared" si="339"/>
        <v>2.5</v>
      </c>
      <c r="K3620" s="186">
        <f t="shared" si="342"/>
        <v>8.5</v>
      </c>
      <c r="L3620" s="198">
        <f t="shared" si="340"/>
        <v>2.8333333333333335</v>
      </c>
      <c r="M3620" s="199">
        <f t="shared" si="341"/>
        <v>2.83</v>
      </c>
    </row>
    <row r="3621" spans="1:13" x14ac:dyDescent="0.35">
      <c r="A3621" s="189" t="s">
        <v>3523</v>
      </c>
      <c r="B3621" s="190" t="s">
        <v>3530</v>
      </c>
      <c r="C3621" s="191">
        <v>574325</v>
      </c>
      <c r="D3621" s="192">
        <v>5.0629999999999997</v>
      </c>
      <c r="E3621" s="193">
        <v>38.113821139999999</v>
      </c>
      <c r="F3621" s="194">
        <v>5.6910569105691051</v>
      </c>
      <c r="H3621" s="195">
        <f t="shared" si="337"/>
        <v>5</v>
      </c>
      <c r="I3621" s="196">
        <f t="shared" si="338"/>
        <v>0.5</v>
      </c>
      <c r="J3621" s="197">
        <f t="shared" si="339"/>
        <v>0.5</v>
      </c>
      <c r="K3621" s="186">
        <f t="shared" si="342"/>
        <v>6</v>
      </c>
      <c r="L3621" s="198">
        <f t="shared" si="340"/>
        <v>2</v>
      </c>
      <c r="M3621" s="199">
        <f t="shared" si="341"/>
        <v>2</v>
      </c>
    </row>
    <row r="3622" spans="1:13" x14ac:dyDescent="0.35">
      <c r="A3622" s="189" t="s">
        <v>3523</v>
      </c>
      <c r="B3622" s="190" t="s">
        <v>3531</v>
      </c>
      <c r="C3622" s="191">
        <v>572284</v>
      </c>
      <c r="D3622" s="192">
        <v>6.6669999999999998</v>
      </c>
      <c r="E3622" s="193">
        <v>46.820754719999996</v>
      </c>
      <c r="F3622" s="194">
        <v>0</v>
      </c>
      <c r="H3622" s="195">
        <f t="shared" si="337"/>
        <v>5</v>
      </c>
      <c r="I3622" s="196">
        <f t="shared" si="338"/>
        <v>5</v>
      </c>
      <c r="J3622" s="197">
        <f t="shared" si="339"/>
        <v>5</v>
      </c>
      <c r="K3622" s="186">
        <f t="shared" si="342"/>
        <v>15</v>
      </c>
      <c r="L3622" s="198">
        <f t="shared" si="340"/>
        <v>5</v>
      </c>
      <c r="M3622" s="199">
        <f t="shared" si="341"/>
        <v>5</v>
      </c>
    </row>
    <row r="3623" spans="1:13" x14ac:dyDescent="0.35">
      <c r="A3623" s="189" t="s">
        <v>3523</v>
      </c>
      <c r="B3623" s="190" t="s">
        <v>3532</v>
      </c>
      <c r="C3623" s="191">
        <v>578096</v>
      </c>
      <c r="D3623" s="192">
        <v>5.0170000000000003</v>
      </c>
      <c r="E3623" s="193">
        <v>43.075262539999997</v>
      </c>
      <c r="F3623" s="194">
        <v>2.8004667444574096</v>
      </c>
      <c r="H3623" s="195">
        <f t="shared" si="337"/>
        <v>5</v>
      </c>
      <c r="I3623" s="196">
        <f t="shared" si="338"/>
        <v>3.5</v>
      </c>
      <c r="J3623" s="197">
        <f t="shared" si="339"/>
        <v>3.5</v>
      </c>
      <c r="K3623" s="186">
        <f t="shared" si="342"/>
        <v>12</v>
      </c>
      <c r="L3623" s="198">
        <f t="shared" si="340"/>
        <v>4</v>
      </c>
      <c r="M3623" s="199">
        <f t="shared" si="341"/>
        <v>4</v>
      </c>
    </row>
    <row r="3624" spans="1:13" x14ac:dyDescent="0.35">
      <c r="A3624" s="189" t="s">
        <v>3523</v>
      </c>
      <c r="B3624" s="190" t="s">
        <v>3533</v>
      </c>
      <c r="C3624" s="191">
        <v>578142</v>
      </c>
      <c r="D3624" s="192">
        <v>11.429</v>
      </c>
      <c r="E3624" s="193">
        <v>43.007692310000003</v>
      </c>
      <c r="F3624" s="194">
        <v>0</v>
      </c>
      <c r="H3624" s="195">
        <f t="shared" si="337"/>
        <v>5</v>
      </c>
      <c r="I3624" s="196">
        <f t="shared" si="338"/>
        <v>3.5</v>
      </c>
      <c r="J3624" s="197">
        <f t="shared" si="339"/>
        <v>5</v>
      </c>
      <c r="K3624" s="186">
        <f t="shared" si="342"/>
        <v>13.5</v>
      </c>
      <c r="L3624" s="198">
        <f t="shared" si="340"/>
        <v>4.5</v>
      </c>
      <c r="M3624" s="199">
        <f t="shared" si="341"/>
        <v>4.5</v>
      </c>
    </row>
    <row r="3625" spans="1:13" x14ac:dyDescent="0.35">
      <c r="A3625" s="189" t="s">
        <v>3523</v>
      </c>
      <c r="B3625" s="190" t="s">
        <v>3534</v>
      </c>
      <c r="C3625" s="191">
        <v>578151</v>
      </c>
      <c r="D3625" s="192">
        <v>4.0289999999999999</v>
      </c>
      <c r="E3625" s="193">
        <v>45.604362700000003</v>
      </c>
      <c r="F3625" s="194">
        <v>4.2771599657827206</v>
      </c>
      <c r="H3625" s="195">
        <f t="shared" si="337"/>
        <v>4.5</v>
      </c>
      <c r="I3625" s="196">
        <f t="shared" si="338"/>
        <v>5</v>
      </c>
      <c r="J3625" s="197">
        <f t="shared" si="339"/>
        <v>1</v>
      </c>
      <c r="K3625" s="186">
        <f t="shared" si="342"/>
        <v>10.5</v>
      </c>
      <c r="L3625" s="198">
        <f t="shared" si="340"/>
        <v>3.5</v>
      </c>
      <c r="M3625" s="199">
        <f t="shared" si="341"/>
        <v>3.5</v>
      </c>
    </row>
    <row r="3626" spans="1:13" x14ac:dyDescent="0.35">
      <c r="A3626" s="189" t="s">
        <v>3523</v>
      </c>
      <c r="B3626" s="190" t="s">
        <v>3535</v>
      </c>
      <c r="C3626" s="191">
        <v>578193</v>
      </c>
      <c r="D3626" s="192">
        <v>4.5090000000000003</v>
      </c>
      <c r="E3626" s="193">
        <v>43.292277439999999</v>
      </c>
      <c r="F3626" s="194">
        <v>5.0768680729352873</v>
      </c>
      <c r="H3626" s="195">
        <f t="shared" si="337"/>
        <v>5</v>
      </c>
      <c r="I3626" s="196">
        <f t="shared" si="338"/>
        <v>4</v>
      </c>
      <c r="J3626" s="197">
        <f t="shared" si="339"/>
        <v>0.5</v>
      </c>
      <c r="K3626" s="186">
        <f t="shared" si="342"/>
        <v>9.5</v>
      </c>
      <c r="L3626" s="198">
        <f t="shared" si="340"/>
        <v>3.1666666666666665</v>
      </c>
      <c r="M3626" s="199">
        <f t="shared" si="341"/>
        <v>3.16</v>
      </c>
    </row>
    <row r="3627" spans="1:13" x14ac:dyDescent="0.35">
      <c r="A3627" s="189" t="s">
        <v>3523</v>
      </c>
      <c r="B3627" s="190" t="s">
        <v>3536</v>
      </c>
      <c r="C3627" s="191">
        <v>578266</v>
      </c>
      <c r="D3627" s="192">
        <v>1.8520000000000001</v>
      </c>
      <c r="E3627" s="193">
        <v>38.315286620000002</v>
      </c>
      <c r="F3627" s="194">
        <v>10.191082802547772</v>
      </c>
      <c r="H3627" s="195">
        <f t="shared" si="337"/>
        <v>0.5</v>
      </c>
      <c r="I3627" s="196">
        <f t="shared" si="338"/>
        <v>0.5</v>
      </c>
      <c r="J3627" s="197">
        <f t="shared" si="339"/>
        <v>0.5</v>
      </c>
      <c r="K3627" s="186">
        <f t="shared" si="342"/>
        <v>1.5</v>
      </c>
      <c r="L3627" s="198">
        <f t="shared" si="340"/>
        <v>0.5</v>
      </c>
      <c r="M3627" s="199">
        <f t="shared" si="341"/>
        <v>0.5</v>
      </c>
    </row>
    <row r="3628" spans="1:13" x14ac:dyDescent="0.35">
      <c r="A3628" s="189" t="s">
        <v>3523</v>
      </c>
      <c r="B3628" s="190" t="s">
        <v>3537</v>
      </c>
      <c r="C3628" s="191">
        <v>578274</v>
      </c>
      <c r="D3628" s="192">
        <v>8.8800000000000008</v>
      </c>
      <c r="E3628" s="193">
        <v>41.843980340000002</v>
      </c>
      <c r="F3628" s="194">
        <v>2.9484029484029484</v>
      </c>
      <c r="H3628" s="195">
        <f t="shared" si="337"/>
        <v>5</v>
      </c>
      <c r="I3628" s="196">
        <f t="shared" si="338"/>
        <v>2</v>
      </c>
      <c r="J3628" s="197">
        <f t="shared" si="339"/>
        <v>3</v>
      </c>
      <c r="K3628" s="186">
        <f t="shared" si="342"/>
        <v>10</v>
      </c>
      <c r="L3628" s="198">
        <f t="shared" si="340"/>
        <v>3.3333333333333335</v>
      </c>
      <c r="M3628" s="199">
        <f t="shared" si="341"/>
        <v>3.33</v>
      </c>
    </row>
    <row r="3629" spans="1:13" x14ac:dyDescent="0.35">
      <c r="A3629" s="189" t="s">
        <v>3523</v>
      </c>
      <c r="B3629" s="190" t="s">
        <v>3538</v>
      </c>
      <c r="C3629" s="191">
        <v>578282</v>
      </c>
      <c r="D3629" s="192">
        <v>5.5750000000000002</v>
      </c>
      <c r="E3629" s="193">
        <v>41.291272730000003</v>
      </c>
      <c r="F3629" s="194">
        <v>3.3454545454545452</v>
      </c>
      <c r="H3629" s="195">
        <f t="shared" si="337"/>
        <v>5</v>
      </c>
      <c r="I3629" s="196">
        <f t="shared" si="338"/>
        <v>1</v>
      </c>
      <c r="J3629" s="197">
        <f t="shared" si="339"/>
        <v>2.5</v>
      </c>
      <c r="K3629" s="186">
        <f t="shared" si="342"/>
        <v>8.5</v>
      </c>
      <c r="L3629" s="198">
        <f t="shared" si="340"/>
        <v>2.8333333333333335</v>
      </c>
      <c r="M3629" s="199">
        <f t="shared" si="341"/>
        <v>2.83</v>
      </c>
    </row>
    <row r="3630" spans="1:13" x14ac:dyDescent="0.35">
      <c r="A3630" s="189" t="s">
        <v>3523</v>
      </c>
      <c r="B3630" s="190" t="s">
        <v>3539</v>
      </c>
      <c r="C3630" s="191">
        <v>578339</v>
      </c>
      <c r="D3630" s="192">
        <v>3.819</v>
      </c>
      <c r="E3630" s="193">
        <v>43.972402600000002</v>
      </c>
      <c r="F3630" s="194">
        <v>3.2467532467532472</v>
      </c>
      <c r="H3630" s="195">
        <f t="shared" si="337"/>
        <v>4</v>
      </c>
      <c r="I3630" s="196">
        <f t="shared" si="338"/>
        <v>5</v>
      </c>
      <c r="J3630" s="197">
        <f t="shared" si="339"/>
        <v>2.5</v>
      </c>
      <c r="K3630" s="186">
        <f t="shared" si="342"/>
        <v>11.5</v>
      </c>
      <c r="L3630" s="198">
        <f t="shared" si="340"/>
        <v>3.8333333333333335</v>
      </c>
      <c r="M3630" s="199">
        <f t="shared" si="341"/>
        <v>3.83</v>
      </c>
    </row>
    <row r="3631" spans="1:13" x14ac:dyDescent="0.35">
      <c r="A3631" s="189" t="s">
        <v>3523</v>
      </c>
      <c r="B3631" s="190" t="s">
        <v>3540</v>
      </c>
      <c r="C3631" s="191">
        <v>578371</v>
      </c>
      <c r="D3631" s="192">
        <v>4.4779999999999998</v>
      </c>
      <c r="E3631" s="193">
        <v>43.5</v>
      </c>
      <c r="F3631" s="194">
        <v>1.9607843137254901</v>
      </c>
      <c r="H3631" s="195">
        <f t="shared" si="337"/>
        <v>5</v>
      </c>
      <c r="I3631" s="196">
        <f t="shared" si="338"/>
        <v>4.5</v>
      </c>
      <c r="J3631" s="197">
        <f t="shared" si="339"/>
        <v>4.5</v>
      </c>
      <c r="K3631" s="186">
        <f t="shared" si="342"/>
        <v>14</v>
      </c>
      <c r="L3631" s="198">
        <f t="shared" si="340"/>
        <v>4.666666666666667</v>
      </c>
      <c r="M3631" s="199">
        <f t="shared" si="341"/>
        <v>4.66</v>
      </c>
    </row>
    <row r="3632" spans="1:13" x14ac:dyDescent="0.35">
      <c r="A3632" s="189" t="s">
        <v>3523</v>
      </c>
      <c r="B3632" s="190" t="s">
        <v>3541</v>
      </c>
      <c r="C3632" s="191">
        <v>578380</v>
      </c>
      <c r="D3632" s="192">
        <v>4.4889999999999999</v>
      </c>
      <c r="E3632" s="193">
        <v>43.792648110000002</v>
      </c>
      <c r="F3632" s="194">
        <v>2.1413276231263385</v>
      </c>
      <c r="H3632" s="195">
        <f t="shared" si="337"/>
        <v>5</v>
      </c>
      <c r="I3632" s="196">
        <f t="shared" si="338"/>
        <v>5</v>
      </c>
      <c r="J3632" s="197">
        <f t="shared" si="339"/>
        <v>4.5</v>
      </c>
      <c r="K3632" s="186">
        <f t="shared" si="342"/>
        <v>14.5</v>
      </c>
      <c r="L3632" s="198">
        <f t="shared" si="340"/>
        <v>4.833333333333333</v>
      </c>
      <c r="M3632" s="199">
        <f t="shared" si="341"/>
        <v>4.83</v>
      </c>
    </row>
    <row r="3633" spans="1:13" x14ac:dyDescent="0.35">
      <c r="A3633" s="189" t="s">
        <v>3523</v>
      </c>
      <c r="B3633" s="190" t="s">
        <v>3542</v>
      </c>
      <c r="C3633" s="191">
        <v>578401</v>
      </c>
      <c r="D3633" s="192">
        <v>8.8030000000000008</v>
      </c>
      <c r="E3633" s="193">
        <v>40.621212120000003</v>
      </c>
      <c r="F3633" s="194">
        <v>2.5974025974025974</v>
      </c>
      <c r="H3633" s="195">
        <f t="shared" si="337"/>
        <v>5</v>
      </c>
      <c r="I3633" s="196">
        <f t="shared" si="338"/>
        <v>0.5</v>
      </c>
      <c r="J3633" s="197">
        <f t="shared" si="339"/>
        <v>3.5</v>
      </c>
      <c r="K3633" s="186">
        <f t="shared" si="342"/>
        <v>9</v>
      </c>
      <c r="L3633" s="198">
        <f t="shared" si="340"/>
        <v>3</v>
      </c>
      <c r="M3633" s="199">
        <f t="shared" si="341"/>
        <v>3</v>
      </c>
    </row>
    <row r="3634" spans="1:13" x14ac:dyDescent="0.35">
      <c r="A3634" s="189" t="s">
        <v>3523</v>
      </c>
      <c r="B3634" s="190" t="s">
        <v>3523</v>
      </c>
      <c r="C3634" s="191">
        <v>578444</v>
      </c>
      <c r="D3634" s="192">
        <v>5.2089999999999996</v>
      </c>
      <c r="E3634" s="193">
        <v>45.635975299999998</v>
      </c>
      <c r="F3634" s="194">
        <v>1.0499227997941327</v>
      </c>
      <c r="H3634" s="195">
        <f t="shared" si="337"/>
        <v>5</v>
      </c>
      <c r="I3634" s="196">
        <f t="shared" si="338"/>
        <v>5</v>
      </c>
      <c r="J3634" s="197">
        <f t="shared" si="339"/>
        <v>5</v>
      </c>
      <c r="K3634" s="186">
        <f t="shared" si="342"/>
        <v>15</v>
      </c>
      <c r="L3634" s="198">
        <f t="shared" si="340"/>
        <v>5</v>
      </c>
      <c r="M3634" s="199">
        <f t="shared" si="341"/>
        <v>5</v>
      </c>
    </row>
    <row r="3635" spans="1:13" x14ac:dyDescent="0.35">
      <c r="A3635" s="189" t="s">
        <v>3523</v>
      </c>
      <c r="B3635" s="190" t="s">
        <v>1823</v>
      </c>
      <c r="C3635" s="191">
        <v>574333</v>
      </c>
      <c r="D3635" s="192">
        <v>6.6669999999999998</v>
      </c>
      <c r="E3635" s="193">
        <v>46.705128209999998</v>
      </c>
      <c r="F3635" s="194">
        <v>0</v>
      </c>
      <c r="H3635" s="195">
        <f t="shared" si="337"/>
        <v>5</v>
      </c>
      <c r="I3635" s="196">
        <f t="shared" si="338"/>
        <v>5</v>
      </c>
      <c r="J3635" s="197">
        <f t="shared" si="339"/>
        <v>5</v>
      </c>
      <c r="K3635" s="186">
        <f t="shared" si="342"/>
        <v>15</v>
      </c>
      <c r="L3635" s="198">
        <f t="shared" si="340"/>
        <v>5</v>
      </c>
      <c r="M3635" s="199">
        <f t="shared" si="341"/>
        <v>5</v>
      </c>
    </row>
    <row r="3636" spans="1:13" x14ac:dyDescent="0.35">
      <c r="A3636" s="189" t="s">
        <v>3523</v>
      </c>
      <c r="B3636" s="190" t="s">
        <v>3543</v>
      </c>
      <c r="C3636" s="191">
        <v>578690</v>
      </c>
      <c r="D3636" s="192">
        <v>6.8490000000000002</v>
      </c>
      <c r="E3636" s="193">
        <v>44.061752990000002</v>
      </c>
      <c r="F3636" s="194">
        <v>3.9840637450199203</v>
      </c>
      <c r="H3636" s="195">
        <f t="shared" si="337"/>
        <v>5</v>
      </c>
      <c r="I3636" s="196">
        <f t="shared" si="338"/>
        <v>5</v>
      </c>
      <c r="J3636" s="197">
        <f t="shared" si="339"/>
        <v>1.5</v>
      </c>
      <c r="K3636" s="186">
        <f t="shared" si="342"/>
        <v>11.5</v>
      </c>
      <c r="L3636" s="198">
        <f t="shared" si="340"/>
        <v>3.8333333333333335</v>
      </c>
      <c r="M3636" s="199">
        <f t="shared" si="341"/>
        <v>3.83</v>
      </c>
    </row>
    <row r="3637" spans="1:13" x14ac:dyDescent="0.35">
      <c r="A3637" s="189" t="s">
        <v>3523</v>
      </c>
      <c r="B3637" s="190" t="s">
        <v>3544</v>
      </c>
      <c r="C3637" s="191">
        <v>578711</v>
      </c>
      <c r="D3637" s="192">
        <v>7.4169999999999998</v>
      </c>
      <c r="E3637" s="193">
        <v>41.531404960000003</v>
      </c>
      <c r="F3637" s="194">
        <v>1.3223140495867769</v>
      </c>
      <c r="H3637" s="195">
        <f t="shared" si="337"/>
        <v>5</v>
      </c>
      <c r="I3637" s="196">
        <f t="shared" si="338"/>
        <v>1.5</v>
      </c>
      <c r="J3637" s="197">
        <f t="shared" si="339"/>
        <v>5</v>
      </c>
      <c r="K3637" s="186">
        <f t="shared" si="342"/>
        <v>11.5</v>
      </c>
      <c r="L3637" s="198">
        <f t="shared" si="340"/>
        <v>3.8333333333333335</v>
      </c>
      <c r="M3637" s="199">
        <f t="shared" si="341"/>
        <v>3.83</v>
      </c>
    </row>
    <row r="3638" spans="1:13" x14ac:dyDescent="0.35">
      <c r="A3638" s="189" t="s">
        <v>3523</v>
      </c>
      <c r="B3638" s="190" t="s">
        <v>665</v>
      </c>
      <c r="C3638" s="191">
        <v>578762</v>
      </c>
      <c r="D3638" s="192">
        <v>3.9220000000000002</v>
      </c>
      <c r="E3638" s="193">
        <v>40.56097561</v>
      </c>
      <c r="F3638" s="194">
        <v>3.6585365853658534</v>
      </c>
      <c r="H3638" s="195">
        <f t="shared" si="337"/>
        <v>4.5</v>
      </c>
      <c r="I3638" s="196">
        <f t="shared" si="338"/>
        <v>0.5</v>
      </c>
      <c r="J3638" s="197">
        <f t="shared" si="339"/>
        <v>2</v>
      </c>
      <c r="K3638" s="186">
        <f t="shared" si="342"/>
        <v>7</v>
      </c>
      <c r="L3638" s="198">
        <f t="shared" si="340"/>
        <v>2.3333333333333335</v>
      </c>
      <c r="M3638" s="199">
        <f t="shared" si="341"/>
        <v>2.33</v>
      </c>
    </row>
    <row r="3639" spans="1:13" x14ac:dyDescent="0.35">
      <c r="A3639" s="189" t="s">
        <v>3523</v>
      </c>
      <c r="B3639" s="190" t="s">
        <v>3545</v>
      </c>
      <c r="C3639" s="191">
        <v>578789</v>
      </c>
      <c r="D3639" s="192">
        <v>5.9089999999999998</v>
      </c>
      <c r="E3639" s="193">
        <v>41.44321463</v>
      </c>
      <c r="F3639" s="194">
        <v>2.5024061597690088</v>
      </c>
      <c r="H3639" s="195">
        <f t="shared" si="337"/>
        <v>5</v>
      </c>
      <c r="I3639" s="196">
        <f t="shared" si="338"/>
        <v>1</v>
      </c>
      <c r="J3639" s="197">
        <f t="shared" si="339"/>
        <v>3.5</v>
      </c>
      <c r="K3639" s="186">
        <f t="shared" si="342"/>
        <v>9.5</v>
      </c>
      <c r="L3639" s="198">
        <f t="shared" si="340"/>
        <v>3.1666666666666665</v>
      </c>
      <c r="M3639" s="199">
        <f t="shared" si="341"/>
        <v>3.16</v>
      </c>
    </row>
    <row r="3640" spans="1:13" x14ac:dyDescent="0.35">
      <c r="A3640" s="189" t="s">
        <v>3523</v>
      </c>
      <c r="B3640" s="190" t="s">
        <v>3546</v>
      </c>
      <c r="C3640" s="191">
        <v>578908</v>
      </c>
      <c r="D3640" s="192">
        <v>7.33</v>
      </c>
      <c r="E3640" s="193">
        <v>42.602285090000002</v>
      </c>
      <c r="F3640" s="194">
        <v>4.787812840043526</v>
      </c>
      <c r="H3640" s="195">
        <f t="shared" si="337"/>
        <v>5</v>
      </c>
      <c r="I3640" s="196">
        <f t="shared" si="338"/>
        <v>3</v>
      </c>
      <c r="J3640" s="197">
        <f t="shared" si="339"/>
        <v>0.5</v>
      </c>
      <c r="K3640" s="186">
        <f t="shared" si="342"/>
        <v>8.5</v>
      </c>
      <c r="L3640" s="198">
        <f t="shared" si="340"/>
        <v>2.8333333333333335</v>
      </c>
      <c r="M3640" s="199">
        <f t="shared" si="341"/>
        <v>2.83</v>
      </c>
    </row>
    <row r="3641" spans="1:13" x14ac:dyDescent="0.35">
      <c r="A3641" s="189" t="s">
        <v>3523</v>
      </c>
      <c r="B3641" s="190" t="s">
        <v>3547</v>
      </c>
      <c r="C3641" s="191">
        <v>572624</v>
      </c>
      <c r="D3641" s="192">
        <v>6.306</v>
      </c>
      <c r="E3641" s="193">
        <v>36.19714286</v>
      </c>
      <c r="F3641" s="194">
        <v>8</v>
      </c>
      <c r="H3641" s="195">
        <f t="shared" si="337"/>
        <v>5</v>
      </c>
      <c r="I3641" s="196">
        <f t="shared" si="338"/>
        <v>0.5</v>
      </c>
      <c r="J3641" s="197">
        <f t="shared" si="339"/>
        <v>0.5</v>
      </c>
      <c r="K3641" s="186">
        <f t="shared" si="342"/>
        <v>6</v>
      </c>
      <c r="L3641" s="198">
        <f t="shared" si="340"/>
        <v>2</v>
      </c>
      <c r="M3641" s="199">
        <f t="shared" si="341"/>
        <v>2</v>
      </c>
    </row>
    <row r="3642" spans="1:13" x14ac:dyDescent="0.35">
      <c r="A3642" s="189" t="s">
        <v>3523</v>
      </c>
      <c r="B3642" s="190" t="s">
        <v>3548</v>
      </c>
      <c r="C3642" s="191">
        <v>578959</v>
      </c>
      <c r="D3642" s="192">
        <v>8</v>
      </c>
      <c r="E3642" s="193">
        <v>40.25409836</v>
      </c>
      <c r="F3642" s="194">
        <v>14.207650273224045</v>
      </c>
      <c r="H3642" s="195">
        <f t="shared" si="337"/>
        <v>5</v>
      </c>
      <c r="I3642" s="196">
        <f t="shared" si="338"/>
        <v>0.5</v>
      </c>
      <c r="J3642" s="197">
        <f t="shared" si="339"/>
        <v>0.5</v>
      </c>
      <c r="K3642" s="186">
        <f t="shared" si="342"/>
        <v>6</v>
      </c>
      <c r="L3642" s="198">
        <f t="shared" si="340"/>
        <v>2</v>
      </c>
      <c r="M3642" s="199">
        <f t="shared" si="341"/>
        <v>2</v>
      </c>
    </row>
    <row r="3643" spans="1:13" x14ac:dyDescent="0.35">
      <c r="A3643" s="189" t="s">
        <v>3523</v>
      </c>
      <c r="B3643" s="190" t="s">
        <v>3549</v>
      </c>
      <c r="C3643" s="191">
        <v>578975</v>
      </c>
      <c r="D3643" s="192">
        <v>5.6340000000000003</v>
      </c>
      <c r="E3643" s="193">
        <v>44.075963719999997</v>
      </c>
      <c r="F3643" s="194">
        <v>0</v>
      </c>
      <c r="H3643" s="195">
        <f t="shared" si="337"/>
        <v>5</v>
      </c>
      <c r="I3643" s="196">
        <f t="shared" si="338"/>
        <v>5</v>
      </c>
      <c r="J3643" s="197">
        <f t="shared" si="339"/>
        <v>5</v>
      </c>
      <c r="K3643" s="186">
        <f t="shared" si="342"/>
        <v>15</v>
      </c>
      <c r="L3643" s="198">
        <f t="shared" si="340"/>
        <v>5</v>
      </c>
      <c r="M3643" s="199">
        <f t="shared" si="341"/>
        <v>5</v>
      </c>
    </row>
    <row r="3644" spans="1:13" x14ac:dyDescent="0.35">
      <c r="A3644" s="189" t="s">
        <v>3523</v>
      </c>
      <c r="B3644" s="190" t="s">
        <v>3550</v>
      </c>
      <c r="C3644" s="191">
        <v>572292</v>
      </c>
      <c r="D3644" s="192">
        <v>4.7619999999999996</v>
      </c>
      <c r="E3644" s="193">
        <v>46.421875</v>
      </c>
      <c r="F3644" s="194">
        <v>0</v>
      </c>
      <c r="H3644" s="195">
        <f t="shared" si="337"/>
        <v>5</v>
      </c>
      <c r="I3644" s="196">
        <f t="shared" si="338"/>
        <v>5</v>
      </c>
      <c r="J3644" s="197">
        <f t="shared" si="339"/>
        <v>5</v>
      </c>
      <c r="K3644" s="186">
        <f t="shared" si="342"/>
        <v>15</v>
      </c>
      <c r="L3644" s="198">
        <f t="shared" si="340"/>
        <v>5</v>
      </c>
      <c r="M3644" s="199">
        <f t="shared" si="341"/>
        <v>5</v>
      </c>
    </row>
    <row r="3645" spans="1:13" x14ac:dyDescent="0.35">
      <c r="A3645" s="189" t="s">
        <v>3523</v>
      </c>
      <c r="B3645" s="190" t="s">
        <v>860</v>
      </c>
      <c r="C3645" s="191">
        <v>578991</v>
      </c>
      <c r="D3645" s="192">
        <v>6.6669999999999998</v>
      </c>
      <c r="E3645" s="193">
        <v>42.8</v>
      </c>
      <c r="F3645" s="194">
        <v>5</v>
      </c>
      <c r="H3645" s="195">
        <f t="shared" si="337"/>
        <v>5</v>
      </c>
      <c r="I3645" s="196">
        <f t="shared" si="338"/>
        <v>3.5</v>
      </c>
      <c r="J3645" s="197">
        <f t="shared" si="339"/>
        <v>0.5</v>
      </c>
      <c r="K3645" s="186">
        <f t="shared" si="342"/>
        <v>9</v>
      </c>
      <c r="L3645" s="198">
        <f t="shared" si="340"/>
        <v>3</v>
      </c>
      <c r="M3645" s="199">
        <f t="shared" si="341"/>
        <v>3</v>
      </c>
    </row>
    <row r="3646" spans="1:13" x14ac:dyDescent="0.35">
      <c r="A3646" s="189" t="s">
        <v>3551</v>
      </c>
      <c r="B3646" s="190" t="s">
        <v>3273</v>
      </c>
      <c r="C3646" s="191">
        <v>574724</v>
      </c>
      <c r="D3646" s="192">
        <v>1.8779999999999999</v>
      </c>
      <c r="E3646" s="193">
        <v>36.897014929999997</v>
      </c>
      <c r="F3646" s="194">
        <v>14.925373134328359</v>
      </c>
      <c r="H3646" s="195">
        <f t="shared" si="337"/>
        <v>0.5</v>
      </c>
      <c r="I3646" s="196">
        <f t="shared" si="338"/>
        <v>0.5</v>
      </c>
      <c r="J3646" s="197">
        <f t="shared" si="339"/>
        <v>0.5</v>
      </c>
      <c r="K3646" s="186">
        <f t="shared" si="342"/>
        <v>1.5</v>
      </c>
      <c r="L3646" s="198">
        <f t="shared" si="340"/>
        <v>0.5</v>
      </c>
      <c r="M3646" s="199">
        <f t="shared" si="341"/>
        <v>0.5</v>
      </c>
    </row>
    <row r="3647" spans="1:13" x14ac:dyDescent="0.35">
      <c r="A3647" s="189" t="s">
        <v>3551</v>
      </c>
      <c r="B3647" s="190" t="s">
        <v>2035</v>
      </c>
      <c r="C3647" s="191">
        <v>574741</v>
      </c>
      <c r="D3647" s="192">
        <v>1.8260000000000001</v>
      </c>
      <c r="E3647" s="193">
        <v>40.991228069999998</v>
      </c>
      <c r="F3647" s="194">
        <v>2.9239766081871341</v>
      </c>
      <c r="H3647" s="195">
        <f t="shared" si="337"/>
        <v>0.5</v>
      </c>
      <c r="I3647" s="196">
        <f t="shared" si="338"/>
        <v>0.5</v>
      </c>
      <c r="J3647" s="197">
        <f t="shared" si="339"/>
        <v>3</v>
      </c>
      <c r="K3647" s="186">
        <f t="shared" si="342"/>
        <v>4</v>
      </c>
      <c r="L3647" s="198">
        <f t="shared" si="340"/>
        <v>1.3333333333333333</v>
      </c>
      <c r="M3647" s="199">
        <f t="shared" si="341"/>
        <v>1.33</v>
      </c>
    </row>
    <row r="3648" spans="1:13" x14ac:dyDescent="0.35">
      <c r="A3648" s="189" t="s">
        <v>3551</v>
      </c>
      <c r="B3648" s="190" t="s">
        <v>381</v>
      </c>
      <c r="C3648" s="191">
        <v>574783</v>
      </c>
      <c r="D3648" s="192">
        <v>1.0529999999999999</v>
      </c>
      <c r="E3648" s="193">
        <v>43.976702510000003</v>
      </c>
      <c r="F3648" s="194">
        <v>7.1684587813620073</v>
      </c>
      <c r="H3648" s="195">
        <f t="shared" si="337"/>
        <v>0.5</v>
      </c>
      <c r="I3648" s="196">
        <f t="shared" si="338"/>
        <v>5</v>
      </c>
      <c r="J3648" s="197">
        <f t="shared" si="339"/>
        <v>0.5</v>
      </c>
      <c r="K3648" s="186">
        <f t="shared" si="342"/>
        <v>6</v>
      </c>
      <c r="L3648" s="198">
        <f t="shared" si="340"/>
        <v>2</v>
      </c>
      <c r="M3648" s="199">
        <f t="shared" si="341"/>
        <v>2</v>
      </c>
    </row>
    <row r="3649" spans="1:13" x14ac:dyDescent="0.35">
      <c r="A3649" s="189" t="s">
        <v>3551</v>
      </c>
      <c r="B3649" s="190" t="s">
        <v>3552</v>
      </c>
      <c r="C3649" s="191">
        <v>574813</v>
      </c>
      <c r="D3649" s="192">
        <v>1.744</v>
      </c>
      <c r="E3649" s="193">
        <v>43.141666669999999</v>
      </c>
      <c r="F3649" s="194">
        <v>5</v>
      </c>
      <c r="H3649" s="195">
        <f t="shared" si="337"/>
        <v>0.5</v>
      </c>
      <c r="I3649" s="196">
        <f t="shared" si="338"/>
        <v>4</v>
      </c>
      <c r="J3649" s="197">
        <f t="shared" si="339"/>
        <v>0.5</v>
      </c>
      <c r="K3649" s="186">
        <f t="shared" si="342"/>
        <v>5</v>
      </c>
      <c r="L3649" s="198">
        <f t="shared" si="340"/>
        <v>1.6666666666666667</v>
      </c>
      <c r="M3649" s="199">
        <f t="shared" si="341"/>
        <v>1.66</v>
      </c>
    </row>
    <row r="3650" spans="1:13" x14ac:dyDescent="0.35">
      <c r="A3650" s="189" t="s">
        <v>3551</v>
      </c>
      <c r="B3650" s="190" t="s">
        <v>3553</v>
      </c>
      <c r="C3650" s="191">
        <v>574830</v>
      </c>
      <c r="D3650" s="192">
        <v>2.6720000000000002</v>
      </c>
      <c r="E3650" s="193">
        <v>41.551886789999998</v>
      </c>
      <c r="F3650" s="194">
        <v>5.6603773584905657</v>
      </c>
      <c r="H3650" s="195">
        <f t="shared" si="337"/>
        <v>1.5</v>
      </c>
      <c r="I3650" s="196">
        <f t="shared" si="338"/>
        <v>1.5</v>
      </c>
      <c r="J3650" s="197">
        <f t="shared" si="339"/>
        <v>0.5</v>
      </c>
      <c r="K3650" s="186">
        <f t="shared" si="342"/>
        <v>3.5</v>
      </c>
      <c r="L3650" s="198">
        <f t="shared" si="340"/>
        <v>1.1666666666666667</v>
      </c>
      <c r="M3650" s="199">
        <f t="shared" si="341"/>
        <v>1.1599999999999999</v>
      </c>
    </row>
    <row r="3651" spans="1:13" x14ac:dyDescent="0.35">
      <c r="A3651" s="189" t="s">
        <v>3551</v>
      </c>
      <c r="B3651" s="190" t="s">
        <v>3554</v>
      </c>
      <c r="C3651" s="191">
        <v>572799</v>
      </c>
      <c r="D3651" s="192">
        <v>3.871</v>
      </c>
      <c r="E3651" s="193">
        <v>38.069565220000001</v>
      </c>
      <c r="F3651" s="194">
        <v>4.3478260869565215</v>
      </c>
      <c r="H3651" s="195">
        <f t="shared" si="337"/>
        <v>4.5</v>
      </c>
      <c r="I3651" s="196">
        <f t="shared" si="338"/>
        <v>0.5</v>
      </c>
      <c r="J3651" s="197">
        <f t="shared" si="339"/>
        <v>1</v>
      </c>
      <c r="K3651" s="186">
        <f t="shared" si="342"/>
        <v>6</v>
      </c>
      <c r="L3651" s="198">
        <f t="shared" si="340"/>
        <v>2</v>
      </c>
      <c r="M3651" s="199">
        <f t="shared" si="341"/>
        <v>2</v>
      </c>
    </row>
    <row r="3652" spans="1:13" x14ac:dyDescent="0.35">
      <c r="A3652" s="189" t="s">
        <v>3551</v>
      </c>
      <c r="B3652" s="190" t="s">
        <v>3555</v>
      </c>
      <c r="C3652" s="191">
        <v>574856</v>
      </c>
      <c r="D3652" s="192">
        <v>1.3460000000000001</v>
      </c>
      <c r="E3652" s="193">
        <v>41.725232849999998</v>
      </c>
      <c r="F3652" s="194">
        <v>4.4030482641828961</v>
      </c>
      <c r="H3652" s="195">
        <f t="shared" ref="H3652:H3715" si="343">VALUE(_xlfn.IFS(D3652&gt;4.05,"5",D3652&gt;=3.83,"4,5",D3652&gt;=3.6,"4",D3652&gt;=3.37,"3,5",D3652&gt;=3.14,"3",D3652&gt;=2.91,"2,5",D3652&gt;=2.68,"2",D3652&gt;=2.45,"1,5",D3652&gt;=2.22,"1",D3652&lt;2.22,"0,5"))</f>
        <v>0.5</v>
      </c>
      <c r="I3652" s="196">
        <f t="shared" ref="I3652:I3715" si="344">VALUE(_xlfn.IFS(E3652&gt;43.62,"5",E3652&gt;=43.32,"4,5",E3652&gt;=43.1,"4",E3652&gt;=42.7,"3,5",E3652&gt;=42.39,"3",E3652&gt;=42.08,"2,5",E3652&gt;=41.77,"2",E3652&gt;=41.46,"1,5",E3652&gt;=41.15,"1",E3652&lt;41.15,"0,5"))</f>
        <v>1.5</v>
      </c>
      <c r="J3652" s="197">
        <f t="shared" ref="J3652:J3715" si="345">VALUE(_xlfn.IFS(F3652&gt;4.53,"0,5",F3652&gt;=4.2,"1",F3652&gt;=3.86,"1,5",F3652&gt;=3.52,"2",F3652&gt;=3.18,"2,5",F3652&gt;=2.84,"3",F3652&gt;=2.5,"3,5",F3652&gt;=2.16,"4",F3652&gt;=1.82,"4,5",F3652&lt;1.82,"5"))</f>
        <v>1</v>
      </c>
      <c r="K3652" s="186">
        <f t="shared" si="342"/>
        <v>3</v>
      </c>
      <c r="L3652" s="198">
        <f t="shared" ref="L3652:L3715" si="346">(H3652+I3652+J3652)/3</f>
        <v>1</v>
      </c>
      <c r="M3652" s="199">
        <f t="shared" ref="M3652:M3715" si="347">ROUNDDOWN(L3652,2)</f>
        <v>1</v>
      </c>
    </row>
    <row r="3653" spans="1:13" x14ac:dyDescent="0.35">
      <c r="A3653" s="189" t="s">
        <v>3551</v>
      </c>
      <c r="B3653" s="190" t="s">
        <v>3556</v>
      </c>
      <c r="C3653" s="191">
        <v>574864</v>
      </c>
      <c r="D3653" s="192">
        <v>1.266</v>
      </c>
      <c r="E3653" s="193">
        <v>39.729957810000002</v>
      </c>
      <c r="F3653" s="194">
        <v>2.5316455696202533</v>
      </c>
      <c r="H3653" s="195">
        <f t="shared" si="343"/>
        <v>0.5</v>
      </c>
      <c r="I3653" s="196">
        <f t="shared" si="344"/>
        <v>0.5</v>
      </c>
      <c r="J3653" s="197">
        <f t="shared" si="345"/>
        <v>3.5</v>
      </c>
      <c r="K3653" s="186">
        <f t="shared" si="342"/>
        <v>4.5</v>
      </c>
      <c r="L3653" s="198">
        <f t="shared" si="346"/>
        <v>1.5</v>
      </c>
      <c r="M3653" s="199">
        <f t="shared" si="347"/>
        <v>1.5</v>
      </c>
    </row>
    <row r="3654" spans="1:13" x14ac:dyDescent="0.35">
      <c r="A3654" s="189" t="s">
        <v>3551</v>
      </c>
      <c r="B3654" s="190" t="s">
        <v>3557</v>
      </c>
      <c r="C3654" s="191">
        <v>572896</v>
      </c>
      <c r="D3654" s="192">
        <v>2.581</v>
      </c>
      <c r="E3654" s="193">
        <v>37.43553009</v>
      </c>
      <c r="F3654" s="194">
        <v>13.180515759312319</v>
      </c>
      <c r="H3654" s="195">
        <f t="shared" si="343"/>
        <v>1.5</v>
      </c>
      <c r="I3654" s="196">
        <f t="shared" si="344"/>
        <v>0.5</v>
      </c>
      <c r="J3654" s="197">
        <f t="shared" si="345"/>
        <v>0.5</v>
      </c>
      <c r="K3654" s="186">
        <f t="shared" si="342"/>
        <v>2.5</v>
      </c>
      <c r="L3654" s="198">
        <f t="shared" si="346"/>
        <v>0.83333333333333337</v>
      </c>
      <c r="M3654" s="199">
        <f t="shared" si="347"/>
        <v>0.83</v>
      </c>
    </row>
    <row r="3655" spans="1:13" x14ac:dyDescent="0.35">
      <c r="A3655" s="189" t="s">
        <v>3551</v>
      </c>
      <c r="B3655" s="190" t="s">
        <v>3558</v>
      </c>
      <c r="C3655" s="191">
        <v>574899</v>
      </c>
      <c r="D3655" s="192">
        <v>2.5169999999999999</v>
      </c>
      <c r="E3655" s="193">
        <v>39.02611658</v>
      </c>
      <c r="F3655" s="194">
        <v>9.9167297501892495</v>
      </c>
      <c r="H3655" s="195">
        <f t="shared" si="343"/>
        <v>1.5</v>
      </c>
      <c r="I3655" s="196">
        <f t="shared" si="344"/>
        <v>0.5</v>
      </c>
      <c r="J3655" s="197">
        <f t="shared" si="345"/>
        <v>0.5</v>
      </c>
      <c r="K3655" s="186">
        <f t="shared" si="342"/>
        <v>2.5</v>
      </c>
      <c r="L3655" s="198">
        <f t="shared" si="346"/>
        <v>0.83333333333333337</v>
      </c>
      <c r="M3655" s="199">
        <f t="shared" si="347"/>
        <v>0.83</v>
      </c>
    </row>
    <row r="3656" spans="1:13" x14ac:dyDescent="0.35">
      <c r="A3656" s="189" t="s">
        <v>3551</v>
      </c>
      <c r="B3656" s="190" t="s">
        <v>643</v>
      </c>
      <c r="C3656" s="191">
        <v>574902</v>
      </c>
      <c r="D3656" s="192">
        <v>4.3479999999999999</v>
      </c>
      <c r="E3656" s="193">
        <v>41.002272730000001</v>
      </c>
      <c r="F3656" s="194">
        <v>5.9090909090909092</v>
      </c>
      <c r="H3656" s="195">
        <f t="shared" si="343"/>
        <v>5</v>
      </c>
      <c r="I3656" s="196">
        <f t="shared" si="344"/>
        <v>0.5</v>
      </c>
      <c r="J3656" s="197">
        <f t="shared" si="345"/>
        <v>0.5</v>
      </c>
      <c r="K3656" s="186">
        <f t="shared" si="342"/>
        <v>6</v>
      </c>
      <c r="L3656" s="198">
        <f t="shared" si="346"/>
        <v>2</v>
      </c>
      <c r="M3656" s="199">
        <f t="shared" si="347"/>
        <v>2</v>
      </c>
    </row>
    <row r="3657" spans="1:13" x14ac:dyDescent="0.35">
      <c r="A3657" s="189" t="s">
        <v>3551</v>
      </c>
      <c r="B3657" s="190" t="s">
        <v>3559</v>
      </c>
      <c r="C3657" s="191">
        <v>574953</v>
      </c>
      <c r="D3657" s="192">
        <v>2.4460000000000002</v>
      </c>
      <c r="E3657" s="193">
        <v>36.006153849999997</v>
      </c>
      <c r="F3657" s="194">
        <v>14.153846153846152</v>
      </c>
      <c r="H3657" s="195">
        <f t="shared" si="343"/>
        <v>1</v>
      </c>
      <c r="I3657" s="196">
        <f t="shared" si="344"/>
        <v>0.5</v>
      </c>
      <c r="J3657" s="197">
        <f t="shared" si="345"/>
        <v>0.5</v>
      </c>
      <c r="K3657" s="186">
        <f t="shared" si="342"/>
        <v>2</v>
      </c>
      <c r="L3657" s="198">
        <f t="shared" si="346"/>
        <v>0.66666666666666663</v>
      </c>
      <c r="M3657" s="199">
        <f t="shared" si="347"/>
        <v>0.66</v>
      </c>
    </row>
    <row r="3658" spans="1:13" x14ac:dyDescent="0.35">
      <c r="A3658" s="189" t="s">
        <v>3551</v>
      </c>
      <c r="B3658" s="190" t="s">
        <v>3560</v>
      </c>
      <c r="C3658" s="191">
        <v>572977</v>
      </c>
      <c r="D3658" s="192">
        <v>1.786</v>
      </c>
      <c r="E3658" s="193">
        <v>40.533232630000001</v>
      </c>
      <c r="F3658" s="194">
        <v>12.084592145015106</v>
      </c>
      <c r="H3658" s="195">
        <f t="shared" si="343"/>
        <v>0.5</v>
      </c>
      <c r="I3658" s="196">
        <f t="shared" si="344"/>
        <v>0.5</v>
      </c>
      <c r="J3658" s="197">
        <f t="shared" si="345"/>
        <v>0.5</v>
      </c>
      <c r="K3658" s="186">
        <f t="shared" si="342"/>
        <v>1.5</v>
      </c>
      <c r="L3658" s="198">
        <f t="shared" si="346"/>
        <v>0.5</v>
      </c>
      <c r="M3658" s="199">
        <f t="shared" si="347"/>
        <v>0.5</v>
      </c>
    </row>
    <row r="3659" spans="1:13" x14ac:dyDescent="0.35">
      <c r="A3659" s="189" t="s">
        <v>3551</v>
      </c>
      <c r="B3659" s="190" t="s">
        <v>3561</v>
      </c>
      <c r="C3659" s="191">
        <v>575046</v>
      </c>
      <c r="D3659" s="192">
        <v>2.7029999999999998</v>
      </c>
      <c r="E3659" s="193">
        <v>38.288104089999997</v>
      </c>
      <c r="F3659" s="194">
        <v>11.895910780669146</v>
      </c>
      <c r="H3659" s="195">
        <f t="shared" si="343"/>
        <v>2</v>
      </c>
      <c r="I3659" s="196">
        <f t="shared" si="344"/>
        <v>0.5</v>
      </c>
      <c r="J3659" s="197">
        <f t="shared" si="345"/>
        <v>0.5</v>
      </c>
      <c r="K3659" s="186">
        <f t="shared" si="342"/>
        <v>3</v>
      </c>
      <c r="L3659" s="198">
        <f t="shared" si="346"/>
        <v>1</v>
      </c>
      <c r="M3659" s="199">
        <f t="shared" si="347"/>
        <v>1</v>
      </c>
    </row>
    <row r="3660" spans="1:13" x14ac:dyDescent="0.35">
      <c r="A3660" s="189" t="s">
        <v>3551</v>
      </c>
      <c r="B3660" s="190" t="s">
        <v>494</v>
      </c>
      <c r="C3660" s="191">
        <v>575062</v>
      </c>
      <c r="D3660" s="192">
        <v>1.802</v>
      </c>
      <c r="E3660" s="193">
        <v>40.959383750000001</v>
      </c>
      <c r="F3660" s="194">
        <v>4.4817927170868357</v>
      </c>
      <c r="H3660" s="195">
        <f t="shared" si="343"/>
        <v>0.5</v>
      </c>
      <c r="I3660" s="196">
        <f t="shared" si="344"/>
        <v>0.5</v>
      </c>
      <c r="J3660" s="197">
        <f t="shared" si="345"/>
        <v>1</v>
      </c>
      <c r="K3660" s="186">
        <f t="shared" si="342"/>
        <v>2</v>
      </c>
      <c r="L3660" s="198">
        <f t="shared" si="346"/>
        <v>0.66666666666666663</v>
      </c>
      <c r="M3660" s="199">
        <f t="shared" si="347"/>
        <v>0.66</v>
      </c>
    </row>
    <row r="3661" spans="1:13" x14ac:dyDescent="0.35">
      <c r="A3661" s="189" t="s">
        <v>3551</v>
      </c>
      <c r="B3661" s="190" t="s">
        <v>3562</v>
      </c>
      <c r="C3661" s="191">
        <v>575097</v>
      </c>
      <c r="D3661" s="192">
        <v>1.55</v>
      </c>
      <c r="E3661" s="193">
        <v>43.224637680000001</v>
      </c>
      <c r="F3661" s="194">
        <v>2.8985507246376812</v>
      </c>
      <c r="H3661" s="195">
        <f t="shared" si="343"/>
        <v>0.5</v>
      </c>
      <c r="I3661" s="196">
        <f t="shared" si="344"/>
        <v>4</v>
      </c>
      <c r="J3661" s="197">
        <f t="shared" si="345"/>
        <v>3</v>
      </c>
      <c r="K3661" s="186">
        <f t="shared" ref="K3661:K3724" si="348">SUM(H3661:J3661)</f>
        <v>7.5</v>
      </c>
      <c r="L3661" s="198">
        <f t="shared" si="346"/>
        <v>2.5</v>
      </c>
      <c r="M3661" s="199">
        <f t="shared" si="347"/>
        <v>2.5</v>
      </c>
    </row>
    <row r="3662" spans="1:13" x14ac:dyDescent="0.35">
      <c r="A3662" s="189" t="s">
        <v>3551</v>
      </c>
      <c r="B3662" s="190" t="s">
        <v>3563</v>
      </c>
      <c r="C3662" s="191">
        <v>575143</v>
      </c>
      <c r="D3662" s="192">
        <v>2.1659999999999999</v>
      </c>
      <c r="E3662" s="193">
        <v>42.24293059</v>
      </c>
      <c r="F3662" s="194">
        <v>2.0565552699228795</v>
      </c>
      <c r="H3662" s="195">
        <f t="shared" si="343"/>
        <v>0.5</v>
      </c>
      <c r="I3662" s="196">
        <f t="shared" si="344"/>
        <v>2.5</v>
      </c>
      <c r="J3662" s="197">
        <f t="shared" si="345"/>
        <v>4.5</v>
      </c>
      <c r="K3662" s="186">
        <f t="shared" si="348"/>
        <v>7.5</v>
      </c>
      <c r="L3662" s="198">
        <f t="shared" si="346"/>
        <v>2.5</v>
      </c>
      <c r="M3662" s="199">
        <f t="shared" si="347"/>
        <v>2.5</v>
      </c>
    </row>
    <row r="3663" spans="1:13" x14ac:dyDescent="0.35">
      <c r="A3663" s="189" t="s">
        <v>3551</v>
      </c>
      <c r="B3663" s="190" t="s">
        <v>3564</v>
      </c>
      <c r="C3663" s="191">
        <v>575151</v>
      </c>
      <c r="D3663" s="192">
        <v>4.38</v>
      </c>
      <c r="E3663" s="193">
        <v>41.685520359999998</v>
      </c>
      <c r="F3663" s="194">
        <v>8.144796380090499</v>
      </c>
      <c r="H3663" s="195">
        <f t="shared" si="343"/>
        <v>5</v>
      </c>
      <c r="I3663" s="196">
        <f t="shared" si="344"/>
        <v>1.5</v>
      </c>
      <c r="J3663" s="197">
        <f t="shared" si="345"/>
        <v>0.5</v>
      </c>
      <c r="K3663" s="186">
        <f t="shared" si="348"/>
        <v>7</v>
      </c>
      <c r="L3663" s="198">
        <f t="shared" si="346"/>
        <v>2.3333333333333335</v>
      </c>
      <c r="M3663" s="199">
        <f t="shared" si="347"/>
        <v>2.33</v>
      </c>
    </row>
    <row r="3664" spans="1:13" x14ac:dyDescent="0.35">
      <c r="A3664" s="189" t="s">
        <v>3551</v>
      </c>
      <c r="B3664" s="190" t="s">
        <v>3565</v>
      </c>
      <c r="C3664" s="191">
        <v>575232</v>
      </c>
      <c r="D3664" s="192">
        <v>1.7050000000000001</v>
      </c>
      <c r="E3664" s="193">
        <v>39.343205570000002</v>
      </c>
      <c r="F3664" s="194">
        <v>3.8327526132404186</v>
      </c>
      <c r="H3664" s="195">
        <f t="shared" si="343"/>
        <v>0.5</v>
      </c>
      <c r="I3664" s="196">
        <f t="shared" si="344"/>
        <v>0.5</v>
      </c>
      <c r="J3664" s="197">
        <f t="shared" si="345"/>
        <v>2</v>
      </c>
      <c r="K3664" s="186">
        <f t="shared" si="348"/>
        <v>3</v>
      </c>
      <c r="L3664" s="198">
        <f t="shared" si="346"/>
        <v>1</v>
      </c>
      <c r="M3664" s="199">
        <f t="shared" si="347"/>
        <v>1</v>
      </c>
    </row>
    <row r="3665" spans="1:13" x14ac:dyDescent="0.35">
      <c r="A3665" s="189" t="s">
        <v>3551</v>
      </c>
      <c r="B3665" s="190" t="s">
        <v>3566</v>
      </c>
      <c r="C3665" s="191">
        <v>572861</v>
      </c>
      <c r="D3665" s="192">
        <v>6.593</v>
      </c>
      <c r="E3665" s="193">
        <v>42.996598640000002</v>
      </c>
      <c r="F3665" s="194">
        <v>0</v>
      </c>
      <c r="H3665" s="195">
        <f t="shared" si="343"/>
        <v>5</v>
      </c>
      <c r="I3665" s="196">
        <f t="shared" si="344"/>
        <v>3.5</v>
      </c>
      <c r="J3665" s="197">
        <f t="shared" si="345"/>
        <v>5</v>
      </c>
      <c r="K3665" s="186">
        <f t="shared" si="348"/>
        <v>13.5</v>
      </c>
      <c r="L3665" s="198">
        <f t="shared" si="346"/>
        <v>4.5</v>
      </c>
      <c r="M3665" s="199">
        <f t="shared" si="347"/>
        <v>4.5</v>
      </c>
    </row>
    <row r="3666" spans="1:13" x14ac:dyDescent="0.35">
      <c r="A3666" s="189" t="s">
        <v>3551</v>
      </c>
      <c r="B3666" s="190" t="s">
        <v>3567</v>
      </c>
      <c r="C3666" s="191">
        <v>573515</v>
      </c>
      <c r="D3666" s="192">
        <v>1.0309999999999999</v>
      </c>
      <c r="E3666" s="193">
        <v>38.822147649999998</v>
      </c>
      <c r="F3666" s="194">
        <v>4.4742729306487696</v>
      </c>
      <c r="H3666" s="195">
        <f t="shared" si="343"/>
        <v>0.5</v>
      </c>
      <c r="I3666" s="196">
        <f t="shared" si="344"/>
        <v>0.5</v>
      </c>
      <c r="J3666" s="197">
        <f t="shared" si="345"/>
        <v>1</v>
      </c>
      <c r="K3666" s="186">
        <f t="shared" si="348"/>
        <v>2</v>
      </c>
      <c r="L3666" s="198">
        <f t="shared" si="346"/>
        <v>0.66666666666666663</v>
      </c>
      <c r="M3666" s="199">
        <f t="shared" si="347"/>
        <v>0.66</v>
      </c>
    </row>
    <row r="3667" spans="1:13" x14ac:dyDescent="0.35">
      <c r="A3667" s="189" t="s">
        <v>3551</v>
      </c>
      <c r="B3667" s="190" t="s">
        <v>3568</v>
      </c>
      <c r="C3667" s="191">
        <v>572845</v>
      </c>
      <c r="D3667" s="192">
        <v>2.7269999999999999</v>
      </c>
      <c r="E3667" s="193">
        <v>42.353801169999997</v>
      </c>
      <c r="F3667" s="194">
        <v>3.5087719298245617</v>
      </c>
      <c r="H3667" s="195">
        <f t="shared" si="343"/>
        <v>2</v>
      </c>
      <c r="I3667" s="196">
        <f t="shared" si="344"/>
        <v>2.5</v>
      </c>
      <c r="J3667" s="197">
        <f t="shared" si="345"/>
        <v>2.5</v>
      </c>
      <c r="K3667" s="186">
        <f t="shared" si="348"/>
        <v>7</v>
      </c>
      <c r="L3667" s="198">
        <f t="shared" si="346"/>
        <v>2.3333333333333335</v>
      </c>
      <c r="M3667" s="199">
        <f t="shared" si="347"/>
        <v>2.33</v>
      </c>
    </row>
    <row r="3668" spans="1:13" x14ac:dyDescent="0.35">
      <c r="A3668" s="189" t="s">
        <v>3551</v>
      </c>
      <c r="B3668" s="190" t="s">
        <v>3569</v>
      </c>
      <c r="C3668" s="191">
        <v>574767</v>
      </c>
      <c r="D3668" s="192">
        <v>3.1110000000000002</v>
      </c>
      <c r="E3668" s="193">
        <v>43</v>
      </c>
      <c r="F3668" s="194">
        <v>1.2593016599885518</v>
      </c>
      <c r="H3668" s="195">
        <f t="shared" si="343"/>
        <v>2.5</v>
      </c>
      <c r="I3668" s="196">
        <f t="shared" si="344"/>
        <v>3.5</v>
      </c>
      <c r="J3668" s="197">
        <f t="shared" si="345"/>
        <v>5</v>
      </c>
      <c r="K3668" s="186">
        <f t="shared" si="348"/>
        <v>11</v>
      </c>
      <c r="L3668" s="198">
        <f t="shared" si="346"/>
        <v>3.6666666666666665</v>
      </c>
      <c r="M3668" s="199">
        <f t="shared" si="347"/>
        <v>3.66</v>
      </c>
    </row>
    <row r="3669" spans="1:13" x14ac:dyDescent="0.35">
      <c r="A3669" s="189" t="s">
        <v>3551</v>
      </c>
      <c r="B3669" s="190" t="s">
        <v>3570</v>
      </c>
      <c r="C3669" s="191">
        <v>575305</v>
      </c>
      <c r="D3669" s="192">
        <v>1.8480000000000001</v>
      </c>
      <c r="E3669" s="193">
        <v>38.78721805</v>
      </c>
      <c r="F3669" s="194">
        <v>17.443609022556391</v>
      </c>
      <c r="H3669" s="195">
        <f t="shared" si="343"/>
        <v>0.5</v>
      </c>
      <c r="I3669" s="196">
        <f t="shared" si="344"/>
        <v>0.5</v>
      </c>
      <c r="J3669" s="197">
        <f t="shared" si="345"/>
        <v>0.5</v>
      </c>
      <c r="K3669" s="186">
        <f t="shared" si="348"/>
        <v>1.5</v>
      </c>
      <c r="L3669" s="198">
        <f t="shared" si="346"/>
        <v>0.5</v>
      </c>
      <c r="M3669" s="199">
        <f t="shared" si="347"/>
        <v>0.5</v>
      </c>
    </row>
    <row r="3670" spans="1:13" x14ac:dyDescent="0.35">
      <c r="A3670" s="189" t="s">
        <v>3551</v>
      </c>
      <c r="B3670" s="190" t="s">
        <v>3571</v>
      </c>
      <c r="C3670" s="191">
        <v>572802</v>
      </c>
      <c r="D3670" s="192">
        <v>2.2989999999999999</v>
      </c>
      <c r="E3670" s="193">
        <v>42.833333330000002</v>
      </c>
      <c r="F3670" s="194">
        <v>1.4814814814814816</v>
      </c>
      <c r="H3670" s="195">
        <f t="shared" si="343"/>
        <v>1</v>
      </c>
      <c r="I3670" s="196">
        <f t="shared" si="344"/>
        <v>3.5</v>
      </c>
      <c r="J3670" s="197">
        <f t="shared" si="345"/>
        <v>5</v>
      </c>
      <c r="K3670" s="186">
        <f t="shared" si="348"/>
        <v>9.5</v>
      </c>
      <c r="L3670" s="198">
        <f t="shared" si="346"/>
        <v>3.1666666666666665</v>
      </c>
      <c r="M3670" s="199">
        <f t="shared" si="347"/>
        <v>3.16</v>
      </c>
    </row>
    <row r="3671" spans="1:13" x14ac:dyDescent="0.35">
      <c r="A3671" s="189" t="s">
        <v>3551</v>
      </c>
      <c r="B3671" s="190" t="s">
        <v>3572</v>
      </c>
      <c r="C3671" s="191">
        <v>575372</v>
      </c>
      <c r="D3671" s="192">
        <v>2.3809999999999998</v>
      </c>
      <c r="E3671" s="193">
        <v>39.744541480000002</v>
      </c>
      <c r="F3671" s="194">
        <v>6.4046579330422135</v>
      </c>
      <c r="H3671" s="195">
        <f t="shared" si="343"/>
        <v>1</v>
      </c>
      <c r="I3671" s="196">
        <f t="shared" si="344"/>
        <v>0.5</v>
      </c>
      <c r="J3671" s="197">
        <f t="shared" si="345"/>
        <v>0.5</v>
      </c>
      <c r="K3671" s="186">
        <f t="shared" si="348"/>
        <v>2</v>
      </c>
      <c r="L3671" s="198">
        <f t="shared" si="346"/>
        <v>0.66666666666666663</v>
      </c>
      <c r="M3671" s="199">
        <f t="shared" si="347"/>
        <v>0.66</v>
      </c>
    </row>
    <row r="3672" spans="1:13" x14ac:dyDescent="0.35">
      <c r="A3672" s="189" t="s">
        <v>3551</v>
      </c>
      <c r="B3672" s="190" t="s">
        <v>3573</v>
      </c>
      <c r="C3672" s="191">
        <v>575399</v>
      </c>
      <c r="D3672" s="192">
        <v>3.056</v>
      </c>
      <c r="E3672" s="193">
        <v>45.509134869999997</v>
      </c>
      <c r="F3672" s="194">
        <v>3.0091348737238044</v>
      </c>
      <c r="H3672" s="195">
        <f t="shared" si="343"/>
        <v>2.5</v>
      </c>
      <c r="I3672" s="196">
        <f t="shared" si="344"/>
        <v>5</v>
      </c>
      <c r="J3672" s="197">
        <f t="shared" si="345"/>
        <v>3</v>
      </c>
      <c r="K3672" s="186">
        <f t="shared" si="348"/>
        <v>10.5</v>
      </c>
      <c r="L3672" s="198">
        <f t="shared" si="346"/>
        <v>3.5</v>
      </c>
      <c r="M3672" s="199">
        <f t="shared" si="347"/>
        <v>3.5</v>
      </c>
    </row>
    <row r="3673" spans="1:13" x14ac:dyDescent="0.35">
      <c r="A3673" s="189" t="s">
        <v>3551</v>
      </c>
      <c r="B3673" s="190" t="s">
        <v>711</v>
      </c>
      <c r="C3673" s="191">
        <v>572870</v>
      </c>
      <c r="D3673" s="192">
        <v>1.7989999999999999</v>
      </c>
      <c r="E3673" s="193">
        <v>34.577473179999998</v>
      </c>
      <c r="F3673" s="194">
        <v>16.6865315852205</v>
      </c>
      <c r="H3673" s="195">
        <f t="shared" si="343"/>
        <v>0.5</v>
      </c>
      <c r="I3673" s="196">
        <f t="shared" si="344"/>
        <v>0.5</v>
      </c>
      <c r="J3673" s="197">
        <f t="shared" si="345"/>
        <v>0.5</v>
      </c>
      <c r="K3673" s="186">
        <f t="shared" si="348"/>
        <v>1.5</v>
      </c>
      <c r="L3673" s="198">
        <f t="shared" si="346"/>
        <v>0.5</v>
      </c>
      <c r="M3673" s="199">
        <f t="shared" si="347"/>
        <v>0.5</v>
      </c>
    </row>
    <row r="3674" spans="1:13" x14ac:dyDescent="0.35">
      <c r="A3674" s="189" t="s">
        <v>3551</v>
      </c>
      <c r="B3674" s="190" t="s">
        <v>3574</v>
      </c>
      <c r="C3674" s="191">
        <v>573078</v>
      </c>
      <c r="D3674" s="192">
        <v>3.5710000000000002</v>
      </c>
      <c r="E3674" s="193">
        <v>43.793103449999997</v>
      </c>
      <c r="F3674" s="194">
        <v>8.0459770114942533</v>
      </c>
      <c r="H3674" s="195">
        <f t="shared" si="343"/>
        <v>3.5</v>
      </c>
      <c r="I3674" s="196">
        <f t="shared" si="344"/>
        <v>5</v>
      </c>
      <c r="J3674" s="197">
        <f t="shared" si="345"/>
        <v>0.5</v>
      </c>
      <c r="K3674" s="186">
        <f t="shared" si="348"/>
        <v>9</v>
      </c>
      <c r="L3674" s="198">
        <f t="shared" si="346"/>
        <v>3</v>
      </c>
      <c r="M3674" s="199">
        <f t="shared" si="347"/>
        <v>3</v>
      </c>
    </row>
    <row r="3675" spans="1:13" x14ac:dyDescent="0.35">
      <c r="A3675" s="189" t="s">
        <v>3551</v>
      </c>
      <c r="B3675" s="190" t="s">
        <v>3575</v>
      </c>
      <c r="C3675" s="191">
        <v>575429</v>
      </c>
      <c r="D3675" s="192">
        <v>1.8740000000000001</v>
      </c>
      <c r="E3675" s="193">
        <v>39.568734579999997</v>
      </c>
      <c r="F3675" s="194">
        <v>8.9531194924215711</v>
      </c>
      <c r="H3675" s="195">
        <f t="shared" si="343"/>
        <v>0.5</v>
      </c>
      <c r="I3675" s="196">
        <f t="shared" si="344"/>
        <v>0.5</v>
      </c>
      <c r="J3675" s="197">
        <f t="shared" si="345"/>
        <v>0.5</v>
      </c>
      <c r="K3675" s="186">
        <f t="shared" si="348"/>
        <v>1.5</v>
      </c>
      <c r="L3675" s="198">
        <f t="shared" si="346"/>
        <v>0.5</v>
      </c>
      <c r="M3675" s="199">
        <f t="shared" si="347"/>
        <v>0.5</v>
      </c>
    </row>
    <row r="3676" spans="1:13" x14ac:dyDescent="0.35">
      <c r="A3676" s="189" t="s">
        <v>3551</v>
      </c>
      <c r="B3676" s="190" t="s">
        <v>3576</v>
      </c>
      <c r="C3676" s="191">
        <v>575437</v>
      </c>
      <c r="D3676" s="192">
        <v>1.91</v>
      </c>
      <c r="E3676" s="193">
        <v>41.524955439999999</v>
      </c>
      <c r="F3676" s="194">
        <v>4.4563279857397502</v>
      </c>
      <c r="H3676" s="195">
        <f t="shared" si="343"/>
        <v>0.5</v>
      </c>
      <c r="I3676" s="196">
        <f t="shared" si="344"/>
        <v>1.5</v>
      </c>
      <c r="J3676" s="197">
        <f t="shared" si="345"/>
        <v>1</v>
      </c>
      <c r="K3676" s="186">
        <f t="shared" si="348"/>
        <v>3</v>
      </c>
      <c r="L3676" s="198">
        <f t="shared" si="346"/>
        <v>1</v>
      </c>
      <c r="M3676" s="199">
        <f t="shared" si="347"/>
        <v>1</v>
      </c>
    </row>
    <row r="3677" spans="1:13" x14ac:dyDescent="0.35">
      <c r="A3677" s="189" t="s">
        <v>3551</v>
      </c>
      <c r="B3677" s="190" t="s">
        <v>3551</v>
      </c>
      <c r="C3677" s="191">
        <v>555134</v>
      </c>
      <c r="D3677" s="192">
        <v>2.9710000000000001</v>
      </c>
      <c r="E3677" s="193">
        <v>43.292122300000003</v>
      </c>
      <c r="F3677" s="194">
        <v>3.3823433879734091</v>
      </c>
      <c r="H3677" s="195">
        <f t="shared" si="343"/>
        <v>2.5</v>
      </c>
      <c r="I3677" s="196">
        <f t="shared" si="344"/>
        <v>4</v>
      </c>
      <c r="J3677" s="197">
        <f t="shared" si="345"/>
        <v>2.5</v>
      </c>
      <c r="K3677" s="186">
        <f t="shared" si="348"/>
        <v>9</v>
      </c>
      <c r="L3677" s="198">
        <f t="shared" si="346"/>
        <v>3</v>
      </c>
      <c r="M3677" s="199">
        <f t="shared" si="347"/>
        <v>3</v>
      </c>
    </row>
    <row r="3678" spans="1:13" x14ac:dyDescent="0.35">
      <c r="A3678" s="189" t="s">
        <v>3551</v>
      </c>
      <c r="B3678" s="190" t="s">
        <v>3577</v>
      </c>
      <c r="C3678" s="191">
        <v>572942</v>
      </c>
      <c r="D3678" s="192">
        <v>1.667</v>
      </c>
      <c r="E3678" s="193">
        <v>41.19902913</v>
      </c>
      <c r="F3678" s="194">
        <v>0</v>
      </c>
      <c r="H3678" s="195">
        <f t="shared" si="343"/>
        <v>0.5</v>
      </c>
      <c r="I3678" s="196">
        <f t="shared" si="344"/>
        <v>1</v>
      </c>
      <c r="J3678" s="197">
        <f t="shared" si="345"/>
        <v>5</v>
      </c>
      <c r="K3678" s="186">
        <f t="shared" si="348"/>
        <v>6.5</v>
      </c>
      <c r="L3678" s="198">
        <f t="shared" si="346"/>
        <v>2.1666666666666665</v>
      </c>
      <c r="M3678" s="199">
        <f t="shared" si="347"/>
        <v>2.16</v>
      </c>
    </row>
    <row r="3679" spans="1:13" x14ac:dyDescent="0.35">
      <c r="A3679" s="189" t="s">
        <v>3551</v>
      </c>
      <c r="B3679" s="190" t="s">
        <v>3578</v>
      </c>
      <c r="C3679" s="191">
        <v>572951</v>
      </c>
      <c r="D3679" s="192">
        <v>0.94299999999999995</v>
      </c>
      <c r="E3679" s="193">
        <v>42.353503179999997</v>
      </c>
      <c r="F3679" s="194">
        <v>5.095541401273886</v>
      </c>
      <c r="H3679" s="195">
        <f t="shared" si="343"/>
        <v>0.5</v>
      </c>
      <c r="I3679" s="196">
        <f t="shared" si="344"/>
        <v>2.5</v>
      </c>
      <c r="J3679" s="197">
        <f t="shared" si="345"/>
        <v>0.5</v>
      </c>
      <c r="K3679" s="186">
        <f t="shared" si="348"/>
        <v>3.5</v>
      </c>
      <c r="L3679" s="198">
        <f t="shared" si="346"/>
        <v>1.1666666666666667</v>
      </c>
      <c r="M3679" s="199">
        <f t="shared" si="347"/>
        <v>1.1599999999999999</v>
      </c>
    </row>
    <row r="3680" spans="1:13" x14ac:dyDescent="0.35">
      <c r="A3680" s="189" t="s">
        <v>3551</v>
      </c>
      <c r="B3680" s="190" t="s">
        <v>3579</v>
      </c>
      <c r="C3680" s="191">
        <v>572853</v>
      </c>
      <c r="D3680" s="192">
        <v>4.4779999999999998</v>
      </c>
      <c r="E3680" s="193">
        <v>42.055555560000002</v>
      </c>
      <c r="F3680" s="194">
        <v>8.5470085470085486</v>
      </c>
      <c r="H3680" s="195">
        <f t="shared" si="343"/>
        <v>5</v>
      </c>
      <c r="I3680" s="196">
        <f t="shared" si="344"/>
        <v>2</v>
      </c>
      <c r="J3680" s="197">
        <f t="shared" si="345"/>
        <v>0.5</v>
      </c>
      <c r="K3680" s="186">
        <f t="shared" si="348"/>
        <v>7.5</v>
      </c>
      <c r="L3680" s="198">
        <f t="shared" si="346"/>
        <v>2.5</v>
      </c>
      <c r="M3680" s="199">
        <f t="shared" si="347"/>
        <v>2.5</v>
      </c>
    </row>
    <row r="3681" spans="1:13" x14ac:dyDescent="0.35">
      <c r="A3681" s="189" t="s">
        <v>3551</v>
      </c>
      <c r="B3681" s="190" t="s">
        <v>3580</v>
      </c>
      <c r="C3681" s="191">
        <v>575534</v>
      </c>
      <c r="D3681" s="192">
        <v>1.9019999999999999</v>
      </c>
      <c r="E3681" s="193">
        <v>45.366894199999997</v>
      </c>
      <c r="F3681" s="194">
        <v>4.0955631399317403</v>
      </c>
      <c r="H3681" s="195">
        <f t="shared" si="343"/>
        <v>0.5</v>
      </c>
      <c r="I3681" s="196">
        <f t="shared" si="344"/>
        <v>5</v>
      </c>
      <c r="J3681" s="197">
        <f t="shared" si="345"/>
        <v>1.5</v>
      </c>
      <c r="K3681" s="186">
        <f t="shared" si="348"/>
        <v>7</v>
      </c>
      <c r="L3681" s="198">
        <f t="shared" si="346"/>
        <v>2.3333333333333335</v>
      </c>
      <c r="M3681" s="199">
        <f t="shared" si="347"/>
        <v>2.33</v>
      </c>
    </row>
    <row r="3682" spans="1:13" x14ac:dyDescent="0.35">
      <c r="A3682" s="189" t="s">
        <v>3551</v>
      </c>
      <c r="B3682" s="190" t="s">
        <v>3581</v>
      </c>
      <c r="C3682" s="191">
        <v>575551</v>
      </c>
      <c r="D3682" s="192">
        <v>2.3439999999999999</v>
      </c>
      <c r="E3682" s="193">
        <v>40.833333330000002</v>
      </c>
      <c r="F3682" s="194">
        <v>6.8535825545171347</v>
      </c>
      <c r="H3682" s="195">
        <f t="shared" si="343"/>
        <v>1</v>
      </c>
      <c r="I3682" s="196">
        <f t="shared" si="344"/>
        <v>0.5</v>
      </c>
      <c r="J3682" s="197">
        <f t="shared" si="345"/>
        <v>0.5</v>
      </c>
      <c r="K3682" s="186">
        <f t="shared" si="348"/>
        <v>2</v>
      </c>
      <c r="L3682" s="198">
        <f t="shared" si="346"/>
        <v>0.66666666666666663</v>
      </c>
      <c r="M3682" s="199">
        <f t="shared" si="347"/>
        <v>0.66</v>
      </c>
    </row>
    <row r="3683" spans="1:13" x14ac:dyDescent="0.35">
      <c r="A3683" s="189" t="s">
        <v>3551</v>
      </c>
      <c r="B3683" s="190" t="s">
        <v>3058</v>
      </c>
      <c r="C3683" s="191">
        <v>575569</v>
      </c>
      <c r="D3683" s="192">
        <v>1.1359999999999999</v>
      </c>
      <c r="E3683" s="193">
        <v>45.825842700000003</v>
      </c>
      <c r="F3683" s="194">
        <v>3.7453183520599249</v>
      </c>
      <c r="H3683" s="195">
        <f t="shared" si="343"/>
        <v>0.5</v>
      </c>
      <c r="I3683" s="196">
        <f t="shared" si="344"/>
        <v>5</v>
      </c>
      <c r="J3683" s="197">
        <f t="shared" si="345"/>
        <v>2</v>
      </c>
      <c r="K3683" s="186">
        <f t="shared" si="348"/>
        <v>7.5</v>
      </c>
      <c r="L3683" s="198">
        <f t="shared" si="346"/>
        <v>2.5</v>
      </c>
      <c r="M3683" s="199">
        <f t="shared" si="347"/>
        <v>2.5</v>
      </c>
    </row>
    <row r="3684" spans="1:13" x14ac:dyDescent="0.35">
      <c r="A3684" s="189" t="s">
        <v>3551</v>
      </c>
      <c r="B3684" s="190" t="s">
        <v>3582</v>
      </c>
      <c r="C3684" s="191">
        <v>575577</v>
      </c>
      <c r="D3684" s="192">
        <v>0.93799999999999994</v>
      </c>
      <c r="E3684" s="193">
        <v>40.522797930000003</v>
      </c>
      <c r="F3684" s="194">
        <v>6.0103626943005182</v>
      </c>
      <c r="H3684" s="195">
        <f t="shared" si="343"/>
        <v>0.5</v>
      </c>
      <c r="I3684" s="196">
        <f t="shared" si="344"/>
        <v>0.5</v>
      </c>
      <c r="J3684" s="197">
        <f t="shared" si="345"/>
        <v>0.5</v>
      </c>
      <c r="K3684" s="186">
        <f t="shared" si="348"/>
        <v>1.5</v>
      </c>
      <c r="L3684" s="198">
        <f t="shared" si="346"/>
        <v>0.5</v>
      </c>
      <c r="M3684" s="199">
        <f t="shared" si="347"/>
        <v>0.5</v>
      </c>
    </row>
    <row r="3685" spans="1:13" x14ac:dyDescent="0.35">
      <c r="A3685" s="189" t="s">
        <v>3551</v>
      </c>
      <c r="B3685" s="190" t="s">
        <v>3583</v>
      </c>
      <c r="C3685" s="191">
        <v>575593</v>
      </c>
      <c r="D3685" s="192">
        <v>5.5259999999999998</v>
      </c>
      <c r="E3685" s="193">
        <v>41.827857629999997</v>
      </c>
      <c r="F3685" s="194">
        <v>0</v>
      </c>
      <c r="H3685" s="195">
        <f t="shared" si="343"/>
        <v>5</v>
      </c>
      <c r="I3685" s="196">
        <f t="shared" si="344"/>
        <v>2</v>
      </c>
      <c r="J3685" s="197">
        <f t="shared" si="345"/>
        <v>5</v>
      </c>
      <c r="K3685" s="186">
        <f t="shared" si="348"/>
        <v>12</v>
      </c>
      <c r="L3685" s="198">
        <f t="shared" si="346"/>
        <v>4</v>
      </c>
      <c r="M3685" s="199">
        <f t="shared" si="347"/>
        <v>4</v>
      </c>
    </row>
    <row r="3686" spans="1:13" x14ac:dyDescent="0.35">
      <c r="A3686" s="189" t="s">
        <v>3551</v>
      </c>
      <c r="B3686" s="190" t="s">
        <v>973</v>
      </c>
      <c r="C3686" s="191">
        <v>575640</v>
      </c>
      <c r="D3686" s="192">
        <v>2.1659999999999999</v>
      </c>
      <c r="E3686" s="193">
        <v>40.914482759999999</v>
      </c>
      <c r="F3686" s="194">
        <v>6.2528735632183903</v>
      </c>
      <c r="H3686" s="195">
        <f t="shared" si="343"/>
        <v>0.5</v>
      </c>
      <c r="I3686" s="196">
        <f t="shared" si="344"/>
        <v>0.5</v>
      </c>
      <c r="J3686" s="197">
        <f t="shared" si="345"/>
        <v>0.5</v>
      </c>
      <c r="K3686" s="186">
        <f t="shared" si="348"/>
        <v>1.5</v>
      </c>
      <c r="L3686" s="198">
        <f t="shared" si="346"/>
        <v>0.5</v>
      </c>
      <c r="M3686" s="199">
        <f t="shared" si="347"/>
        <v>0.5</v>
      </c>
    </row>
    <row r="3687" spans="1:13" x14ac:dyDescent="0.35">
      <c r="A3687" s="189" t="s">
        <v>3551</v>
      </c>
      <c r="B3687" s="190" t="s">
        <v>3584</v>
      </c>
      <c r="C3687" s="191">
        <v>575658</v>
      </c>
      <c r="D3687" s="192">
        <v>3.226</v>
      </c>
      <c r="E3687" s="193">
        <v>41.320675110000003</v>
      </c>
      <c r="F3687" s="194">
        <v>0.84388185654008441</v>
      </c>
      <c r="H3687" s="195">
        <f t="shared" si="343"/>
        <v>3</v>
      </c>
      <c r="I3687" s="196">
        <f t="shared" si="344"/>
        <v>1</v>
      </c>
      <c r="J3687" s="197">
        <f t="shared" si="345"/>
        <v>5</v>
      </c>
      <c r="K3687" s="186">
        <f t="shared" si="348"/>
        <v>9</v>
      </c>
      <c r="L3687" s="198">
        <f t="shared" si="346"/>
        <v>3</v>
      </c>
      <c r="M3687" s="199">
        <f t="shared" si="347"/>
        <v>3</v>
      </c>
    </row>
    <row r="3688" spans="1:13" x14ac:dyDescent="0.35">
      <c r="A3688" s="189" t="s">
        <v>3551</v>
      </c>
      <c r="B3688" s="190" t="s">
        <v>3585</v>
      </c>
      <c r="C3688" s="191">
        <v>574198</v>
      </c>
      <c r="D3688" s="192">
        <v>2.375</v>
      </c>
      <c r="E3688" s="193">
        <v>42.616731520000002</v>
      </c>
      <c r="F3688" s="194">
        <v>8.9494163424124515</v>
      </c>
      <c r="H3688" s="195">
        <f t="shared" si="343"/>
        <v>1</v>
      </c>
      <c r="I3688" s="196">
        <f t="shared" si="344"/>
        <v>3</v>
      </c>
      <c r="J3688" s="197">
        <f t="shared" si="345"/>
        <v>0.5</v>
      </c>
      <c r="K3688" s="186">
        <f t="shared" si="348"/>
        <v>4.5</v>
      </c>
      <c r="L3688" s="198">
        <f t="shared" si="346"/>
        <v>1.5</v>
      </c>
      <c r="M3688" s="199">
        <f t="shared" si="347"/>
        <v>1.5</v>
      </c>
    </row>
    <row r="3689" spans="1:13" x14ac:dyDescent="0.35">
      <c r="A3689" s="189" t="s">
        <v>3551</v>
      </c>
      <c r="B3689" s="190" t="s">
        <v>3586</v>
      </c>
      <c r="C3689" s="191">
        <v>575682</v>
      </c>
      <c r="D3689" s="192">
        <v>1.1499999999999999</v>
      </c>
      <c r="E3689" s="193">
        <v>39.6530086</v>
      </c>
      <c r="F3689" s="194">
        <v>4.4699140401146131</v>
      </c>
      <c r="H3689" s="195">
        <f t="shared" si="343"/>
        <v>0.5</v>
      </c>
      <c r="I3689" s="196">
        <f t="shared" si="344"/>
        <v>0.5</v>
      </c>
      <c r="J3689" s="197">
        <f t="shared" si="345"/>
        <v>1</v>
      </c>
      <c r="K3689" s="186">
        <f t="shared" si="348"/>
        <v>2</v>
      </c>
      <c r="L3689" s="198">
        <f t="shared" si="346"/>
        <v>0.66666666666666663</v>
      </c>
      <c r="M3689" s="199">
        <f t="shared" si="347"/>
        <v>0.66</v>
      </c>
    </row>
    <row r="3690" spans="1:13" x14ac:dyDescent="0.35">
      <c r="A3690" s="189" t="s">
        <v>3551</v>
      </c>
      <c r="B3690" s="190" t="s">
        <v>3587</v>
      </c>
      <c r="C3690" s="191">
        <v>553719</v>
      </c>
      <c r="D3690" s="192">
        <v>2.359</v>
      </c>
      <c r="E3690" s="193">
        <v>39.141677260000002</v>
      </c>
      <c r="F3690" s="194">
        <v>6.8614993646759848</v>
      </c>
      <c r="H3690" s="195">
        <f t="shared" si="343"/>
        <v>1</v>
      </c>
      <c r="I3690" s="196">
        <f t="shared" si="344"/>
        <v>0.5</v>
      </c>
      <c r="J3690" s="197">
        <f t="shared" si="345"/>
        <v>0.5</v>
      </c>
      <c r="K3690" s="186">
        <f t="shared" si="348"/>
        <v>2</v>
      </c>
      <c r="L3690" s="198">
        <f t="shared" si="346"/>
        <v>0.66666666666666663</v>
      </c>
      <c r="M3690" s="199">
        <f t="shared" si="347"/>
        <v>0.66</v>
      </c>
    </row>
    <row r="3691" spans="1:13" x14ac:dyDescent="0.35">
      <c r="A3691" s="189" t="s">
        <v>3551</v>
      </c>
      <c r="B3691" s="190" t="s">
        <v>3588</v>
      </c>
      <c r="C3691" s="191">
        <v>575704</v>
      </c>
      <c r="D3691" s="192">
        <v>1.589</v>
      </c>
      <c r="E3691" s="193">
        <v>39.898441310000003</v>
      </c>
      <c r="F3691" s="194">
        <v>3.0199707744763762</v>
      </c>
      <c r="H3691" s="195">
        <f t="shared" si="343"/>
        <v>0.5</v>
      </c>
      <c r="I3691" s="196">
        <f t="shared" si="344"/>
        <v>0.5</v>
      </c>
      <c r="J3691" s="197">
        <f t="shared" si="345"/>
        <v>3</v>
      </c>
      <c r="K3691" s="186">
        <f t="shared" si="348"/>
        <v>4</v>
      </c>
      <c r="L3691" s="198">
        <f t="shared" si="346"/>
        <v>1.3333333333333333</v>
      </c>
      <c r="M3691" s="199">
        <f t="shared" si="347"/>
        <v>1.33</v>
      </c>
    </row>
    <row r="3692" spans="1:13" x14ac:dyDescent="0.35">
      <c r="A3692" s="189" t="s">
        <v>3551</v>
      </c>
      <c r="B3692" s="190" t="s">
        <v>3589</v>
      </c>
      <c r="C3692" s="191">
        <v>575712</v>
      </c>
      <c r="D3692" s="192">
        <v>3.3460000000000001</v>
      </c>
      <c r="E3692" s="193">
        <v>39.830952379999999</v>
      </c>
      <c r="F3692" s="194">
        <v>4.7619047619047628</v>
      </c>
      <c r="H3692" s="195">
        <f t="shared" si="343"/>
        <v>3</v>
      </c>
      <c r="I3692" s="196">
        <f t="shared" si="344"/>
        <v>0.5</v>
      </c>
      <c r="J3692" s="197">
        <f t="shared" si="345"/>
        <v>0.5</v>
      </c>
      <c r="K3692" s="186">
        <f t="shared" si="348"/>
        <v>4</v>
      </c>
      <c r="L3692" s="198">
        <f t="shared" si="346"/>
        <v>1.3333333333333333</v>
      </c>
      <c r="M3692" s="199">
        <f t="shared" si="347"/>
        <v>1.33</v>
      </c>
    </row>
    <row r="3693" spans="1:13" x14ac:dyDescent="0.35">
      <c r="A3693" s="189" t="s">
        <v>3551</v>
      </c>
      <c r="B3693" s="190" t="s">
        <v>3590</v>
      </c>
      <c r="C3693" s="191">
        <v>575721</v>
      </c>
      <c r="D3693" s="192">
        <v>1.6739999999999999</v>
      </c>
      <c r="E3693" s="193">
        <v>41.333791210000001</v>
      </c>
      <c r="F3693" s="194">
        <v>2.197802197802198</v>
      </c>
      <c r="H3693" s="195">
        <f t="shared" si="343"/>
        <v>0.5</v>
      </c>
      <c r="I3693" s="196">
        <f t="shared" si="344"/>
        <v>1</v>
      </c>
      <c r="J3693" s="197">
        <f t="shared" si="345"/>
        <v>4</v>
      </c>
      <c r="K3693" s="186">
        <f t="shared" si="348"/>
        <v>5.5</v>
      </c>
      <c r="L3693" s="198">
        <f t="shared" si="346"/>
        <v>1.8333333333333333</v>
      </c>
      <c r="M3693" s="199">
        <f t="shared" si="347"/>
        <v>1.83</v>
      </c>
    </row>
    <row r="3694" spans="1:13" x14ac:dyDescent="0.35">
      <c r="A3694" s="189" t="s">
        <v>3551</v>
      </c>
      <c r="B3694" s="190" t="s">
        <v>3591</v>
      </c>
      <c r="C3694" s="191">
        <v>575739</v>
      </c>
      <c r="D3694" s="192">
        <v>2.218</v>
      </c>
      <c r="E3694" s="193">
        <v>36.596602969999999</v>
      </c>
      <c r="F3694" s="194">
        <v>26.114649681528665</v>
      </c>
      <c r="H3694" s="195">
        <f t="shared" si="343"/>
        <v>0.5</v>
      </c>
      <c r="I3694" s="196">
        <f t="shared" si="344"/>
        <v>0.5</v>
      </c>
      <c r="J3694" s="197">
        <f t="shared" si="345"/>
        <v>0.5</v>
      </c>
      <c r="K3694" s="186">
        <f t="shared" si="348"/>
        <v>1.5</v>
      </c>
      <c r="L3694" s="198">
        <f t="shared" si="346"/>
        <v>0.5</v>
      </c>
      <c r="M3694" s="199">
        <f t="shared" si="347"/>
        <v>0.5</v>
      </c>
    </row>
    <row r="3695" spans="1:13" x14ac:dyDescent="0.35">
      <c r="A3695" s="189" t="s">
        <v>3551</v>
      </c>
      <c r="B3695" s="190" t="s">
        <v>3592</v>
      </c>
      <c r="C3695" s="191">
        <v>572934</v>
      </c>
      <c r="D3695" s="192">
        <v>1.843</v>
      </c>
      <c r="E3695" s="193">
        <v>38.118918919999999</v>
      </c>
      <c r="F3695" s="194">
        <v>1.6216216216216215</v>
      </c>
      <c r="H3695" s="195">
        <f t="shared" si="343"/>
        <v>0.5</v>
      </c>
      <c r="I3695" s="196">
        <f t="shared" si="344"/>
        <v>0.5</v>
      </c>
      <c r="J3695" s="197">
        <f t="shared" si="345"/>
        <v>5</v>
      </c>
      <c r="K3695" s="186">
        <f t="shared" si="348"/>
        <v>6</v>
      </c>
      <c r="L3695" s="198">
        <f t="shared" si="346"/>
        <v>2</v>
      </c>
      <c r="M3695" s="199">
        <f t="shared" si="347"/>
        <v>2</v>
      </c>
    </row>
    <row r="3696" spans="1:13" x14ac:dyDescent="0.35">
      <c r="A3696" s="189" t="s">
        <v>3551</v>
      </c>
      <c r="B3696" s="190" t="s">
        <v>3593</v>
      </c>
      <c r="C3696" s="191">
        <v>572985</v>
      </c>
      <c r="D3696" s="192">
        <v>1.7050000000000001</v>
      </c>
      <c r="E3696" s="193">
        <v>37.4296875</v>
      </c>
      <c r="F3696" s="194">
        <v>7.8125</v>
      </c>
      <c r="H3696" s="195">
        <f t="shared" si="343"/>
        <v>0.5</v>
      </c>
      <c r="I3696" s="196">
        <f t="shared" si="344"/>
        <v>0.5</v>
      </c>
      <c r="J3696" s="197">
        <f t="shared" si="345"/>
        <v>0.5</v>
      </c>
      <c r="K3696" s="186">
        <f t="shared" si="348"/>
        <v>1.5</v>
      </c>
      <c r="L3696" s="198">
        <f t="shared" si="346"/>
        <v>0.5</v>
      </c>
      <c r="M3696" s="199">
        <f t="shared" si="347"/>
        <v>0.5</v>
      </c>
    </row>
    <row r="3697" spans="1:13" x14ac:dyDescent="0.35">
      <c r="A3697" s="189" t="s">
        <v>3551</v>
      </c>
      <c r="B3697" s="190" t="s">
        <v>3594</v>
      </c>
      <c r="C3697" s="191">
        <v>575887</v>
      </c>
      <c r="D3697" s="192">
        <v>1.2709999999999999</v>
      </c>
      <c r="E3697" s="193">
        <v>39.871257489999998</v>
      </c>
      <c r="F3697" s="194">
        <v>9.5808383233532926</v>
      </c>
      <c r="H3697" s="195">
        <f t="shared" si="343"/>
        <v>0.5</v>
      </c>
      <c r="I3697" s="196">
        <f t="shared" si="344"/>
        <v>0.5</v>
      </c>
      <c r="J3697" s="197">
        <f t="shared" si="345"/>
        <v>0.5</v>
      </c>
      <c r="K3697" s="186">
        <f t="shared" si="348"/>
        <v>1.5</v>
      </c>
      <c r="L3697" s="198">
        <f t="shared" si="346"/>
        <v>0.5</v>
      </c>
      <c r="M3697" s="199">
        <f t="shared" si="347"/>
        <v>0.5</v>
      </c>
    </row>
    <row r="3698" spans="1:13" x14ac:dyDescent="0.35">
      <c r="A3698" s="189" t="s">
        <v>3551</v>
      </c>
      <c r="B3698" s="190" t="s">
        <v>3595</v>
      </c>
      <c r="C3698" s="191">
        <v>572888</v>
      </c>
      <c r="D3698" s="192">
        <v>2.532</v>
      </c>
      <c r="E3698" s="193">
        <v>36.175889329999997</v>
      </c>
      <c r="F3698" s="194">
        <v>6.3241106719367588</v>
      </c>
      <c r="H3698" s="195">
        <f t="shared" si="343"/>
        <v>1.5</v>
      </c>
      <c r="I3698" s="196">
        <f t="shared" si="344"/>
        <v>0.5</v>
      </c>
      <c r="J3698" s="197">
        <f t="shared" si="345"/>
        <v>0.5</v>
      </c>
      <c r="K3698" s="186">
        <f t="shared" si="348"/>
        <v>2.5</v>
      </c>
      <c r="L3698" s="198">
        <f t="shared" si="346"/>
        <v>0.83333333333333337</v>
      </c>
      <c r="M3698" s="199">
        <f t="shared" si="347"/>
        <v>0.83</v>
      </c>
    </row>
    <row r="3699" spans="1:13" x14ac:dyDescent="0.35">
      <c r="A3699" s="189" t="s">
        <v>3551</v>
      </c>
      <c r="B3699" s="190" t="s">
        <v>3596</v>
      </c>
      <c r="C3699" s="191">
        <v>575984</v>
      </c>
      <c r="D3699" s="192">
        <v>4.0819999999999999</v>
      </c>
      <c r="E3699" s="193">
        <v>42.539393939999997</v>
      </c>
      <c r="F3699" s="194">
        <v>1.2121212121212122</v>
      </c>
      <c r="H3699" s="195">
        <f t="shared" si="343"/>
        <v>5</v>
      </c>
      <c r="I3699" s="196">
        <f t="shared" si="344"/>
        <v>3</v>
      </c>
      <c r="J3699" s="197">
        <f t="shared" si="345"/>
        <v>5</v>
      </c>
      <c r="K3699" s="186">
        <f t="shared" si="348"/>
        <v>13</v>
      </c>
      <c r="L3699" s="198">
        <f t="shared" si="346"/>
        <v>4.333333333333333</v>
      </c>
      <c r="M3699" s="199">
        <f t="shared" si="347"/>
        <v>4.33</v>
      </c>
    </row>
    <row r="3700" spans="1:13" x14ac:dyDescent="0.35">
      <c r="A3700" s="189" t="s">
        <v>3551</v>
      </c>
      <c r="B3700" s="190" t="s">
        <v>3597</v>
      </c>
      <c r="C3700" s="191">
        <v>575992</v>
      </c>
      <c r="D3700" s="192">
        <v>1.81</v>
      </c>
      <c r="E3700" s="193">
        <v>43.177083330000002</v>
      </c>
      <c r="F3700" s="194">
        <v>4.166666666666667</v>
      </c>
      <c r="H3700" s="195">
        <f t="shared" si="343"/>
        <v>0.5</v>
      </c>
      <c r="I3700" s="196">
        <f t="shared" si="344"/>
        <v>4</v>
      </c>
      <c r="J3700" s="197">
        <f t="shared" si="345"/>
        <v>1.5</v>
      </c>
      <c r="K3700" s="186">
        <f t="shared" si="348"/>
        <v>6</v>
      </c>
      <c r="L3700" s="198">
        <f t="shared" si="346"/>
        <v>2</v>
      </c>
      <c r="M3700" s="199">
        <f t="shared" si="347"/>
        <v>2</v>
      </c>
    </row>
    <row r="3701" spans="1:13" x14ac:dyDescent="0.35">
      <c r="A3701" s="189" t="s">
        <v>3551</v>
      </c>
      <c r="B3701" s="190" t="s">
        <v>3598</v>
      </c>
      <c r="C3701" s="191">
        <v>576051</v>
      </c>
      <c r="D3701" s="192">
        <v>1.44</v>
      </c>
      <c r="E3701" s="193">
        <v>40.80799605</v>
      </c>
      <c r="F3701" s="194">
        <v>3.9486673247778872</v>
      </c>
      <c r="H3701" s="195">
        <f t="shared" si="343"/>
        <v>0.5</v>
      </c>
      <c r="I3701" s="196">
        <f t="shared" si="344"/>
        <v>0.5</v>
      </c>
      <c r="J3701" s="197">
        <f t="shared" si="345"/>
        <v>1.5</v>
      </c>
      <c r="K3701" s="186">
        <f t="shared" si="348"/>
        <v>2.5</v>
      </c>
      <c r="L3701" s="198">
        <f t="shared" si="346"/>
        <v>0.83333333333333337</v>
      </c>
      <c r="M3701" s="199">
        <f t="shared" si="347"/>
        <v>0.83</v>
      </c>
    </row>
    <row r="3702" spans="1:13" x14ac:dyDescent="0.35">
      <c r="A3702" s="189" t="s">
        <v>3599</v>
      </c>
      <c r="B3702" s="190" t="s">
        <v>3224</v>
      </c>
      <c r="C3702" s="191">
        <v>577839</v>
      </c>
      <c r="D3702" s="192">
        <v>2.3809999999999998</v>
      </c>
      <c r="E3702" s="193">
        <v>40.662679429999997</v>
      </c>
      <c r="F3702" s="194">
        <v>6.1244019138755981</v>
      </c>
      <c r="H3702" s="195">
        <f t="shared" si="343"/>
        <v>1</v>
      </c>
      <c r="I3702" s="196">
        <f t="shared" si="344"/>
        <v>0.5</v>
      </c>
      <c r="J3702" s="197">
        <f t="shared" si="345"/>
        <v>0.5</v>
      </c>
      <c r="K3702" s="186">
        <f t="shared" si="348"/>
        <v>2</v>
      </c>
      <c r="L3702" s="198">
        <f t="shared" si="346"/>
        <v>0.66666666666666663</v>
      </c>
      <c r="M3702" s="199">
        <f t="shared" si="347"/>
        <v>0.66</v>
      </c>
    </row>
    <row r="3703" spans="1:13" x14ac:dyDescent="0.35">
      <c r="A3703" s="189" t="s">
        <v>3599</v>
      </c>
      <c r="B3703" s="190" t="s">
        <v>3600</v>
      </c>
      <c r="C3703" s="191">
        <v>577898</v>
      </c>
      <c r="D3703" s="192">
        <v>3.5710000000000002</v>
      </c>
      <c r="E3703" s="193">
        <v>43.977941180000002</v>
      </c>
      <c r="F3703" s="194">
        <v>1.4705882352941175</v>
      </c>
      <c r="H3703" s="195">
        <f t="shared" si="343"/>
        <v>3.5</v>
      </c>
      <c r="I3703" s="196">
        <f t="shared" si="344"/>
        <v>5</v>
      </c>
      <c r="J3703" s="197">
        <f t="shared" si="345"/>
        <v>5</v>
      </c>
      <c r="K3703" s="186">
        <f t="shared" si="348"/>
        <v>13.5</v>
      </c>
      <c r="L3703" s="198">
        <f t="shared" si="346"/>
        <v>4.5</v>
      </c>
      <c r="M3703" s="199">
        <f t="shared" si="347"/>
        <v>4.5</v>
      </c>
    </row>
    <row r="3704" spans="1:13" x14ac:dyDescent="0.35">
      <c r="A3704" s="189" t="s">
        <v>3599</v>
      </c>
      <c r="B3704" s="190" t="s">
        <v>3000</v>
      </c>
      <c r="C3704" s="191">
        <v>577928</v>
      </c>
      <c r="D3704" s="192">
        <v>1.101</v>
      </c>
      <c r="E3704" s="193">
        <v>43.682782279999998</v>
      </c>
      <c r="F3704" s="194">
        <v>1.2476606363069245</v>
      </c>
      <c r="H3704" s="195">
        <f t="shared" si="343"/>
        <v>0.5</v>
      </c>
      <c r="I3704" s="196">
        <f t="shared" si="344"/>
        <v>5</v>
      </c>
      <c r="J3704" s="197">
        <f t="shared" si="345"/>
        <v>5</v>
      </c>
      <c r="K3704" s="186">
        <f t="shared" si="348"/>
        <v>10.5</v>
      </c>
      <c r="L3704" s="198">
        <f t="shared" si="346"/>
        <v>3.5</v>
      </c>
      <c r="M3704" s="199">
        <f t="shared" si="347"/>
        <v>3.5</v>
      </c>
    </row>
    <row r="3705" spans="1:13" x14ac:dyDescent="0.35">
      <c r="A3705" s="189" t="s">
        <v>3599</v>
      </c>
      <c r="B3705" s="190" t="s">
        <v>1889</v>
      </c>
      <c r="C3705" s="191">
        <v>578037</v>
      </c>
      <c r="D3705" s="192">
        <v>3.5710000000000002</v>
      </c>
      <c r="E3705" s="193">
        <v>43.496226419999999</v>
      </c>
      <c r="F3705" s="194">
        <v>0.75471698113207553</v>
      </c>
      <c r="H3705" s="195">
        <f t="shared" si="343"/>
        <v>3.5</v>
      </c>
      <c r="I3705" s="196">
        <f t="shared" si="344"/>
        <v>4.5</v>
      </c>
      <c r="J3705" s="197">
        <f t="shared" si="345"/>
        <v>5</v>
      </c>
      <c r="K3705" s="186">
        <f t="shared" si="348"/>
        <v>13</v>
      </c>
      <c r="L3705" s="198">
        <f t="shared" si="346"/>
        <v>4.333333333333333</v>
      </c>
      <c r="M3705" s="199">
        <f t="shared" si="347"/>
        <v>4.33</v>
      </c>
    </row>
    <row r="3706" spans="1:13" x14ac:dyDescent="0.35">
      <c r="A3706" s="189" t="s">
        <v>3599</v>
      </c>
      <c r="B3706" s="190" t="s">
        <v>3601</v>
      </c>
      <c r="C3706" s="191">
        <v>578185</v>
      </c>
      <c r="D3706" s="192">
        <v>3.544</v>
      </c>
      <c r="E3706" s="193">
        <v>41.887005649999999</v>
      </c>
      <c r="F3706" s="194">
        <v>3.3898305084745761</v>
      </c>
      <c r="H3706" s="195">
        <f t="shared" si="343"/>
        <v>3.5</v>
      </c>
      <c r="I3706" s="196">
        <f t="shared" si="344"/>
        <v>2</v>
      </c>
      <c r="J3706" s="197">
        <f t="shared" si="345"/>
        <v>2.5</v>
      </c>
      <c r="K3706" s="186">
        <f t="shared" si="348"/>
        <v>8</v>
      </c>
      <c r="L3706" s="198">
        <f t="shared" si="346"/>
        <v>2.6666666666666665</v>
      </c>
      <c r="M3706" s="199">
        <f t="shared" si="347"/>
        <v>2.66</v>
      </c>
    </row>
    <row r="3707" spans="1:13" x14ac:dyDescent="0.35">
      <c r="A3707" s="189" t="s">
        <v>3599</v>
      </c>
      <c r="B3707" s="190" t="s">
        <v>3602</v>
      </c>
      <c r="C3707" s="191">
        <v>578207</v>
      </c>
      <c r="D3707" s="192">
        <v>1.4710000000000001</v>
      </c>
      <c r="E3707" s="193">
        <v>41.198113210000002</v>
      </c>
      <c r="F3707" s="194">
        <v>1.5723270440251573</v>
      </c>
      <c r="H3707" s="195">
        <f t="shared" si="343"/>
        <v>0.5</v>
      </c>
      <c r="I3707" s="196">
        <f t="shared" si="344"/>
        <v>1</v>
      </c>
      <c r="J3707" s="197">
        <f t="shared" si="345"/>
        <v>5</v>
      </c>
      <c r="K3707" s="186">
        <f t="shared" si="348"/>
        <v>6.5</v>
      </c>
      <c r="L3707" s="198">
        <f t="shared" si="346"/>
        <v>2.1666666666666665</v>
      </c>
      <c r="M3707" s="199">
        <f t="shared" si="347"/>
        <v>2.16</v>
      </c>
    </row>
    <row r="3708" spans="1:13" x14ac:dyDescent="0.35">
      <c r="A3708" s="189" t="s">
        <v>3599</v>
      </c>
      <c r="B3708" s="190" t="s">
        <v>3603</v>
      </c>
      <c r="C3708" s="191">
        <v>578258</v>
      </c>
      <c r="D3708" s="192">
        <v>1.867</v>
      </c>
      <c r="E3708" s="193">
        <v>42.344252160000003</v>
      </c>
      <c r="F3708" s="194">
        <v>2.9666254635352285</v>
      </c>
      <c r="H3708" s="195">
        <f t="shared" si="343"/>
        <v>0.5</v>
      </c>
      <c r="I3708" s="196">
        <f t="shared" si="344"/>
        <v>2.5</v>
      </c>
      <c r="J3708" s="197">
        <f t="shared" si="345"/>
        <v>3</v>
      </c>
      <c r="K3708" s="186">
        <f t="shared" si="348"/>
        <v>6</v>
      </c>
      <c r="L3708" s="198">
        <f t="shared" si="346"/>
        <v>2</v>
      </c>
      <c r="M3708" s="199">
        <f t="shared" si="347"/>
        <v>2</v>
      </c>
    </row>
    <row r="3709" spans="1:13" x14ac:dyDescent="0.35">
      <c r="A3709" s="189" t="s">
        <v>3599</v>
      </c>
      <c r="B3709" s="190" t="s">
        <v>3604</v>
      </c>
      <c r="C3709" s="191">
        <v>578291</v>
      </c>
      <c r="D3709" s="192">
        <v>5.0679999999999996</v>
      </c>
      <c r="E3709" s="193">
        <v>38.782660329999999</v>
      </c>
      <c r="F3709" s="194">
        <v>7.6009501187648452</v>
      </c>
      <c r="H3709" s="195">
        <f t="shared" si="343"/>
        <v>5</v>
      </c>
      <c r="I3709" s="196">
        <f t="shared" si="344"/>
        <v>0.5</v>
      </c>
      <c r="J3709" s="197">
        <f t="shared" si="345"/>
        <v>0.5</v>
      </c>
      <c r="K3709" s="186">
        <f t="shared" si="348"/>
        <v>6</v>
      </c>
      <c r="L3709" s="198">
        <f t="shared" si="346"/>
        <v>2</v>
      </c>
      <c r="M3709" s="199">
        <f t="shared" si="347"/>
        <v>2</v>
      </c>
    </row>
    <row r="3710" spans="1:13" x14ac:dyDescent="0.35">
      <c r="A3710" s="189" t="s">
        <v>3599</v>
      </c>
      <c r="B3710" s="190" t="s">
        <v>3605</v>
      </c>
      <c r="C3710" s="191">
        <v>578452</v>
      </c>
      <c r="D3710" s="192">
        <v>3.9369999999999998</v>
      </c>
      <c r="E3710" s="193">
        <v>49.939153439999998</v>
      </c>
      <c r="F3710" s="194">
        <v>4.2328042328042335</v>
      </c>
      <c r="H3710" s="195">
        <f t="shared" si="343"/>
        <v>4.5</v>
      </c>
      <c r="I3710" s="196">
        <f t="shared" si="344"/>
        <v>5</v>
      </c>
      <c r="J3710" s="197">
        <f t="shared" si="345"/>
        <v>1</v>
      </c>
      <c r="K3710" s="186">
        <f t="shared" si="348"/>
        <v>10.5</v>
      </c>
      <c r="L3710" s="198">
        <f t="shared" si="346"/>
        <v>3.5</v>
      </c>
      <c r="M3710" s="199">
        <f t="shared" si="347"/>
        <v>3.5</v>
      </c>
    </row>
    <row r="3711" spans="1:13" x14ac:dyDescent="0.35">
      <c r="A3711" s="189" t="s">
        <v>3599</v>
      </c>
      <c r="B3711" s="190" t="s">
        <v>3606</v>
      </c>
      <c r="C3711" s="191">
        <v>578479</v>
      </c>
      <c r="D3711" s="192">
        <v>2.9630000000000001</v>
      </c>
      <c r="E3711" s="193">
        <v>43.719879519999999</v>
      </c>
      <c r="F3711" s="194">
        <v>2.1084337349397591</v>
      </c>
      <c r="H3711" s="195">
        <f t="shared" si="343"/>
        <v>2.5</v>
      </c>
      <c r="I3711" s="196">
        <f t="shared" si="344"/>
        <v>5</v>
      </c>
      <c r="J3711" s="197">
        <f t="shared" si="345"/>
        <v>4.5</v>
      </c>
      <c r="K3711" s="186">
        <f t="shared" si="348"/>
        <v>12</v>
      </c>
      <c r="L3711" s="198">
        <f t="shared" si="346"/>
        <v>4</v>
      </c>
      <c r="M3711" s="199">
        <f t="shared" si="347"/>
        <v>4</v>
      </c>
    </row>
    <row r="3712" spans="1:13" x14ac:dyDescent="0.35">
      <c r="A3712" s="189" t="s">
        <v>3599</v>
      </c>
      <c r="B3712" s="190" t="s">
        <v>3599</v>
      </c>
      <c r="C3712" s="191">
        <v>578576</v>
      </c>
      <c r="D3712" s="192">
        <v>2.4809999999999999</v>
      </c>
      <c r="E3712" s="193">
        <v>43.764794719999998</v>
      </c>
      <c r="F3712" s="194">
        <v>3.087593690569415</v>
      </c>
      <c r="H3712" s="195">
        <f t="shared" si="343"/>
        <v>1.5</v>
      </c>
      <c r="I3712" s="196">
        <f t="shared" si="344"/>
        <v>5</v>
      </c>
      <c r="J3712" s="197">
        <f t="shared" si="345"/>
        <v>3</v>
      </c>
      <c r="K3712" s="186">
        <f t="shared" si="348"/>
        <v>9.5</v>
      </c>
      <c r="L3712" s="198">
        <f t="shared" si="346"/>
        <v>3.1666666666666665</v>
      </c>
      <c r="M3712" s="199">
        <f t="shared" si="347"/>
        <v>3.16</v>
      </c>
    </row>
    <row r="3713" spans="1:13" x14ac:dyDescent="0.35">
      <c r="A3713" s="189" t="s">
        <v>3599</v>
      </c>
      <c r="B3713" s="190" t="s">
        <v>3607</v>
      </c>
      <c r="C3713" s="191">
        <v>578584</v>
      </c>
      <c r="D3713" s="192">
        <v>3.0960000000000001</v>
      </c>
      <c r="E3713" s="193">
        <v>40.401225109999999</v>
      </c>
      <c r="F3713" s="194">
        <v>5.6661562021439513</v>
      </c>
      <c r="H3713" s="195">
        <f t="shared" si="343"/>
        <v>2.5</v>
      </c>
      <c r="I3713" s="196">
        <f t="shared" si="344"/>
        <v>0.5</v>
      </c>
      <c r="J3713" s="197">
        <f t="shared" si="345"/>
        <v>0.5</v>
      </c>
      <c r="K3713" s="186">
        <f t="shared" si="348"/>
        <v>3.5</v>
      </c>
      <c r="L3713" s="198">
        <f t="shared" si="346"/>
        <v>1.1666666666666667</v>
      </c>
      <c r="M3713" s="199">
        <f t="shared" si="347"/>
        <v>1.1599999999999999</v>
      </c>
    </row>
    <row r="3714" spans="1:13" x14ac:dyDescent="0.35">
      <c r="A3714" s="189" t="s">
        <v>3599</v>
      </c>
      <c r="B3714" s="190" t="s">
        <v>3608</v>
      </c>
      <c r="C3714" s="191">
        <v>578631</v>
      </c>
      <c r="D3714" s="192">
        <v>2</v>
      </c>
      <c r="E3714" s="193">
        <v>44.374213840000003</v>
      </c>
      <c r="F3714" s="194">
        <v>2.5157232704402519</v>
      </c>
      <c r="H3714" s="195">
        <f t="shared" si="343"/>
        <v>0.5</v>
      </c>
      <c r="I3714" s="196">
        <f t="shared" si="344"/>
        <v>5</v>
      </c>
      <c r="J3714" s="197">
        <f t="shared" si="345"/>
        <v>3.5</v>
      </c>
      <c r="K3714" s="186">
        <f t="shared" si="348"/>
        <v>9</v>
      </c>
      <c r="L3714" s="198">
        <f t="shared" si="346"/>
        <v>3</v>
      </c>
      <c r="M3714" s="199">
        <f t="shared" si="347"/>
        <v>3</v>
      </c>
    </row>
    <row r="3715" spans="1:13" x14ac:dyDescent="0.35">
      <c r="A3715" s="189" t="s">
        <v>3599</v>
      </c>
      <c r="B3715" s="190" t="s">
        <v>3609</v>
      </c>
      <c r="C3715" s="191">
        <v>578649</v>
      </c>
      <c r="D3715" s="192">
        <v>7.7779999999999996</v>
      </c>
      <c r="E3715" s="193">
        <v>45.732704400000003</v>
      </c>
      <c r="F3715" s="194">
        <v>8.8050314465408803</v>
      </c>
      <c r="H3715" s="195">
        <f t="shared" si="343"/>
        <v>5</v>
      </c>
      <c r="I3715" s="196">
        <f t="shared" si="344"/>
        <v>5</v>
      </c>
      <c r="J3715" s="197">
        <f t="shared" si="345"/>
        <v>0.5</v>
      </c>
      <c r="K3715" s="186">
        <f t="shared" si="348"/>
        <v>10.5</v>
      </c>
      <c r="L3715" s="198">
        <f t="shared" si="346"/>
        <v>3.5</v>
      </c>
      <c r="M3715" s="199">
        <f t="shared" si="347"/>
        <v>3.5</v>
      </c>
    </row>
    <row r="3716" spans="1:13" x14ac:dyDescent="0.35">
      <c r="A3716" s="189" t="s">
        <v>3599</v>
      </c>
      <c r="B3716" s="190" t="s">
        <v>1105</v>
      </c>
      <c r="C3716" s="191">
        <v>578720</v>
      </c>
      <c r="D3716" s="192">
        <v>2.786</v>
      </c>
      <c r="E3716" s="193">
        <v>40.239894550000002</v>
      </c>
      <c r="F3716" s="194">
        <v>4.9209138840070299</v>
      </c>
      <c r="H3716" s="195">
        <f t="shared" ref="H3716:H3779" si="349">VALUE(_xlfn.IFS(D3716&gt;4.05,"5",D3716&gt;=3.83,"4,5",D3716&gt;=3.6,"4",D3716&gt;=3.37,"3,5",D3716&gt;=3.14,"3",D3716&gt;=2.91,"2,5",D3716&gt;=2.68,"2",D3716&gt;=2.45,"1,5",D3716&gt;=2.22,"1",D3716&lt;2.22,"0,5"))</f>
        <v>2</v>
      </c>
      <c r="I3716" s="196">
        <f t="shared" ref="I3716:I3779" si="350">VALUE(_xlfn.IFS(E3716&gt;43.62,"5",E3716&gt;=43.32,"4,5",E3716&gt;=43.1,"4",E3716&gt;=42.7,"3,5",E3716&gt;=42.39,"3",E3716&gt;=42.08,"2,5",E3716&gt;=41.77,"2",E3716&gt;=41.46,"1,5",E3716&gt;=41.15,"1",E3716&lt;41.15,"0,5"))</f>
        <v>0.5</v>
      </c>
      <c r="J3716" s="197">
        <f t="shared" ref="J3716:J3779" si="351">VALUE(_xlfn.IFS(F3716&gt;4.53,"0,5",F3716&gt;=4.2,"1",F3716&gt;=3.86,"1,5",F3716&gt;=3.52,"2",F3716&gt;=3.18,"2,5",F3716&gt;=2.84,"3",F3716&gt;=2.5,"3,5",F3716&gt;=2.16,"4",F3716&gt;=1.82,"4,5",F3716&lt;1.82,"5"))</f>
        <v>0.5</v>
      </c>
      <c r="K3716" s="186">
        <f t="shared" si="348"/>
        <v>3</v>
      </c>
      <c r="L3716" s="198">
        <f t="shared" ref="L3716:L3779" si="352">(H3716+I3716+J3716)/3</f>
        <v>1</v>
      </c>
      <c r="M3716" s="199">
        <f t="shared" ref="M3716:M3779" si="353">ROUNDDOWN(L3716,2)</f>
        <v>1</v>
      </c>
    </row>
    <row r="3717" spans="1:13" x14ac:dyDescent="0.35">
      <c r="A3717" s="189" t="s">
        <v>3599</v>
      </c>
      <c r="B3717" s="190" t="s">
        <v>364</v>
      </c>
      <c r="C3717" s="191">
        <v>578801</v>
      </c>
      <c r="D3717" s="192">
        <v>4.6239999999999997</v>
      </c>
      <c r="E3717" s="193">
        <v>41.057251909999998</v>
      </c>
      <c r="F3717" s="194">
        <v>0</v>
      </c>
      <c r="H3717" s="195">
        <f t="shared" si="349"/>
        <v>5</v>
      </c>
      <c r="I3717" s="196">
        <f t="shared" si="350"/>
        <v>0.5</v>
      </c>
      <c r="J3717" s="197">
        <f t="shared" si="351"/>
        <v>5</v>
      </c>
      <c r="K3717" s="186">
        <f t="shared" si="348"/>
        <v>10.5</v>
      </c>
      <c r="L3717" s="198">
        <f t="shared" si="352"/>
        <v>3.5</v>
      </c>
      <c r="M3717" s="199">
        <f t="shared" si="353"/>
        <v>3.5</v>
      </c>
    </row>
    <row r="3718" spans="1:13" x14ac:dyDescent="0.35">
      <c r="A3718" s="189" t="s">
        <v>3599</v>
      </c>
      <c r="B3718" s="190" t="s">
        <v>3610</v>
      </c>
      <c r="C3718" s="191">
        <v>578843</v>
      </c>
      <c r="D3718" s="192">
        <v>1.7090000000000001</v>
      </c>
      <c r="E3718" s="193">
        <v>46.206214690000003</v>
      </c>
      <c r="F3718" s="194">
        <v>0.56497175141242939</v>
      </c>
      <c r="H3718" s="195">
        <f t="shared" si="349"/>
        <v>0.5</v>
      </c>
      <c r="I3718" s="196">
        <f t="shared" si="350"/>
        <v>5</v>
      </c>
      <c r="J3718" s="197">
        <f t="shared" si="351"/>
        <v>5</v>
      </c>
      <c r="K3718" s="186">
        <f t="shared" si="348"/>
        <v>10.5</v>
      </c>
      <c r="L3718" s="198">
        <f t="shared" si="352"/>
        <v>3.5</v>
      </c>
      <c r="M3718" s="199">
        <f t="shared" si="353"/>
        <v>3.5</v>
      </c>
    </row>
    <row r="3719" spans="1:13" x14ac:dyDescent="0.35">
      <c r="A3719" s="189" t="s">
        <v>3599</v>
      </c>
      <c r="B3719" s="190" t="s">
        <v>3611</v>
      </c>
      <c r="C3719" s="191">
        <v>578851</v>
      </c>
      <c r="D3719" s="192">
        <v>1.498</v>
      </c>
      <c r="E3719" s="193">
        <v>39.840000000000003</v>
      </c>
      <c r="F3719" s="194">
        <v>4</v>
      </c>
      <c r="H3719" s="195">
        <f t="shared" si="349"/>
        <v>0.5</v>
      </c>
      <c r="I3719" s="196">
        <f t="shared" si="350"/>
        <v>0.5</v>
      </c>
      <c r="J3719" s="197">
        <f t="shared" si="351"/>
        <v>1.5</v>
      </c>
      <c r="K3719" s="186">
        <f t="shared" si="348"/>
        <v>2.5</v>
      </c>
      <c r="L3719" s="198">
        <f t="shared" si="352"/>
        <v>0.83333333333333337</v>
      </c>
      <c r="M3719" s="199">
        <f t="shared" si="353"/>
        <v>0.83</v>
      </c>
    </row>
    <row r="3720" spans="1:13" x14ac:dyDescent="0.35">
      <c r="A3720" s="189" t="s">
        <v>3599</v>
      </c>
      <c r="B3720" s="190" t="s">
        <v>3612</v>
      </c>
      <c r="C3720" s="191">
        <v>578878</v>
      </c>
      <c r="D3720" s="192">
        <v>2.222</v>
      </c>
      <c r="E3720" s="193">
        <v>41.630331750000003</v>
      </c>
      <c r="F3720" s="194">
        <v>0.94786729857819907</v>
      </c>
      <c r="H3720" s="195">
        <f t="shared" si="349"/>
        <v>1</v>
      </c>
      <c r="I3720" s="196">
        <f t="shared" si="350"/>
        <v>1.5</v>
      </c>
      <c r="J3720" s="197">
        <f t="shared" si="351"/>
        <v>5</v>
      </c>
      <c r="K3720" s="186">
        <f t="shared" si="348"/>
        <v>7.5</v>
      </c>
      <c r="L3720" s="198">
        <f t="shared" si="352"/>
        <v>2.5</v>
      </c>
      <c r="M3720" s="199">
        <f t="shared" si="353"/>
        <v>2.5</v>
      </c>
    </row>
    <row r="3721" spans="1:13" x14ac:dyDescent="0.35">
      <c r="A3721" s="189" t="s">
        <v>3599</v>
      </c>
      <c r="B3721" s="190" t="s">
        <v>3613</v>
      </c>
      <c r="C3721" s="191">
        <v>578886</v>
      </c>
      <c r="D3721" s="192">
        <v>1.504</v>
      </c>
      <c r="E3721" s="193">
        <v>41.919282510000002</v>
      </c>
      <c r="F3721" s="194">
        <v>4.0358744394618835</v>
      </c>
      <c r="H3721" s="195">
        <f t="shared" si="349"/>
        <v>0.5</v>
      </c>
      <c r="I3721" s="196">
        <f t="shared" si="350"/>
        <v>2</v>
      </c>
      <c r="J3721" s="197">
        <f t="shared" si="351"/>
        <v>1.5</v>
      </c>
      <c r="K3721" s="186">
        <f t="shared" si="348"/>
        <v>4</v>
      </c>
      <c r="L3721" s="198">
        <f t="shared" si="352"/>
        <v>1.3333333333333333</v>
      </c>
      <c r="M3721" s="199">
        <f t="shared" si="353"/>
        <v>1.33</v>
      </c>
    </row>
    <row r="3722" spans="1:13" x14ac:dyDescent="0.35">
      <c r="A3722" s="189" t="s">
        <v>3614</v>
      </c>
      <c r="B3722" s="190" t="s">
        <v>1469</v>
      </c>
      <c r="C3722" s="191">
        <v>574791</v>
      </c>
      <c r="D3722" s="192">
        <v>2.7970000000000002</v>
      </c>
      <c r="E3722" s="193">
        <v>47.578947370000002</v>
      </c>
      <c r="F3722" s="194">
        <v>3.5087719298245617</v>
      </c>
      <c r="H3722" s="195">
        <f t="shared" si="349"/>
        <v>2</v>
      </c>
      <c r="I3722" s="196">
        <f t="shared" si="350"/>
        <v>5</v>
      </c>
      <c r="J3722" s="197">
        <f t="shared" si="351"/>
        <v>2.5</v>
      </c>
      <c r="K3722" s="186">
        <f t="shared" si="348"/>
        <v>9.5</v>
      </c>
      <c r="L3722" s="198">
        <f t="shared" si="352"/>
        <v>3.1666666666666665</v>
      </c>
      <c r="M3722" s="199">
        <f t="shared" si="353"/>
        <v>3.16</v>
      </c>
    </row>
    <row r="3723" spans="1:13" x14ac:dyDescent="0.35">
      <c r="A3723" s="189" t="s">
        <v>3614</v>
      </c>
      <c r="B3723" s="190" t="s">
        <v>3615</v>
      </c>
      <c r="C3723" s="191">
        <v>574805</v>
      </c>
      <c r="D3723" s="192">
        <v>3.0750000000000002</v>
      </c>
      <c r="E3723" s="193">
        <v>42.85708004</v>
      </c>
      <c r="F3723" s="194">
        <v>4.925241864555848</v>
      </c>
      <c r="H3723" s="195">
        <f t="shared" si="349"/>
        <v>2.5</v>
      </c>
      <c r="I3723" s="196">
        <f t="shared" si="350"/>
        <v>3.5</v>
      </c>
      <c r="J3723" s="197">
        <f t="shared" si="351"/>
        <v>0.5</v>
      </c>
      <c r="K3723" s="186">
        <f t="shared" si="348"/>
        <v>6.5</v>
      </c>
      <c r="L3723" s="198">
        <f t="shared" si="352"/>
        <v>2.1666666666666665</v>
      </c>
      <c r="M3723" s="199">
        <f t="shared" si="353"/>
        <v>2.16</v>
      </c>
    </row>
    <row r="3724" spans="1:13" x14ac:dyDescent="0.35">
      <c r="A3724" s="189" t="s">
        <v>3614</v>
      </c>
      <c r="B3724" s="190" t="s">
        <v>3616</v>
      </c>
      <c r="C3724" s="191">
        <v>574821</v>
      </c>
      <c r="D3724" s="192">
        <v>3.1749999999999998</v>
      </c>
      <c r="E3724" s="193">
        <v>42.132183910000002</v>
      </c>
      <c r="F3724" s="194">
        <v>4.5977011494252871</v>
      </c>
      <c r="H3724" s="195">
        <f t="shared" si="349"/>
        <v>3</v>
      </c>
      <c r="I3724" s="196">
        <f t="shared" si="350"/>
        <v>2.5</v>
      </c>
      <c r="J3724" s="197">
        <f t="shared" si="351"/>
        <v>0.5</v>
      </c>
      <c r="K3724" s="186">
        <f t="shared" si="348"/>
        <v>6</v>
      </c>
      <c r="L3724" s="198">
        <f t="shared" si="352"/>
        <v>2</v>
      </c>
      <c r="M3724" s="199">
        <f t="shared" si="353"/>
        <v>2</v>
      </c>
    </row>
    <row r="3725" spans="1:13" x14ac:dyDescent="0.35">
      <c r="A3725" s="189" t="s">
        <v>3614</v>
      </c>
      <c r="B3725" s="190" t="s">
        <v>3617</v>
      </c>
      <c r="C3725" s="191">
        <v>574961</v>
      </c>
      <c r="D3725" s="192">
        <v>7.2290000000000001</v>
      </c>
      <c r="E3725" s="193">
        <v>43.839552240000003</v>
      </c>
      <c r="F3725" s="194">
        <v>4.477611940298508</v>
      </c>
      <c r="H3725" s="195">
        <f t="shared" si="349"/>
        <v>5</v>
      </c>
      <c r="I3725" s="196">
        <f t="shared" si="350"/>
        <v>5</v>
      </c>
      <c r="J3725" s="197">
        <f t="shared" si="351"/>
        <v>1</v>
      </c>
      <c r="K3725" s="186">
        <f t="shared" ref="K3725:K3788" si="354">SUM(H3725:J3725)</f>
        <v>11</v>
      </c>
      <c r="L3725" s="198">
        <f t="shared" si="352"/>
        <v>3.6666666666666665</v>
      </c>
      <c r="M3725" s="199">
        <f t="shared" si="353"/>
        <v>3.66</v>
      </c>
    </row>
    <row r="3726" spans="1:13" x14ac:dyDescent="0.35">
      <c r="A3726" s="189" t="s">
        <v>3614</v>
      </c>
      <c r="B3726" s="190" t="s">
        <v>3618</v>
      </c>
      <c r="C3726" s="191">
        <v>573019</v>
      </c>
      <c r="D3726" s="192">
        <v>4.5449999999999999</v>
      </c>
      <c r="E3726" s="193">
        <v>39.870967739999998</v>
      </c>
      <c r="F3726" s="194">
        <v>3.225806451612903</v>
      </c>
      <c r="H3726" s="195">
        <f t="shared" si="349"/>
        <v>5</v>
      </c>
      <c r="I3726" s="196">
        <f t="shared" si="350"/>
        <v>0.5</v>
      </c>
      <c r="J3726" s="197">
        <f t="shared" si="351"/>
        <v>2.5</v>
      </c>
      <c r="K3726" s="186">
        <f t="shared" si="354"/>
        <v>8</v>
      </c>
      <c r="L3726" s="198">
        <f t="shared" si="352"/>
        <v>2.6666666666666665</v>
      </c>
      <c r="M3726" s="199">
        <f t="shared" si="353"/>
        <v>2.66</v>
      </c>
    </row>
    <row r="3727" spans="1:13" x14ac:dyDescent="0.35">
      <c r="A3727" s="189" t="s">
        <v>3614</v>
      </c>
      <c r="B3727" s="190" t="s">
        <v>3619</v>
      </c>
      <c r="C3727" s="191">
        <v>575054</v>
      </c>
      <c r="D3727" s="192">
        <v>1.7569999999999999</v>
      </c>
      <c r="E3727" s="193">
        <v>42.072347270000002</v>
      </c>
      <c r="F3727" s="194">
        <v>5.948553054662379</v>
      </c>
      <c r="H3727" s="195">
        <f t="shared" si="349"/>
        <v>0.5</v>
      </c>
      <c r="I3727" s="196">
        <f t="shared" si="350"/>
        <v>2</v>
      </c>
      <c r="J3727" s="197">
        <f t="shared" si="351"/>
        <v>0.5</v>
      </c>
      <c r="K3727" s="186">
        <f t="shared" si="354"/>
        <v>3</v>
      </c>
      <c r="L3727" s="198">
        <f t="shared" si="352"/>
        <v>1</v>
      </c>
      <c r="M3727" s="199">
        <f t="shared" si="353"/>
        <v>1</v>
      </c>
    </row>
    <row r="3728" spans="1:13" x14ac:dyDescent="0.35">
      <c r="A3728" s="189" t="s">
        <v>3614</v>
      </c>
      <c r="B3728" s="190" t="s">
        <v>3620</v>
      </c>
      <c r="C3728" s="191">
        <v>572764</v>
      </c>
      <c r="D3728" s="192">
        <v>3.125</v>
      </c>
      <c r="E3728" s="193">
        <v>41.274774770000001</v>
      </c>
      <c r="F3728" s="194">
        <v>3.6036036036036037</v>
      </c>
      <c r="H3728" s="195">
        <f t="shared" si="349"/>
        <v>2.5</v>
      </c>
      <c r="I3728" s="196">
        <f t="shared" si="350"/>
        <v>1</v>
      </c>
      <c r="J3728" s="197">
        <f t="shared" si="351"/>
        <v>2</v>
      </c>
      <c r="K3728" s="186">
        <f t="shared" si="354"/>
        <v>5.5</v>
      </c>
      <c r="L3728" s="198">
        <f t="shared" si="352"/>
        <v>1.8333333333333333</v>
      </c>
      <c r="M3728" s="199">
        <f t="shared" si="353"/>
        <v>1.83</v>
      </c>
    </row>
    <row r="3729" spans="1:13" x14ac:dyDescent="0.35">
      <c r="A3729" s="189" t="s">
        <v>3614</v>
      </c>
      <c r="B3729" s="190" t="s">
        <v>3621</v>
      </c>
      <c r="C3729" s="191">
        <v>575071</v>
      </c>
      <c r="D3729" s="192">
        <v>4.4669999999999996</v>
      </c>
      <c r="E3729" s="193">
        <v>43.769900919999998</v>
      </c>
      <c r="F3729" s="194">
        <v>1.0249402118209772</v>
      </c>
      <c r="H3729" s="195">
        <f t="shared" si="349"/>
        <v>5</v>
      </c>
      <c r="I3729" s="196">
        <f t="shared" si="350"/>
        <v>5</v>
      </c>
      <c r="J3729" s="197">
        <f t="shared" si="351"/>
        <v>5</v>
      </c>
      <c r="K3729" s="186">
        <f t="shared" si="354"/>
        <v>15</v>
      </c>
      <c r="L3729" s="198">
        <f t="shared" si="352"/>
        <v>5</v>
      </c>
      <c r="M3729" s="199">
        <f t="shared" si="353"/>
        <v>5</v>
      </c>
    </row>
    <row r="3730" spans="1:13" x14ac:dyDescent="0.35">
      <c r="A3730" s="189" t="s">
        <v>3614</v>
      </c>
      <c r="B3730" s="190" t="s">
        <v>3622</v>
      </c>
      <c r="C3730" s="191">
        <v>575101</v>
      </c>
      <c r="D3730" s="192">
        <v>4.6390000000000002</v>
      </c>
      <c r="E3730" s="193">
        <v>43.984057970000002</v>
      </c>
      <c r="F3730" s="194">
        <v>3.4782608695652173</v>
      </c>
      <c r="H3730" s="195">
        <f t="shared" si="349"/>
        <v>5</v>
      </c>
      <c r="I3730" s="196">
        <f t="shared" si="350"/>
        <v>5</v>
      </c>
      <c r="J3730" s="197">
        <f t="shared" si="351"/>
        <v>2.5</v>
      </c>
      <c r="K3730" s="186">
        <f t="shared" si="354"/>
        <v>12.5</v>
      </c>
      <c r="L3730" s="198">
        <f t="shared" si="352"/>
        <v>4.166666666666667</v>
      </c>
      <c r="M3730" s="199">
        <f t="shared" si="353"/>
        <v>4.16</v>
      </c>
    </row>
    <row r="3731" spans="1:13" x14ac:dyDescent="0.35">
      <c r="A3731" s="189" t="s">
        <v>3614</v>
      </c>
      <c r="B3731" s="190" t="s">
        <v>3623</v>
      </c>
      <c r="C3731" s="191">
        <v>575127</v>
      </c>
      <c r="D3731" s="192">
        <v>8</v>
      </c>
      <c r="E3731" s="193">
        <v>40.747126440000002</v>
      </c>
      <c r="F3731" s="194">
        <v>2.2988505747126435</v>
      </c>
      <c r="H3731" s="195">
        <f t="shared" si="349"/>
        <v>5</v>
      </c>
      <c r="I3731" s="196">
        <f t="shared" si="350"/>
        <v>0.5</v>
      </c>
      <c r="J3731" s="197">
        <f t="shared" si="351"/>
        <v>4</v>
      </c>
      <c r="K3731" s="186">
        <f t="shared" si="354"/>
        <v>9.5</v>
      </c>
      <c r="L3731" s="198">
        <f t="shared" si="352"/>
        <v>3.1666666666666665</v>
      </c>
      <c r="M3731" s="199">
        <f t="shared" si="353"/>
        <v>3.16</v>
      </c>
    </row>
    <row r="3732" spans="1:13" x14ac:dyDescent="0.35">
      <c r="A3732" s="189" t="s">
        <v>3614</v>
      </c>
      <c r="B3732" s="190" t="s">
        <v>3082</v>
      </c>
      <c r="C3732" s="191">
        <v>575135</v>
      </c>
      <c r="D3732" s="192">
        <v>5.0629999999999997</v>
      </c>
      <c r="E3732" s="193">
        <v>41.847107440000002</v>
      </c>
      <c r="F3732" s="194">
        <v>1.6528925619834713</v>
      </c>
      <c r="H3732" s="195">
        <f t="shared" si="349"/>
        <v>5</v>
      </c>
      <c r="I3732" s="196">
        <f t="shared" si="350"/>
        <v>2</v>
      </c>
      <c r="J3732" s="197">
        <f t="shared" si="351"/>
        <v>5</v>
      </c>
      <c r="K3732" s="186">
        <f t="shared" si="354"/>
        <v>12</v>
      </c>
      <c r="L3732" s="198">
        <f t="shared" si="352"/>
        <v>4</v>
      </c>
      <c r="M3732" s="199">
        <f t="shared" si="353"/>
        <v>4</v>
      </c>
    </row>
    <row r="3733" spans="1:13" x14ac:dyDescent="0.35">
      <c r="A3733" s="189" t="s">
        <v>3614</v>
      </c>
      <c r="B3733" s="190" t="s">
        <v>3624</v>
      </c>
      <c r="C3733" s="191">
        <v>575178</v>
      </c>
      <c r="D3733" s="192">
        <v>2.7639999999999998</v>
      </c>
      <c r="E3733" s="193">
        <v>45.305515239999998</v>
      </c>
      <c r="F3733" s="194">
        <v>1.1611030478955009</v>
      </c>
      <c r="H3733" s="195">
        <f t="shared" si="349"/>
        <v>2</v>
      </c>
      <c r="I3733" s="196">
        <f t="shared" si="350"/>
        <v>5</v>
      </c>
      <c r="J3733" s="197">
        <f t="shared" si="351"/>
        <v>5</v>
      </c>
      <c r="K3733" s="186">
        <f t="shared" si="354"/>
        <v>12</v>
      </c>
      <c r="L3733" s="198">
        <f t="shared" si="352"/>
        <v>4</v>
      </c>
      <c r="M3733" s="199">
        <f t="shared" si="353"/>
        <v>4</v>
      </c>
    </row>
    <row r="3734" spans="1:13" x14ac:dyDescent="0.35">
      <c r="A3734" s="189" t="s">
        <v>3614</v>
      </c>
      <c r="B3734" s="190" t="s">
        <v>3625</v>
      </c>
      <c r="C3734" s="191">
        <v>575194</v>
      </c>
      <c r="D3734" s="192">
        <v>3.0510000000000002</v>
      </c>
      <c r="E3734" s="193">
        <v>43.132829370000003</v>
      </c>
      <c r="F3734" s="194">
        <v>2.1598272138228944</v>
      </c>
      <c r="H3734" s="195">
        <f t="shared" si="349"/>
        <v>2.5</v>
      </c>
      <c r="I3734" s="196">
        <f t="shared" si="350"/>
        <v>4</v>
      </c>
      <c r="J3734" s="197">
        <f t="shared" si="351"/>
        <v>4.5</v>
      </c>
      <c r="K3734" s="186">
        <f t="shared" si="354"/>
        <v>11</v>
      </c>
      <c r="L3734" s="198">
        <f t="shared" si="352"/>
        <v>3.6666666666666665</v>
      </c>
      <c r="M3734" s="199">
        <f t="shared" si="353"/>
        <v>3.66</v>
      </c>
    </row>
    <row r="3735" spans="1:13" x14ac:dyDescent="0.35">
      <c r="A3735" s="189" t="s">
        <v>3614</v>
      </c>
      <c r="B3735" s="190" t="s">
        <v>3626</v>
      </c>
      <c r="C3735" s="191">
        <v>575259</v>
      </c>
      <c r="D3735" s="192">
        <v>6.0609999999999999</v>
      </c>
      <c r="E3735" s="193">
        <v>37.726837060000001</v>
      </c>
      <c r="F3735" s="194">
        <v>22.364217252396166</v>
      </c>
      <c r="H3735" s="195">
        <f t="shared" si="349"/>
        <v>5</v>
      </c>
      <c r="I3735" s="196">
        <f t="shared" si="350"/>
        <v>0.5</v>
      </c>
      <c r="J3735" s="197">
        <f t="shared" si="351"/>
        <v>0.5</v>
      </c>
      <c r="K3735" s="186">
        <f t="shared" si="354"/>
        <v>6</v>
      </c>
      <c r="L3735" s="198">
        <f t="shared" si="352"/>
        <v>2</v>
      </c>
      <c r="M3735" s="199">
        <f t="shared" si="353"/>
        <v>2</v>
      </c>
    </row>
    <row r="3736" spans="1:13" x14ac:dyDescent="0.35">
      <c r="A3736" s="189" t="s">
        <v>3614</v>
      </c>
      <c r="B3736" s="190" t="s">
        <v>3627</v>
      </c>
      <c r="C3736" s="191">
        <v>575313</v>
      </c>
      <c r="D3736" s="192">
        <v>3.7040000000000002</v>
      </c>
      <c r="E3736" s="193">
        <v>42.146258500000002</v>
      </c>
      <c r="F3736" s="194">
        <v>1.3605442176870748</v>
      </c>
      <c r="H3736" s="195">
        <f t="shared" si="349"/>
        <v>4</v>
      </c>
      <c r="I3736" s="196">
        <f t="shared" si="350"/>
        <v>2.5</v>
      </c>
      <c r="J3736" s="197">
        <f t="shared" si="351"/>
        <v>5</v>
      </c>
      <c r="K3736" s="186">
        <f t="shared" si="354"/>
        <v>11.5</v>
      </c>
      <c r="L3736" s="198">
        <f t="shared" si="352"/>
        <v>3.8333333333333335</v>
      </c>
      <c r="M3736" s="199">
        <f t="shared" si="353"/>
        <v>3.83</v>
      </c>
    </row>
    <row r="3737" spans="1:13" x14ac:dyDescent="0.35">
      <c r="A3737" s="189" t="s">
        <v>3614</v>
      </c>
      <c r="B3737" s="190" t="s">
        <v>3628</v>
      </c>
      <c r="C3737" s="191">
        <v>575330</v>
      </c>
      <c r="D3737" s="192">
        <v>4.673</v>
      </c>
      <c r="E3737" s="193">
        <v>43.763803680000002</v>
      </c>
      <c r="F3737" s="194">
        <v>13.496932515337425</v>
      </c>
      <c r="H3737" s="195">
        <f t="shared" si="349"/>
        <v>5</v>
      </c>
      <c r="I3737" s="196">
        <f t="shared" si="350"/>
        <v>5</v>
      </c>
      <c r="J3737" s="197">
        <f t="shared" si="351"/>
        <v>0.5</v>
      </c>
      <c r="K3737" s="186">
        <f t="shared" si="354"/>
        <v>10.5</v>
      </c>
      <c r="L3737" s="198">
        <f t="shared" si="352"/>
        <v>3.5</v>
      </c>
      <c r="M3737" s="199">
        <f t="shared" si="353"/>
        <v>3.5</v>
      </c>
    </row>
    <row r="3738" spans="1:13" x14ac:dyDescent="0.35">
      <c r="A3738" s="189" t="s">
        <v>3614</v>
      </c>
      <c r="B3738" s="190" t="s">
        <v>3629</v>
      </c>
      <c r="C3738" s="191">
        <v>575381</v>
      </c>
      <c r="D3738" s="192">
        <v>0.97099999999999997</v>
      </c>
      <c r="E3738" s="193">
        <v>45.059523810000002</v>
      </c>
      <c r="F3738" s="194">
        <v>5.9523809523809517</v>
      </c>
      <c r="H3738" s="195">
        <f t="shared" si="349"/>
        <v>0.5</v>
      </c>
      <c r="I3738" s="196">
        <f t="shared" si="350"/>
        <v>5</v>
      </c>
      <c r="J3738" s="197">
        <f t="shared" si="351"/>
        <v>0.5</v>
      </c>
      <c r="K3738" s="186">
        <f t="shared" si="354"/>
        <v>6</v>
      </c>
      <c r="L3738" s="198">
        <f t="shared" si="352"/>
        <v>2</v>
      </c>
      <c r="M3738" s="199">
        <f t="shared" si="353"/>
        <v>2</v>
      </c>
    </row>
    <row r="3739" spans="1:13" x14ac:dyDescent="0.35">
      <c r="A3739" s="189" t="s">
        <v>3614</v>
      </c>
      <c r="B3739" s="190" t="s">
        <v>3441</v>
      </c>
      <c r="C3739" s="191">
        <v>573035</v>
      </c>
      <c r="D3739" s="192">
        <v>2.1739999999999999</v>
      </c>
      <c r="E3739" s="193">
        <v>51.54255319</v>
      </c>
      <c r="F3739" s="194">
        <v>4.2553191489361701</v>
      </c>
      <c r="H3739" s="195">
        <f t="shared" si="349"/>
        <v>0.5</v>
      </c>
      <c r="I3739" s="196">
        <f t="shared" si="350"/>
        <v>5</v>
      </c>
      <c r="J3739" s="197">
        <f t="shared" si="351"/>
        <v>1</v>
      </c>
      <c r="K3739" s="186">
        <f t="shared" si="354"/>
        <v>6.5</v>
      </c>
      <c r="L3739" s="198">
        <f t="shared" si="352"/>
        <v>2.1666666666666665</v>
      </c>
      <c r="M3739" s="199">
        <f t="shared" si="353"/>
        <v>2.16</v>
      </c>
    </row>
    <row r="3740" spans="1:13" x14ac:dyDescent="0.35">
      <c r="A3740" s="189" t="s">
        <v>3614</v>
      </c>
      <c r="B3740" s="190" t="s">
        <v>3630</v>
      </c>
      <c r="C3740" s="191">
        <v>575470</v>
      </c>
      <c r="D3740" s="192">
        <v>1.639</v>
      </c>
      <c r="E3740" s="193">
        <v>38.612000000000002</v>
      </c>
      <c r="F3740" s="194">
        <v>9.6</v>
      </c>
      <c r="H3740" s="195">
        <f t="shared" si="349"/>
        <v>0.5</v>
      </c>
      <c r="I3740" s="196">
        <f t="shared" si="350"/>
        <v>0.5</v>
      </c>
      <c r="J3740" s="197">
        <f t="shared" si="351"/>
        <v>0.5</v>
      </c>
      <c r="K3740" s="186">
        <f t="shared" si="354"/>
        <v>1.5</v>
      </c>
      <c r="L3740" s="198">
        <f t="shared" si="352"/>
        <v>0.5</v>
      </c>
      <c r="M3740" s="199">
        <f t="shared" si="353"/>
        <v>0.5</v>
      </c>
    </row>
    <row r="3741" spans="1:13" x14ac:dyDescent="0.35">
      <c r="A3741" s="189" t="s">
        <v>3614</v>
      </c>
      <c r="B3741" s="190" t="s">
        <v>3614</v>
      </c>
      <c r="C3741" s="191">
        <v>575500</v>
      </c>
      <c r="D3741" s="192">
        <v>3.6429999999999998</v>
      </c>
      <c r="E3741" s="193">
        <v>43.245388179999999</v>
      </c>
      <c r="F3741" s="194">
        <v>2.9397257571273556</v>
      </c>
      <c r="H3741" s="195">
        <f t="shared" si="349"/>
        <v>4</v>
      </c>
      <c r="I3741" s="196">
        <f t="shared" si="350"/>
        <v>4</v>
      </c>
      <c r="J3741" s="197">
        <f t="shared" si="351"/>
        <v>3</v>
      </c>
      <c r="K3741" s="186">
        <f t="shared" si="354"/>
        <v>11</v>
      </c>
      <c r="L3741" s="198">
        <f t="shared" si="352"/>
        <v>3.6666666666666665</v>
      </c>
      <c r="M3741" s="199">
        <f t="shared" si="353"/>
        <v>3.66</v>
      </c>
    </row>
    <row r="3742" spans="1:13" x14ac:dyDescent="0.35">
      <c r="A3742" s="189" t="s">
        <v>3614</v>
      </c>
      <c r="B3742" s="190" t="s">
        <v>3631</v>
      </c>
      <c r="C3742" s="191">
        <v>575518</v>
      </c>
      <c r="D3742" s="192">
        <v>3.5459999999999998</v>
      </c>
      <c r="E3742" s="193">
        <v>44.959459459999998</v>
      </c>
      <c r="F3742" s="194">
        <v>3.6036036036036037</v>
      </c>
      <c r="H3742" s="195">
        <f t="shared" si="349"/>
        <v>3.5</v>
      </c>
      <c r="I3742" s="196">
        <f t="shared" si="350"/>
        <v>5</v>
      </c>
      <c r="J3742" s="197">
        <f t="shared" si="351"/>
        <v>2</v>
      </c>
      <c r="K3742" s="186">
        <f t="shared" si="354"/>
        <v>10.5</v>
      </c>
      <c r="L3742" s="198">
        <f t="shared" si="352"/>
        <v>3.5</v>
      </c>
      <c r="M3742" s="199">
        <f t="shared" si="353"/>
        <v>3.5</v>
      </c>
    </row>
    <row r="3743" spans="1:13" x14ac:dyDescent="0.35">
      <c r="A3743" s="189" t="s">
        <v>3614</v>
      </c>
      <c r="B3743" s="190" t="s">
        <v>3009</v>
      </c>
      <c r="C3743" s="191">
        <v>575526</v>
      </c>
      <c r="D3743" s="192">
        <v>2.5640000000000001</v>
      </c>
      <c r="E3743" s="193">
        <v>46.825301199999998</v>
      </c>
      <c r="F3743" s="194">
        <v>2.4096385542168677</v>
      </c>
      <c r="H3743" s="195">
        <f t="shared" si="349"/>
        <v>1.5</v>
      </c>
      <c r="I3743" s="196">
        <f t="shared" si="350"/>
        <v>5</v>
      </c>
      <c r="J3743" s="197">
        <f t="shared" si="351"/>
        <v>4</v>
      </c>
      <c r="K3743" s="186">
        <f t="shared" si="354"/>
        <v>10.5</v>
      </c>
      <c r="L3743" s="198">
        <f t="shared" si="352"/>
        <v>3.5</v>
      </c>
      <c r="M3743" s="199">
        <f t="shared" si="353"/>
        <v>3.5</v>
      </c>
    </row>
    <row r="3744" spans="1:13" x14ac:dyDescent="0.35">
      <c r="A3744" s="189" t="s">
        <v>3614</v>
      </c>
      <c r="B3744" s="190" t="s">
        <v>3632</v>
      </c>
      <c r="C3744" s="191">
        <v>575607</v>
      </c>
      <c r="D3744" s="192">
        <v>2.2200000000000002</v>
      </c>
      <c r="E3744" s="193">
        <v>43.60415201</v>
      </c>
      <c r="F3744" s="194">
        <v>4.7853624208304018</v>
      </c>
      <c r="H3744" s="195">
        <f t="shared" si="349"/>
        <v>1</v>
      </c>
      <c r="I3744" s="196">
        <f t="shared" si="350"/>
        <v>4.5</v>
      </c>
      <c r="J3744" s="197">
        <f t="shared" si="351"/>
        <v>0.5</v>
      </c>
      <c r="K3744" s="186">
        <f t="shared" si="354"/>
        <v>6</v>
      </c>
      <c r="L3744" s="198">
        <f t="shared" si="352"/>
        <v>2</v>
      </c>
      <c r="M3744" s="199">
        <f t="shared" si="353"/>
        <v>2</v>
      </c>
    </row>
    <row r="3745" spans="1:13" x14ac:dyDescent="0.35">
      <c r="A3745" s="189" t="s">
        <v>3614</v>
      </c>
      <c r="B3745" s="190" t="s">
        <v>3633</v>
      </c>
      <c r="C3745" s="191">
        <v>575615</v>
      </c>
      <c r="D3745" s="192">
        <v>4.1669999999999998</v>
      </c>
      <c r="E3745" s="193">
        <v>40.514705880000001</v>
      </c>
      <c r="F3745" s="194">
        <v>2.9411764705882351</v>
      </c>
      <c r="H3745" s="195">
        <f t="shared" si="349"/>
        <v>5</v>
      </c>
      <c r="I3745" s="196">
        <f t="shared" si="350"/>
        <v>0.5</v>
      </c>
      <c r="J3745" s="197">
        <f t="shared" si="351"/>
        <v>3</v>
      </c>
      <c r="K3745" s="186">
        <f t="shared" si="354"/>
        <v>8.5</v>
      </c>
      <c r="L3745" s="198">
        <f t="shared" si="352"/>
        <v>2.8333333333333335</v>
      </c>
      <c r="M3745" s="199">
        <f t="shared" si="353"/>
        <v>2.83</v>
      </c>
    </row>
    <row r="3746" spans="1:13" x14ac:dyDescent="0.35">
      <c r="A3746" s="189" t="s">
        <v>3614</v>
      </c>
      <c r="B3746" s="190" t="s">
        <v>3634</v>
      </c>
      <c r="C3746" s="191">
        <v>575623</v>
      </c>
      <c r="D3746" s="192">
        <v>5</v>
      </c>
      <c r="E3746" s="193">
        <v>42.909385110000002</v>
      </c>
      <c r="F3746" s="194">
        <v>3.5598705501618126</v>
      </c>
      <c r="H3746" s="195">
        <f t="shared" si="349"/>
        <v>5</v>
      </c>
      <c r="I3746" s="196">
        <f t="shared" si="350"/>
        <v>3.5</v>
      </c>
      <c r="J3746" s="197">
        <f t="shared" si="351"/>
        <v>2</v>
      </c>
      <c r="K3746" s="186">
        <f t="shared" si="354"/>
        <v>10.5</v>
      </c>
      <c r="L3746" s="198">
        <f t="shared" si="352"/>
        <v>3.5</v>
      </c>
      <c r="M3746" s="199">
        <f t="shared" si="353"/>
        <v>3.5</v>
      </c>
    </row>
    <row r="3747" spans="1:13" x14ac:dyDescent="0.35">
      <c r="A3747" s="189" t="s">
        <v>3614</v>
      </c>
      <c r="B3747" s="190" t="s">
        <v>3635</v>
      </c>
      <c r="C3747" s="191">
        <v>575666</v>
      </c>
      <c r="D3747" s="192">
        <v>5.2629999999999999</v>
      </c>
      <c r="E3747" s="193">
        <v>41.49307958</v>
      </c>
      <c r="F3747" s="194">
        <v>3.4602076124567476</v>
      </c>
      <c r="H3747" s="195">
        <f t="shared" si="349"/>
        <v>5</v>
      </c>
      <c r="I3747" s="196">
        <f t="shared" si="350"/>
        <v>1.5</v>
      </c>
      <c r="J3747" s="197">
        <f t="shared" si="351"/>
        <v>2.5</v>
      </c>
      <c r="K3747" s="186">
        <f t="shared" si="354"/>
        <v>9</v>
      </c>
      <c r="L3747" s="198">
        <f t="shared" si="352"/>
        <v>3</v>
      </c>
      <c r="M3747" s="199">
        <f t="shared" si="353"/>
        <v>3</v>
      </c>
    </row>
    <row r="3748" spans="1:13" x14ac:dyDescent="0.35">
      <c r="A3748" s="189" t="s">
        <v>3614</v>
      </c>
      <c r="B3748" s="190" t="s">
        <v>3636</v>
      </c>
      <c r="C3748" s="191">
        <v>573027</v>
      </c>
      <c r="D3748" s="192">
        <v>1.149</v>
      </c>
      <c r="E3748" s="193">
        <v>45.872093020000001</v>
      </c>
      <c r="F3748" s="194">
        <v>4.6511627906976747</v>
      </c>
      <c r="H3748" s="195">
        <f t="shared" si="349"/>
        <v>0.5</v>
      </c>
      <c r="I3748" s="196">
        <f t="shared" si="350"/>
        <v>5</v>
      </c>
      <c r="J3748" s="197">
        <f t="shared" si="351"/>
        <v>0.5</v>
      </c>
      <c r="K3748" s="186">
        <f t="shared" si="354"/>
        <v>6</v>
      </c>
      <c r="L3748" s="198">
        <f t="shared" si="352"/>
        <v>2</v>
      </c>
      <c r="M3748" s="199">
        <f t="shared" si="353"/>
        <v>2</v>
      </c>
    </row>
    <row r="3749" spans="1:13" x14ac:dyDescent="0.35">
      <c r="A3749" s="189" t="s">
        <v>3614</v>
      </c>
      <c r="B3749" s="190" t="s">
        <v>3637</v>
      </c>
      <c r="C3749" s="191">
        <v>575755</v>
      </c>
      <c r="D3749" s="192">
        <v>3.65</v>
      </c>
      <c r="E3749" s="193">
        <v>44.495283020000002</v>
      </c>
      <c r="F3749" s="194">
        <v>5.6603773584905657</v>
      </c>
      <c r="H3749" s="195">
        <f t="shared" si="349"/>
        <v>4</v>
      </c>
      <c r="I3749" s="196">
        <f t="shared" si="350"/>
        <v>5</v>
      </c>
      <c r="J3749" s="197">
        <f t="shared" si="351"/>
        <v>0.5</v>
      </c>
      <c r="K3749" s="186">
        <f t="shared" si="354"/>
        <v>9.5</v>
      </c>
      <c r="L3749" s="198">
        <f t="shared" si="352"/>
        <v>3.1666666666666665</v>
      </c>
      <c r="M3749" s="199">
        <f t="shared" si="353"/>
        <v>3.16</v>
      </c>
    </row>
    <row r="3750" spans="1:13" x14ac:dyDescent="0.35">
      <c r="A3750" s="189" t="s">
        <v>3614</v>
      </c>
      <c r="B3750" s="190" t="s">
        <v>3638</v>
      </c>
      <c r="C3750" s="191">
        <v>575763</v>
      </c>
      <c r="D3750" s="192">
        <v>6.1139999999999999</v>
      </c>
      <c r="E3750" s="193">
        <v>39.389502759999999</v>
      </c>
      <c r="F3750" s="194">
        <v>9.3922651933701662</v>
      </c>
      <c r="H3750" s="195">
        <f t="shared" si="349"/>
        <v>5</v>
      </c>
      <c r="I3750" s="196">
        <f t="shared" si="350"/>
        <v>0.5</v>
      </c>
      <c r="J3750" s="197">
        <f t="shared" si="351"/>
        <v>0.5</v>
      </c>
      <c r="K3750" s="186">
        <f t="shared" si="354"/>
        <v>6</v>
      </c>
      <c r="L3750" s="198">
        <f t="shared" si="352"/>
        <v>2</v>
      </c>
      <c r="M3750" s="199">
        <f t="shared" si="353"/>
        <v>2</v>
      </c>
    </row>
    <row r="3751" spans="1:13" x14ac:dyDescent="0.35">
      <c r="A3751" s="189" t="s">
        <v>3614</v>
      </c>
      <c r="B3751" s="190" t="s">
        <v>3639</v>
      </c>
      <c r="C3751" s="191">
        <v>575771</v>
      </c>
      <c r="D3751" s="192">
        <v>3.254</v>
      </c>
      <c r="E3751" s="193">
        <v>39.238219899999997</v>
      </c>
      <c r="F3751" s="194">
        <v>5.9336823734729496</v>
      </c>
      <c r="H3751" s="195">
        <f t="shared" si="349"/>
        <v>3</v>
      </c>
      <c r="I3751" s="196">
        <f t="shared" si="350"/>
        <v>0.5</v>
      </c>
      <c r="J3751" s="197">
        <f t="shared" si="351"/>
        <v>0.5</v>
      </c>
      <c r="K3751" s="186">
        <f t="shared" si="354"/>
        <v>4</v>
      </c>
      <c r="L3751" s="198">
        <f t="shared" si="352"/>
        <v>1.3333333333333333</v>
      </c>
      <c r="M3751" s="199">
        <f t="shared" si="353"/>
        <v>1.33</v>
      </c>
    </row>
    <row r="3752" spans="1:13" x14ac:dyDescent="0.35">
      <c r="A3752" s="189" t="s">
        <v>3614</v>
      </c>
      <c r="B3752" s="190" t="s">
        <v>729</v>
      </c>
      <c r="C3752" s="191">
        <v>575780</v>
      </c>
      <c r="D3752" s="192">
        <v>2.286</v>
      </c>
      <c r="E3752" s="193">
        <v>42.03873239</v>
      </c>
      <c r="F3752" s="194">
        <v>4.225352112676056</v>
      </c>
      <c r="H3752" s="195">
        <f t="shared" si="349"/>
        <v>1</v>
      </c>
      <c r="I3752" s="196">
        <f t="shared" si="350"/>
        <v>2</v>
      </c>
      <c r="J3752" s="197">
        <f t="shared" si="351"/>
        <v>1</v>
      </c>
      <c r="K3752" s="186">
        <f t="shared" si="354"/>
        <v>4</v>
      </c>
      <c r="L3752" s="198">
        <f t="shared" si="352"/>
        <v>1.3333333333333333</v>
      </c>
      <c r="M3752" s="199">
        <f t="shared" si="353"/>
        <v>1.33</v>
      </c>
    </row>
    <row r="3753" spans="1:13" x14ac:dyDescent="0.35">
      <c r="A3753" s="189" t="s">
        <v>3614</v>
      </c>
      <c r="B3753" s="190" t="s">
        <v>3640</v>
      </c>
      <c r="C3753" s="191">
        <v>575810</v>
      </c>
      <c r="D3753" s="192">
        <v>3.4089999999999998</v>
      </c>
      <c r="E3753" s="193">
        <v>44.535714290000001</v>
      </c>
      <c r="F3753" s="194">
        <v>2.3809523809523814</v>
      </c>
      <c r="H3753" s="195">
        <f t="shared" si="349"/>
        <v>3.5</v>
      </c>
      <c r="I3753" s="196">
        <f t="shared" si="350"/>
        <v>5</v>
      </c>
      <c r="J3753" s="197">
        <f t="shared" si="351"/>
        <v>4</v>
      </c>
      <c r="K3753" s="186">
        <f t="shared" si="354"/>
        <v>12.5</v>
      </c>
      <c r="L3753" s="198">
        <f t="shared" si="352"/>
        <v>4.166666666666667</v>
      </c>
      <c r="M3753" s="199">
        <f t="shared" si="353"/>
        <v>4.16</v>
      </c>
    </row>
    <row r="3754" spans="1:13" x14ac:dyDescent="0.35">
      <c r="A3754" s="189" t="s">
        <v>3614</v>
      </c>
      <c r="B3754" s="190" t="s">
        <v>3641</v>
      </c>
      <c r="C3754" s="191">
        <v>530794</v>
      </c>
      <c r="D3754" s="192">
        <v>3.7879999999999998</v>
      </c>
      <c r="E3754" s="193">
        <v>43.404545450000001</v>
      </c>
      <c r="F3754" s="194">
        <v>0.90909090909090906</v>
      </c>
      <c r="H3754" s="195">
        <f t="shared" si="349"/>
        <v>4</v>
      </c>
      <c r="I3754" s="196">
        <f t="shared" si="350"/>
        <v>4.5</v>
      </c>
      <c r="J3754" s="197">
        <f t="shared" si="351"/>
        <v>5</v>
      </c>
      <c r="K3754" s="186">
        <f t="shared" si="354"/>
        <v>13.5</v>
      </c>
      <c r="L3754" s="198">
        <f t="shared" si="352"/>
        <v>4.5</v>
      </c>
      <c r="M3754" s="199">
        <f t="shared" si="353"/>
        <v>4.5</v>
      </c>
    </row>
    <row r="3755" spans="1:13" x14ac:dyDescent="0.35">
      <c r="A3755" s="189" t="s">
        <v>3614</v>
      </c>
      <c r="B3755" s="190" t="s">
        <v>3642</v>
      </c>
      <c r="C3755" s="191">
        <v>575844</v>
      </c>
      <c r="D3755" s="192">
        <v>5.1020000000000003</v>
      </c>
      <c r="E3755" s="193">
        <v>40.66403785</v>
      </c>
      <c r="F3755" s="194">
        <v>6.309148264984227</v>
      </c>
      <c r="H3755" s="195">
        <f t="shared" si="349"/>
        <v>5</v>
      </c>
      <c r="I3755" s="196">
        <f t="shared" si="350"/>
        <v>0.5</v>
      </c>
      <c r="J3755" s="197">
        <f t="shared" si="351"/>
        <v>0.5</v>
      </c>
      <c r="K3755" s="186">
        <f t="shared" si="354"/>
        <v>6</v>
      </c>
      <c r="L3755" s="198">
        <f t="shared" si="352"/>
        <v>2</v>
      </c>
      <c r="M3755" s="199">
        <f t="shared" si="353"/>
        <v>2</v>
      </c>
    </row>
    <row r="3756" spans="1:13" x14ac:dyDescent="0.35">
      <c r="A3756" s="189" t="s">
        <v>3614</v>
      </c>
      <c r="B3756" s="190" t="s">
        <v>3643</v>
      </c>
      <c r="C3756" s="191">
        <v>575909</v>
      </c>
      <c r="D3756" s="192">
        <v>7.1429999999999998</v>
      </c>
      <c r="E3756" s="193">
        <v>39.313559320000003</v>
      </c>
      <c r="F3756" s="194">
        <v>12.711864406779663</v>
      </c>
      <c r="H3756" s="195">
        <f t="shared" si="349"/>
        <v>5</v>
      </c>
      <c r="I3756" s="196">
        <f t="shared" si="350"/>
        <v>0.5</v>
      </c>
      <c r="J3756" s="197">
        <f t="shared" si="351"/>
        <v>0.5</v>
      </c>
      <c r="K3756" s="186">
        <f t="shared" si="354"/>
        <v>6</v>
      </c>
      <c r="L3756" s="198">
        <f t="shared" si="352"/>
        <v>2</v>
      </c>
      <c r="M3756" s="199">
        <f t="shared" si="353"/>
        <v>2</v>
      </c>
    </row>
    <row r="3757" spans="1:13" x14ac:dyDescent="0.35">
      <c r="A3757" s="189" t="s">
        <v>3614</v>
      </c>
      <c r="B3757" s="190" t="s">
        <v>3128</v>
      </c>
      <c r="C3757" s="191">
        <v>575917</v>
      </c>
      <c r="D3757" s="192">
        <v>0</v>
      </c>
      <c r="E3757" s="193">
        <v>55.930769230000003</v>
      </c>
      <c r="F3757" s="194">
        <v>3.0769230769230771</v>
      </c>
      <c r="H3757" s="195">
        <f t="shared" si="349"/>
        <v>0.5</v>
      </c>
      <c r="I3757" s="196">
        <f t="shared" si="350"/>
        <v>5</v>
      </c>
      <c r="J3757" s="197">
        <f t="shared" si="351"/>
        <v>3</v>
      </c>
      <c r="K3757" s="186">
        <f t="shared" si="354"/>
        <v>8.5</v>
      </c>
      <c r="L3757" s="198">
        <f t="shared" si="352"/>
        <v>2.8333333333333335</v>
      </c>
      <c r="M3757" s="199">
        <f t="shared" si="353"/>
        <v>2.83</v>
      </c>
    </row>
    <row r="3758" spans="1:13" x14ac:dyDescent="0.35">
      <c r="A3758" s="189" t="s">
        <v>3614</v>
      </c>
      <c r="B3758" s="190" t="s">
        <v>2453</v>
      </c>
      <c r="C3758" s="191">
        <v>575925</v>
      </c>
      <c r="D3758" s="192">
        <v>2.3260000000000001</v>
      </c>
      <c r="E3758" s="193">
        <v>43.93023256</v>
      </c>
      <c r="F3758" s="194">
        <v>4.6511627906976747</v>
      </c>
      <c r="H3758" s="195">
        <f t="shared" si="349"/>
        <v>1</v>
      </c>
      <c r="I3758" s="196">
        <f t="shared" si="350"/>
        <v>5</v>
      </c>
      <c r="J3758" s="197">
        <f t="shared" si="351"/>
        <v>0.5</v>
      </c>
      <c r="K3758" s="186">
        <f t="shared" si="354"/>
        <v>6.5</v>
      </c>
      <c r="L3758" s="198">
        <f t="shared" si="352"/>
        <v>2.1666666666666665</v>
      </c>
      <c r="M3758" s="199">
        <f t="shared" si="353"/>
        <v>2.16</v>
      </c>
    </row>
    <row r="3759" spans="1:13" x14ac:dyDescent="0.35">
      <c r="A3759" s="189" t="s">
        <v>3614</v>
      </c>
      <c r="B3759" s="190" t="s">
        <v>3644</v>
      </c>
      <c r="C3759" s="191">
        <v>575933</v>
      </c>
      <c r="D3759" s="192">
        <v>3.6589999999999998</v>
      </c>
      <c r="E3759" s="193">
        <v>41.7734375</v>
      </c>
      <c r="F3759" s="194">
        <v>4.6875</v>
      </c>
      <c r="H3759" s="195">
        <f t="shared" si="349"/>
        <v>4</v>
      </c>
      <c r="I3759" s="196">
        <f t="shared" si="350"/>
        <v>2</v>
      </c>
      <c r="J3759" s="197">
        <f t="shared" si="351"/>
        <v>0.5</v>
      </c>
      <c r="K3759" s="186">
        <f t="shared" si="354"/>
        <v>6.5</v>
      </c>
      <c r="L3759" s="198">
        <f t="shared" si="352"/>
        <v>2.1666666666666665</v>
      </c>
      <c r="M3759" s="199">
        <f t="shared" si="353"/>
        <v>2.16</v>
      </c>
    </row>
    <row r="3760" spans="1:13" x14ac:dyDescent="0.35">
      <c r="A3760" s="189" t="s">
        <v>3614</v>
      </c>
      <c r="B3760" s="190" t="s">
        <v>3645</v>
      </c>
      <c r="C3760" s="191">
        <v>575968</v>
      </c>
      <c r="D3760" s="192">
        <v>2.137</v>
      </c>
      <c r="E3760" s="193">
        <v>42.906565659999998</v>
      </c>
      <c r="F3760" s="194">
        <v>4.0404040404040407</v>
      </c>
      <c r="H3760" s="195">
        <f t="shared" si="349"/>
        <v>0.5</v>
      </c>
      <c r="I3760" s="196">
        <f t="shared" si="350"/>
        <v>3.5</v>
      </c>
      <c r="J3760" s="197">
        <f t="shared" si="351"/>
        <v>1.5</v>
      </c>
      <c r="K3760" s="186">
        <f t="shared" si="354"/>
        <v>5.5</v>
      </c>
      <c r="L3760" s="198">
        <f t="shared" si="352"/>
        <v>1.8333333333333333</v>
      </c>
      <c r="M3760" s="199">
        <f t="shared" si="353"/>
        <v>1.83</v>
      </c>
    </row>
    <row r="3761" spans="1:13" x14ac:dyDescent="0.35">
      <c r="A3761" s="189" t="s">
        <v>3614</v>
      </c>
      <c r="B3761" s="190" t="s">
        <v>3646</v>
      </c>
      <c r="C3761" s="191">
        <v>576018</v>
      </c>
      <c r="D3761" s="192">
        <v>1.899</v>
      </c>
      <c r="E3761" s="193">
        <v>43.21814672</v>
      </c>
      <c r="F3761" s="194">
        <v>4.6332046332046328</v>
      </c>
      <c r="H3761" s="195">
        <f t="shared" si="349"/>
        <v>0.5</v>
      </c>
      <c r="I3761" s="196">
        <f t="shared" si="350"/>
        <v>4</v>
      </c>
      <c r="J3761" s="197">
        <f t="shared" si="351"/>
        <v>0.5</v>
      </c>
      <c r="K3761" s="186">
        <f t="shared" si="354"/>
        <v>5</v>
      </c>
      <c r="L3761" s="198">
        <f t="shared" si="352"/>
        <v>1.6666666666666667</v>
      </c>
      <c r="M3761" s="199">
        <f t="shared" si="353"/>
        <v>1.66</v>
      </c>
    </row>
    <row r="3762" spans="1:13" x14ac:dyDescent="0.35">
      <c r="A3762" s="189" t="s">
        <v>3614</v>
      </c>
      <c r="B3762" s="190" t="s">
        <v>3292</v>
      </c>
      <c r="C3762" s="191">
        <v>576026</v>
      </c>
      <c r="D3762" s="192">
        <v>4.9109999999999996</v>
      </c>
      <c r="E3762" s="193">
        <v>41.473913039999999</v>
      </c>
      <c r="F3762" s="194">
        <v>2.6086956521739131</v>
      </c>
      <c r="H3762" s="195">
        <f t="shared" si="349"/>
        <v>5</v>
      </c>
      <c r="I3762" s="196">
        <f t="shared" si="350"/>
        <v>1.5</v>
      </c>
      <c r="J3762" s="197">
        <f t="shared" si="351"/>
        <v>3.5</v>
      </c>
      <c r="K3762" s="186">
        <f t="shared" si="354"/>
        <v>10</v>
      </c>
      <c r="L3762" s="198">
        <f t="shared" si="352"/>
        <v>3.3333333333333335</v>
      </c>
      <c r="M3762" s="199">
        <f t="shared" si="353"/>
        <v>3.33</v>
      </c>
    </row>
    <row r="3763" spans="1:13" x14ac:dyDescent="0.35">
      <c r="A3763" s="189" t="s">
        <v>3614</v>
      </c>
      <c r="B3763" s="190" t="s">
        <v>3647</v>
      </c>
      <c r="C3763" s="191">
        <v>576042</v>
      </c>
      <c r="D3763" s="192">
        <v>1.4930000000000001</v>
      </c>
      <c r="E3763" s="193">
        <v>47.779661019999999</v>
      </c>
      <c r="F3763" s="194">
        <v>3.3898305084745766</v>
      </c>
      <c r="H3763" s="195">
        <f t="shared" si="349"/>
        <v>0.5</v>
      </c>
      <c r="I3763" s="196">
        <f t="shared" si="350"/>
        <v>5</v>
      </c>
      <c r="J3763" s="197">
        <f t="shared" si="351"/>
        <v>2.5</v>
      </c>
      <c r="K3763" s="186">
        <f t="shared" si="354"/>
        <v>8</v>
      </c>
      <c r="L3763" s="198">
        <f t="shared" si="352"/>
        <v>2.6666666666666665</v>
      </c>
      <c r="M3763" s="199">
        <f t="shared" si="353"/>
        <v>2.66</v>
      </c>
    </row>
    <row r="3764" spans="1:13" x14ac:dyDescent="0.35">
      <c r="A3764" s="189" t="s">
        <v>3648</v>
      </c>
      <c r="B3764" s="190" t="s">
        <v>3649</v>
      </c>
      <c r="C3764" s="191">
        <v>572560</v>
      </c>
      <c r="D3764" s="192">
        <v>2.7029999999999998</v>
      </c>
      <c r="E3764" s="193">
        <v>45.201986750000003</v>
      </c>
      <c r="F3764" s="194">
        <v>0</v>
      </c>
      <c r="H3764" s="195">
        <f t="shared" si="349"/>
        <v>2</v>
      </c>
      <c r="I3764" s="196">
        <f t="shared" si="350"/>
        <v>5</v>
      </c>
      <c r="J3764" s="197">
        <f t="shared" si="351"/>
        <v>5</v>
      </c>
      <c r="K3764" s="186">
        <f t="shared" si="354"/>
        <v>12</v>
      </c>
      <c r="L3764" s="198">
        <f t="shared" si="352"/>
        <v>4</v>
      </c>
      <c r="M3764" s="199">
        <f t="shared" si="353"/>
        <v>4</v>
      </c>
    </row>
    <row r="3765" spans="1:13" x14ac:dyDescent="0.35">
      <c r="A3765" s="189" t="s">
        <v>3648</v>
      </c>
      <c r="B3765" s="190" t="s">
        <v>3650</v>
      </c>
      <c r="C3765" s="191">
        <v>572586</v>
      </c>
      <c r="D3765" s="192">
        <v>3.1949999999999998</v>
      </c>
      <c r="E3765" s="193">
        <v>44.295407099999998</v>
      </c>
      <c r="F3765" s="194">
        <v>2.0876826722338202</v>
      </c>
      <c r="H3765" s="195">
        <f t="shared" si="349"/>
        <v>3</v>
      </c>
      <c r="I3765" s="196">
        <f t="shared" si="350"/>
        <v>5</v>
      </c>
      <c r="J3765" s="197">
        <f t="shared" si="351"/>
        <v>4.5</v>
      </c>
      <c r="K3765" s="186">
        <f t="shared" si="354"/>
        <v>12.5</v>
      </c>
      <c r="L3765" s="198">
        <f t="shared" si="352"/>
        <v>4.166666666666667</v>
      </c>
      <c r="M3765" s="199">
        <f t="shared" si="353"/>
        <v>4.16</v>
      </c>
    </row>
    <row r="3766" spans="1:13" x14ac:dyDescent="0.35">
      <c r="A3766" s="189" t="s">
        <v>3648</v>
      </c>
      <c r="B3766" s="190" t="s">
        <v>3651</v>
      </c>
      <c r="C3766" s="191">
        <v>577812</v>
      </c>
      <c r="D3766" s="192">
        <v>2.532</v>
      </c>
      <c r="E3766" s="193">
        <v>48.337398370000003</v>
      </c>
      <c r="F3766" s="194">
        <v>1.6260162601626016</v>
      </c>
      <c r="H3766" s="195">
        <f t="shared" si="349"/>
        <v>1.5</v>
      </c>
      <c r="I3766" s="196">
        <f t="shared" si="350"/>
        <v>5</v>
      </c>
      <c r="J3766" s="197">
        <f t="shared" si="351"/>
        <v>5</v>
      </c>
      <c r="K3766" s="186">
        <f t="shared" si="354"/>
        <v>11.5</v>
      </c>
      <c r="L3766" s="198">
        <f t="shared" si="352"/>
        <v>3.8333333333333335</v>
      </c>
      <c r="M3766" s="199">
        <f t="shared" si="353"/>
        <v>3.83</v>
      </c>
    </row>
    <row r="3767" spans="1:13" x14ac:dyDescent="0.35">
      <c r="A3767" s="189" t="s">
        <v>3648</v>
      </c>
      <c r="B3767" s="190" t="s">
        <v>3652</v>
      </c>
      <c r="C3767" s="191">
        <v>577863</v>
      </c>
      <c r="D3767" s="192">
        <v>3.8780000000000001</v>
      </c>
      <c r="E3767" s="193">
        <v>46.518806210000001</v>
      </c>
      <c r="F3767" s="194">
        <v>0.16353229762878171</v>
      </c>
      <c r="H3767" s="195">
        <f t="shared" si="349"/>
        <v>4.5</v>
      </c>
      <c r="I3767" s="196">
        <f t="shared" si="350"/>
        <v>5</v>
      </c>
      <c r="J3767" s="197">
        <f t="shared" si="351"/>
        <v>5</v>
      </c>
      <c r="K3767" s="186">
        <f t="shared" si="354"/>
        <v>14.5</v>
      </c>
      <c r="L3767" s="198">
        <f t="shared" si="352"/>
        <v>4.833333333333333</v>
      </c>
      <c r="M3767" s="199">
        <f t="shared" si="353"/>
        <v>4.83</v>
      </c>
    </row>
    <row r="3768" spans="1:13" x14ac:dyDescent="0.35">
      <c r="A3768" s="189" t="s">
        <v>3648</v>
      </c>
      <c r="B3768" s="190" t="s">
        <v>3653</v>
      </c>
      <c r="C3768" s="191">
        <v>505145</v>
      </c>
      <c r="D3768" s="192">
        <v>3.9380000000000002</v>
      </c>
      <c r="E3768" s="193">
        <v>41.55638166</v>
      </c>
      <c r="F3768" s="194">
        <v>0.49566294919454773</v>
      </c>
      <c r="H3768" s="195">
        <f t="shared" si="349"/>
        <v>4.5</v>
      </c>
      <c r="I3768" s="196">
        <f t="shared" si="350"/>
        <v>1.5</v>
      </c>
      <c r="J3768" s="197">
        <f t="shared" si="351"/>
        <v>5</v>
      </c>
      <c r="K3768" s="186">
        <f t="shared" si="354"/>
        <v>11</v>
      </c>
      <c r="L3768" s="198">
        <f t="shared" si="352"/>
        <v>3.6666666666666665</v>
      </c>
      <c r="M3768" s="199">
        <f t="shared" si="353"/>
        <v>3.66</v>
      </c>
    </row>
    <row r="3769" spans="1:13" x14ac:dyDescent="0.35">
      <c r="A3769" s="189" t="s">
        <v>3648</v>
      </c>
      <c r="B3769" s="190" t="s">
        <v>2832</v>
      </c>
      <c r="C3769" s="191">
        <v>577961</v>
      </c>
      <c r="D3769" s="192">
        <v>5.952</v>
      </c>
      <c r="E3769" s="193">
        <v>40.37012987</v>
      </c>
      <c r="F3769" s="194">
        <v>3.116883116883117</v>
      </c>
      <c r="H3769" s="195">
        <f t="shared" si="349"/>
        <v>5</v>
      </c>
      <c r="I3769" s="196">
        <f t="shared" si="350"/>
        <v>0.5</v>
      </c>
      <c r="J3769" s="197">
        <f t="shared" si="351"/>
        <v>3</v>
      </c>
      <c r="K3769" s="186">
        <f t="shared" si="354"/>
        <v>8.5</v>
      </c>
      <c r="L3769" s="198">
        <f t="shared" si="352"/>
        <v>2.8333333333333335</v>
      </c>
      <c r="M3769" s="199">
        <f t="shared" si="353"/>
        <v>2.83</v>
      </c>
    </row>
    <row r="3770" spans="1:13" x14ac:dyDescent="0.35">
      <c r="A3770" s="189" t="s">
        <v>3648</v>
      </c>
      <c r="B3770" s="190" t="s">
        <v>3654</v>
      </c>
      <c r="C3770" s="191">
        <v>572691</v>
      </c>
      <c r="D3770" s="192">
        <v>4.3049999999999997</v>
      </c>
      <c r="E3770" s="193">
        <v>42.84558388</v>
      </c>
      <c r="F3770" s="194">
        <v>1.7783046828689981</v>
      </c>
      <c r="H3770" s="195">
        <f t="shared" si="349"/>
        <v>5</v>
      </c>
      <c r="I3770" s="196">
        <f t="shared" si="350"/>
        <v>3.5</v>
      </c>
      <c r="J3770" s="197">
        <f t="shared" si="351"/>
        <v>5</v>
      </c>
      <c r="K3770" s="186">
        <f t="shared" si="354"/>
        <v>13.5</v>
      </c>
      <c r="L3770" s="198">
        <f t="shared" si="352"/>
        <v>4.5</v>
      </c>
      <c r="M3770" s="199">
        <f t="shared" si="353"/>
        <v>4.5</v>
      </c>
    </row>
    <row r="3771" spans="1:13" x14ac:dyDescent="0.35">
      <c r="A3771" s="189" t="s">
        <v>3648</v>
      </c>
      <c r="B3771" s="190" t="s">
        <v>3655</v>
      </c>
      <c r="C3771" s="191">
        <v>578126</v>
      </c>
      <c r="D3771" s="192">
        <v>3.3780000000000001</v>
      </c>
      <c r="E3771" s="193">
        <v>45.807017539999997</v>
      </c>
      <c r="F3771" s="194">
        <v>0</v>
      </c>
      <c r="H3771" s="195">
        <f t="shared" si="349"/>
        <v>3.5</v>
      </c>
      <c r="I3771" s="196">
        <f t="shared" si="350"/>
        <v>5</v>
      </c>
      <c r="J3771" s="197">
        <f t="shared" si="351"/>
        <v>5</v>
      </c>
      <c r="K3771" s="186">
        <f t="shared" si="354"/>
        <v>13.5</v>
      </c>
      <c r="L3771" s="198">
        <f t="shared" si="352"/>
        <v>4.5</v>
      </c>
      <c r="M3771" s="199">
        <f t="shared" si="353"/>
        <v>4.5</v>
      </c>
    </row>
    <row r="3772" spans="1:13" x14ac:dyDescent="0.35">
      <c r="A3772" s="189" t="s">
        <v>3648</v>
      </c>
      <c r="B3772" s="190" t="s">
        <v>1330</v>
      </c>
      <c r="C3772" s="191">
        <v>572713</v>
      </c>
      <c r="D3772" s="192">
        <v>3.5590000000000002</v>
      </c>
      <c r="E3772" s="193">
        <v>41.403301890000002</v>
      </c>
      <c r="F3772" s="194">
        <v>6.1320754716981138</v>
      </c>
      <c r="H3772" s="195">
        <f t="shared" si="349"/>
        <v>3.5</v>
      </c>
      <c r="I3772" s="196">
        <f t="shared" si="350"/>
        <v>1</v>
      </c>
      <c r="J3772" s="197">
        <f t="shared" si="351"/>
        <v>0.5</v>
      </c>
      <c r="K3772" s="186">
        <f t="shared" si="354"/>
        <v>5</v>
      </c>
      <c r="L3772" s="198">
        <f t="shared" si="352"/>
        <v>1.6666666666666667</v>
      </c>
      <c r="M3772" s="199">
        <f t="shared" si="353"/>
        <v>1.66</v>
      </c>
    </row>
    <row r="3773" spans="1:13" x14ac:dyDescent="0.35">
      <c r="A3773" s="189" t="s">
        <v>3648</v>
      </c>
      <c r="B3773" s="190" t="s">
        <v>3656</v>
      </c>
      <c r="C3773" s="191">
        <v>578215</v>
      </c>
      <c r="D3773" s="192">
        <v>4.5869999999999997</v>
      </c>
      <c r="E3773" s="193">
        <v>42.902816899999998</v>
      </c>
      <c r="F3773" s="194">
        <v>9.577464788732394</v>
      </c>
      <c r="H3773" s="195">
        <f t="shared" si="349"/>
        <v>5</v>
      </c>
      <c r="I3773" s="196">
        <f t="shared" si="350"/>
        <v>3.5</v>
      </c>
      <c r="J3773" s="197">
        <f t="shared" si="351"/>
        <v>0.5</v>
      </c>
      <c r="K3773" s="186">
        <f t="shared" si="354"/>
        <v>9</v>
      </c>
      <c r="L3773" s="198">
        <f t="shared" si="352"/>
        <v>3</v>
      </c>
      <c r="M3773" s="199">
        <f t="shared" si="353"/>
        <v>3</v>
      </c>
    </row>
    <row r="3774" spans="1:13" x14ac:dyDescent="0.35">
      <c r="A3774" s="189" t="s">
        <v>3648</v>
      </c>
      <c r="B3774" s="190" t="s">
        <v>3657</v>
      </c>
      <c r="C3774" s="191">
        <v>572748</v>
      </c>
      <c r="D3774" s="192">
        <v>4.5629999999999997</v>
      </c>
      <c r="E3774" s="193">
        <v>42.79047619</v>
      </c>
      <c r="F3774" s="194">
        <v>3.8095238095238093</v>
      </c>
      <c r="H3774" s="195">
        <f t="shared" si="349"/>
        <v>5</v>
      </c>
      <c r="I3774" s="196">
        <f t="shared" si="350"/>
        <v>3.5</v>
      </c>
      <c r="J3774" s="197">
        <f t="shared" si="351"/>
        <v>2</v>
      </c>
      <c r="K3774" s="186">
        <f t="shared" si="354"/>
        <v>10.5</v>
      </c>
      <c r="L3774" s="198">
        <f t="shared" si="352"/>
        <v>3.5</v>
      </c>
      <c r="M3774" s="199">
        <f t="shared" si="353"/>
        <v>3.5</v>
      </c>
    </row>
    <row r="3775" spans="1:13" x14ac:dyDescent="0.35">
      <c r="A3775" s="189" t="s">
        <v>3648</v>
      </c>
      <c r="B3775" s="190" t="s">
        <v>3658</v>
      </c>
      <c r="C3775" s="191">
        <v>578231</v>
      </c>
      <c r="D3775" s="192">
        <v>5.15</v>
      </c>
      <c r="E3775" s="193">
        <v>40.844000000000001</v>
      </c>
      <c r="F3775" s="194">
        <v>2.6666666666666665</v>
      </c>
      <c r="H3775" s="195">
        <f t="shared" si="349"/>
        <v>5</v>
      </c>
      <c r="I3775" s="196">
        <f t="shared" si="350"/>
        <v>0.5</v>
      </c>
      <c r="J3775" s="197">
        <f t="shared" si="351"/>
        <v>3.5</v>
      </c>
      <c r="K3775" s="186">
        <f t="shared" si="354"/>
        <v>9</v>
      </c>
      <c r="L3775" s="198">
        <f t="shared" si="352"/>
        <v>3</v>
      </c>
      <c r="M3775" s="199">
        <f t="shared" si="353"/>
        <v>3</v>
      </c>
    </row>
    <row r="3776" spans="1:13" x14ac:dyDescent="0.35">
      <c r="A3776" s="189" t="s">
        <v>3648</v>
      </c>
      <c r="B3776" s="190" t="s">
        <v>3659</v>
      </c>
      <c r="C3776" s="191">
        <v>572594</v>
      </c>
      <c r="D3776" s="192">
        <v>0</v>
      </c>
      <c r="E3776" s="193">
        <v>43.811111109999999</v>
      </c>
      <c r="F3776" s="194">
        <v>4.4444444444444446</v>
      </c>
      <c r="H3776" s="195">
        <f t="shared" si="349"/>
        <v>0.5</v>
      </c>
      <c r="I3776" s="196">
        <f t="shared" si="350"/>
        <v>5</v>
      </c>
      <c r="J3776" s="197">
        <f t="shared" si="351"/>
        <v>1</v>
      </c>
      <c r="K3776" s="186">
        <f t="shared" si="354"/>
        <v>6.5</v>
      </c>
      <c r="L3776" s="198">
        <f t="shared" si="352"/>
        <v>2.1666666666666665</v>
      </c>
      <c r="M3776" s="199">
        <f t="shared" si="353"/>
        <v>2.16</v>
      </c>
    </row>
    <row r="3777" spans="1:13" x14ac:dyDescent="0.35">
      <c r="A3777" s="189" t="s">
        <v>3648</v>
      </c>
      <c r="B3777" s="190" t="s">
        <v>3660</v>
      </c>
      <c r="C3777" s="191">
        <v>578304</v>
      </c>
      <c r="D3777" s="192">
        <v>4.4119999999999999</v>
      </c>
      <c r="E3777" s="193">
        <v>47.46</v>
      </c>
      <c r="F3777" s="194">
        <v>3.2</v>
      </c>
      <c r="H3777" s="195">
        <f t="shared" si="349"/>
        <v>5</v>
      </c>
      <c r="I3777" s="196">
        <f t="shared" si="350"/>
        <v>5</v>
      </c>
      <c r="J3777" s="197">
        <f t="shared" si="351"/>
        <v>2.5</v>
      </c>
      <c r="K3777" s="186">
        <f t="shared" si="354"/>
        <v>12.5</v>
      </c>
      <c r="L3777" s="198">
        <f t="shared" si="352"/>
        <v>4.166666666666667</v>
      </c>
      <c r="M3777" s="199">
        <f t="shared" si="353"/>
        <v>4.16</v>
      </c>
    </row>
    <row r="3778" spans="1:13" x14ac:dyDescent="0.35">
      <c r="A3778" s="189" t="s">
        <v>3648</v>
      </c>
      <c r="B3778" s="190" t="s">
        <v>3661</v>
      </c>
      <c r="C3778" s="191">
        <v>578398</v>
      </c>
      <c r="D3778" s="192">
        <v>4.1920000000000002</v>
      </c>
      <c r="E3778" s="193">
        <v>38.447761190000001</v>
      </c>
      <c r="F3778" s="194">
        <v>6.7164179104477615</v>
      </c>
      <c r="H3778" s="195">
        <f t="shared" si="349"/>
        <v>5</v>
      </c>
      <c r="I3778" s="196">
        <f t="shared" si="350"/>
        <v>0.5</v>
      </c>
      <c r="J3778" s="197">
        <f t="shared" si="351"/>
        <v>0.5</v>
      </c>
      <c r="K3778" s="186">
        <f t="shared" si="354"/>
        <v>6</v>
      </c>
      <c r="L3778" s="198">
        <f t="shared" si="352"/>
        <v>2</v>
      </c>
      <c r="M3778" s="199">
        <f t="shared" si="353"/>
        <v>2</v>
      </c>
    </row>
    <row r="3779" spans="1:13" x14ac:dyDescent="0.35">
      <c r="A3779" s="189" t="s">
        <v>3648</v>
      </c>
      <c r="B3779" s="190" t="s">
        <v>3662</v>
      </c>
      <c r="C3779" s="191">
        <v>578487</v>
      </c>
      <c r="D3779" s="192">
        <v>3.3159999999999998</v>
      </c>
      <c r="E3779" s="193">
        <v>42.778015400000001</v>
      </c>
      <c r="F3779" s="194">
        <v>1.1976047904191616</v>
      </c>
      <c r="H3779" s="195">
        <f t="shared" si="349"/>
        <v>3</v>
      </c>
      <c r="I3779" s="196">
        <f t="shared" si="350"/>
        <v>3.5</v>
      </c>
      <c r="J3779" s="197">
        <f t="shared" si="351"/>
        <v>5</v>
      </c>
      <c r="K3779" s="186">
        <f t="shared" si="354"/>
        <v>11.5</v>
      </c>
      <c r="L3779" s="198">
        <f t="shared" si="352"/>
        <v>3.8333333333333335</v>
      </c>
      <c r="M3779" s="199">
        <f t="shared" si="353"/>
        <v>3.83</v>
      </c>
    </row>
    <row r="3780" spans="1:13" x14ac:dyDescent="0.35">
      <c r="A3780" s="189" t="s">
        <v>3648</v>
      </c>
      <c r="B3780" s="190" t="s">
        <v>3663</v>
      </c>
      <c r="C3780" s="191">
        <v>572721</v>
      </c>
      <c r="D3780" s="192">
        <v>3.5859999999999999</v>
      </c>
      <c r="E3780" s="193">
        <v>40.8852349</v>
      </c>
      <c r="F3780" s="194">
        <v>3.2214765100671139</v>
      </c>
      <c r="H3780" s="195">
        <f t="shared" ref="H3780:H3843" si="355">VALUE(_xlfn.IFS(D3780&gt;4.05,"5",D3780&gt;=3.83,"4,5",D3780&gt;=3.6,"4",D3780&gt;=3.37,"3,5",D3780&gt;=3.14,"3",D3780&gt;=2.91,"2,5",D3780&gt;=2.68,"2",D3780&gt;=2.45,"1,5",D3780&gt;=2.22,"1",D3780&lt;2.22,"0,5"))</f>
        <v>3.5</v>
      </c>
      <c r="I3780" s="196">
        <f t="shared" ref="I3780:I3843" si="356">VALUE(_xlfn.IFS(E3780&gt;43.62,"5",E3780&gt;=43.32,"4,5",E3780&gt;=43.1,"4",E3780&gt;=42.7,"3,5",E3780&gt;=42.39,"3",E3780&gt;=42.08,"2,5",E3780&gt;=41.77,"2",E3780&gt;=41.46,"1,5",E3780&gt;=41.15,"1",E3780&lt;41.15,"0,5"))</f>
        <v>0.5</v>
      </c>
      <c r="J3780" s="197">
        <f t="shared" ref="J3780:J3843" si="357">VALUE(_xlfn.IFS(F3780&gt;4.53,"0,5",F3780&gt;=4.2,"1",F3780&gt;=3.86,"1,5",F3780&gt;=3.52,"2",F3780&gt;=3.18,"2,5",F3780&gt;=2.84,"3",F3780&gt;=2.5,"3,5",F3780&gt;=2.16,"4",F3780&gt;=1.82,"4,5",F3780&lt;1.82,"5"))</f>
        <v>2.5</v>
      </c>
      <c r="K3780" s="186">
        <f t="shared" si="354"/>
        <v>6.5</v>
      </c>
      <c r="L3780" s="198">
        <f t="shared" ref="L3780:L3843" si="358">(H3780+I3780+J3780)/3</f>
        <v>2.1666666666666665</v>
      </c>
      <c r="M3780" s="199">
        <f t="shared" ref="M3780:M3843" si="359">ROUNDDOWN(L3780,2)</f>
        <v>2.16</v>
      </c>
    </row>
    <row r="3781" spans="1:13" x14ac:dyDescent="0.35">
      <c r="A3781" s="189" t="s">
        <v>3648</v>
      </c>
      <c r="B3781" s="190" t="s">
        <v>3664</v>
      </c>
      <c r="C3781" s="191">
        <v>578550</v>
      </c>
      <c r="D3781" s="192">
        <v>7.6920000000000002</v>
      </c>
      <c r="E3781" s="193">
        <v>44.509900989999998</v>
      </c>
      <c r="F3781" s="194">
        <v>0.66006600660066006</v>
      </c>
      <c r="H3781" s="195">
        <f t="shared" si="355"/>
        <v>5</v>
      </c>
      <c r="I3781" s="196">
        <f t="shared" si="356"/>
        <v>5</v>
      </c>
      <c r="J3781" s="197">
        <f t="shared" si="357"/>
        <v>5</v>
      </c>
      <c r="K3781" s="186">
        <f t="shared" si="354"/>
        <v>15</v>
      </c>
      <c r="L3781" s="198">
        <f t="shared" si="358"/>
        <v>5</v>
      </c>
      <c r="M3781" s="199">
        <f t="shared" si="359"/>
        <v>5</v>
      </c>
    </row>
    <row r="3782" spans="1:13" x14ac:dyDescent="0.35">
      <c r="A3782" s="189" t="s">
        <v>3648</v>
      </c>
      <c r="B3782" s="190" t="s">
        <v>3665</v>
      </c>
      <c r="C3782" s="191">
        <v>578657</v>
      </c>
      <c r="D3782" s="192">
        <v>3.9159999999999999</v>
      </c>
      <c r="E3782" s="193">
        <v>41.559553350000002</v>
      </c>
      <c r="F3782" s="194">
        <v>3.6393713813068658</v>
      </c>
      <c r="H3782" s="195">
        <f t="shared" si="355"/>
        <v>4.5</v>
      </c>
      <c r="I3782" s="196">
        <f t="shared" si="356"/>
        <v>1.5</v>
      </c>
      <c r="J3782" s="197">
        <f t="shared" si="357"/>
        <v>2</v>
      </c>
      <c r="K3782" s="186">
        <f t="shared" si="354"/>
        <v>8</v>
      </c>
      <c r="L3782" s="198">
        <f t="shared" si="358"/>
        <v>2.6666666666666665</v>
      </c>
      <c r="M3782" s="199">
        <f t="shared" si="359"/>
        <v>2.66</v>
      </c>
    </row>
    <row r="3783" spans="1:13" x14ac:dyDescent="0.35">
      <c r="A3783" s="189" t="s">
        <v>3648</v>
      </c>
      <c r="B3783" s="190" t="s">
        <v>3666</v>
      </c>
      <c r="C3783" s="191">
        <v>578673</v>
      </c>
      <c r="D3783" s="192">
        <v>4.2110000000000003</v>
      </c>
      <c r="E3783" s="193">
        <v>45.788676240000001</v>
      </c>
      <c r="F3783" s="194">
        <v>1.9138755980861242</v>
      </c>
      <c r="H3783" s="195">
        <f t="shared" si="355"/>
        <v>5</v>
      </c>
      <c r="I3783" s="196">
        <f t="shared" si="356"/>
        <v>5</v>
      </c>
      <c r="J3783" s="197">
        <f t="shared" si="357"/>
        <v>4.5</v>
      </c>
      <c r="K3783" s="186">
        <f t="shared" si="354"/>
        <v>14.5</v>
      </c>
      <c r="L3783" s="198">
        <f t="shared" si="358"/>
        <v>4.833333333333333</v>
      </c>
      <c r="M3783" s="199">
        <f t="shared" si="359"/>
        <v>4.83</v>
      </c>
    </row>
    <row r="3784" spans="1:13" x14ac:dyDescent="0.35">
      <c r="A3784" s="189" t="s">
        <v>3648</v>
      </c>
      <c r="B3784" s="190" t="s">
        <v>3667</v>
      </c>
      <c r="C3784" s="191">
        <v>578681</v>
      </c>
      <c r="D3784" s="192">
        <v>3.6840000000000002</v>
      </c>
      <c r="E3784" s="193">
        <v>45.180645159999997</v>
      </c>
      <c r="F3784" s="194">
        <v>1.935483870967742</v>
      </c>
      <c r="H3784" s="195">
        <f t="shared" si="355"/>
        <v>4</v>
      </c>
      <c r="I3784" s="196">
        <f t="shared" si="356"/>
        <v>5</v>
      </c>
      <c r="J3784" s="197">
        <f t="shared" si="357"/>
        <v>4.5</v>
      </c>
      <c r="K3784" s="186">
        <f t="shared" si="354"/>
        <v>13.5</v>
      </c>
      <c r="L3784" s="198">
        <f t="shared" si="358"/>
        <v>4.5</v>
      </c>
      <c r="M3784" s="199">
        <f t="shared" si="359"/>
        <v>4.5</v>
      </c>
    </row>
    <row r="3785" spans="1:13" x14ac:dyDescent="0.35">
      <c r="A3785" s="189" t="s">
        <v>3648</v>
      </c>
      <c r="B3785" s="190" t="s">
        <v>527</v>
      </c>
      <c r="C3785" s="191">
        <v>578703</v>
      </c>
      <c r="D3785" s="192">
        <v>6.6669999999999998</v>
      </c>
      <c r="E3785" s="193">
        <v>45.133093529999996</v>
      </c>
      <c r="F3785" s="194">
        <v>0</v>
      </c>
      <c r="H3785" s="195">
        <f t="shared" si="355"/>
        <v>5</v>
      </c>
      <c r="I3785" s="196">
        <f t="shared" si="356"/>
        <v>5</v>
      </c>
      <c r="J3785" s="197">
        <f t="shared" si="357"/>
        <v>5</v>
      </c>
      <c r="K3785" s="186">
        <f t="shared" si="354"/>
        <v>15</v>
      </c>
      <c r="L3785" s="198">
        <f t="shared" si="358"/>
        <v>5</v>
      </c>
      <c r="M3785" s="199">
        <f t="shared" si="359"/>
        <v>5</v>
      </c>
    </row>
    <row r="3786" spans="1:13" x14ac:dyDescent="0.35">
      <c r="A3786" s="189" t="s">
        <v>3648</v>
      </c>
      <c r="B3786" s="190" t="s">
        <v>3668</v>
      </c>
      <c r="C3786" s="191">
        <v>578754</v>
      </c>
      <c r="D3786" s="192">
        <v>4.1959999999999997</v>
      </c>
      <c r="E3786" s="193">
        <v>44.661572049999997</v>
      </c>
      <c r="F3786" s="194">
        <v>3.4934497816593888</v>
      </c>
      <c r="H3786" s="195">
        <f t="shared" si="355"/>
        <v>5</v>
      </c>
      <c r="I3786" s="196">
        <f t="shared" si="356"/>
        <v>5</v>
      </c>
      <c r="J3786" s="197">
        <f t="shared" si="357"/>
        <v>2.5</v>
      </c>
      <c r="K3786" s="186">
        <f t="shared" si="354"/>
        <v>12.5</v>
      </c>
      <c r="L3786" s="198">
        <f t="shared" si="358"/>
        <v>4.166666666666667</v>
      </c>
      <c r="M3786" s="199">
        <f t="shared" si="359"/>
        <v>4.16</v>
      </c>
    </row>
    <row r="3787" spans="1:13" x14ac:dyDescent="0.35">
      <c r="A3787" s="189" t="s">
        <v>3648</v>
      </c>
      <c r="B3787" s="190" t="s">
        <v>3648</v>
      </c>
      <c r="C3787" s="191">
        <v>577731</v>
      </c>
      <c r="D3787" s="192">
        <v>4.1559999999999997</v>
      </c>
      <c r="E3787" s="193">
        <v>43.76980382</v>
      </c>
      <c r="F3787" s="194">
        <v>2.6446486218028307</v>
      </c>
      <c r="H3787" s="195">
        <f t="shared" si="355"/>
        <v>5</v>
      </c>
      <c r="I3787" s="196">
        <f t="shared" si="356"/>
        <v>5</v>
      </c>
      <c r="J3787" s="197">
        <f t="shared" si="357"/>
        <v>3.5</v>
      </c>
      <c r="K3787" s="186">
        <f t="shared" si="354"/>
        <v>13.5</v>
      </c>
      <c r="L3787" s="198">
        <f t="shared" si="358"/>
        <v>4.5</v>
      </c>
      <c r="M3787" s="199">
        <f t="shared" si="359"/>
        <v>4.5</v>
      </c>
    </row>
    <row r="3788" spans="1:13" x14ac:dyDescent="0.35">
      <c r="A3788" s="189" t="s">
        <v>3648</v>
      </c>
      <c r="B3788" s="190" t="s">
        <v>3669</v>
      </c>
      <c r="C3788" s="191">
        <v>578860</v>
      </c>
      <c r="D3788" s="192">
        <v>0</v>
      </c>
      <c r="E3788" s="193">
        <v>45.777777780000001</v>
      </c>
      <c r="F3788" s="194">
        <v>3.7037037037037037</v>
      </c>
      <c r="H3788" s="195">
        <f t="shared" si="355"/>
        <v>0.5</v>
      </c>
      <c r="I3788" s="196">
        <f t="shared" si="356"/>
        <v>5</v>
      </c>
      <c r="J3788" s="197">
        <f t="shared" si="357"/>
        <v>2</v>
      </c>
      <c r="K3788" s="186">
        <f t="shared" si="354"/>
        <v>7.5</v>
      </c>
      <c r="L3788" s="198">
        <f t="shared" si="358"/>
        <v>2.5</v>
      </c>
      <c r="M3788" s="199">
        <f t="shared" si="359"/>
        <v>2.5</v>
      </c>
    </row>
    <row r="3789" spans="1:13" x14ac:dyDescent="0.35">
      <c r="A3789" s="189" t="s">
        <v>3648</v>
      </c>
      <c r="B3789" s="190" t="s">
        <v>3670</v>
      </c>
      <c r="C3789" s="191">
        <v>578932</v>
      </c>
      <c r="D3789" s="192">
        <v>3.101</v>
      </c>
      <c r="E3789" s="193">
        <v>40.371000000000002</v>
      </c>
      <c r="F3789" s="194">
        <v>4.2</v>
      </c>
      <c r="H3789" s="195">
        <f t="shared" si="355"/>
        <v>2.5</v>
      </c>
      <c r="I3789" s="196">
        <f t="shared" si="356"/>
        <v>0.5</v>
      </c>
      <c r="J3789" s="197">
        <f t="shared" si="357"/>
        <v>1</v>
      </c>
      <c r="K3789" s="186">
        <f t="shared" ref="K3789:K3852" si="360">SUM(H3789:J3789)</f>
        <v>4</v>
      </c>
      <c r="L3789" s="198">
        <f t="shared" si="358"/>
        <v>1.3333333333333333</v>
      </c>
      <c r="M3789" s="199">
        <f t="shared" si="359"/>
        <v>1.33</v>
      </c>
    </row>
    <row r="3790" spans="1:13" x14ac:dyDescent="0.35">
      <c r="A3790" s="189" t="s">
        <v>3648</v>
      </c>
      <c r="B3790" s="190" t="s">
        <v>3671</v>
      </c>
      <c r="C3790" s="191">
        <v>578967</v>
      </c>
      <c r="D3790" s="192">
        <v>4.8330000000000002</v>
      </c>
      <c r="E3790" s="193">
        <v>42.969626169999998</v>
      </c>
      <c r="F3790" s="194">
        <v>5.1401869158878508</v>
      </c>
      <c r="H3790" s="195">
        <f t="shared" si="355"/>
        <v>5</v>
      </c>
      <c r="I3790" s="196">
        <f t="shared" si="356"/>
        <v>3.5</v>
      </c>
      <c r="J3790" s="197">
        <f t="shared" si="357"/>
        <v>0.5</v>
      </c>
      <c r="K3790" s="186">
        <f t="shared" si="360"/>
        <v>9</v>
      </c>
      <c r="L3790" s="198">
        <f t="shared" si="358"/>
        <v>3</v>
      </c>
      <c r="M3790" s="199">
        <f t="shared" si="359"/>
        <v>3</v>
      </c>
    </row>
    <row r="3791" spans="1:13" x14ac:dyDescent="0.35">
      <c r="A3791" s="189" t="s">
        <v>3648</v>
      </c>
      <c r="B3791" s="190" t="s">
        <v>3672</v>
      </c>
      <c r="C3791" s="191">
        <v>572195</v>
      </c>
      <c r="D3791" s="192">
        <v>4.1669999999999998</v>
      </c>
      <c r="E3791" s="193">
        <v>44.722222219999999</v>
      </c>
      <c r="F3791" s="194">
        <v>5.5555555555555554</v>
      </c>
      <c r="H3791" s="195">
        <f t="shared" si="355"/>
        <v>5</v>
      </c>
      <c r="I3791" s="196">
        <f t="shared" si="356"/>
        <v>5</v>
      </c>
      <c r="J3791" s="197">
        <f t="shared" si="357"/>
        <v>0.5</v>
      </c>
      <c r="K3791" s="186">
        <f t="shared" si="360"/>
        <v>10.5</v>
      </c>
      <c r="L3791" s="198">
        <f t="shared" si="358"/>
        <v>3.5</v>
      </c>
      <c r="M3791" s="199">
        <f t="shared" si="359"/>
        <v>3.5</v>
      </c>
    </row>
    <row r="3792" spans="1:13" x14ac:dyDescent="0.35">
      <c r="A3792" s="189" t="s">
        <v>3673</v>
      </c>
      <c r="B3792" s="190" t="s">
        <v>3674</v>
      </c>
      <c r="C3792" s="191">
        <v>579947</v>
      </c>
      <c r="D3792" s="192">
        <v>2.5219999999999998</v>
      </c>
      <c r="E3792" s="193">
        <v>45.573563219999997</v>
      </c>
      <c r="F3792" s="194">
        <v>0.15325670498084293</v>
      </c>
      <c r="H3792" s="195">
        <f t="shared" si="355"/>
        <v>1.5</v>
      </c>
      <c r="I3792" s="196">
        <f t="shared" si="356"/>
        <v>5</v>
      </c>
      <c r="J3792" s="197">
        <f t="shared" si="357"/>
        <v>5</v>
      </c>
      <c r="K3792" s="186">
        <f t="shared" si="360"/>
        <v>11.5</v>
      </c>
      <c r="L3792" s="198">
        <f t="shared" si="358"/>
        <v>3.8333333333333335</v>
      </c>
      <c r="M3792" s="199">
        <f t="shared" si="359"/>
        <v>3.83</v>
      </c>
    </row>
    <row r="3793" spans="1:13" x14ac:dyDescent="0.35">
      <c r="A3793" s="189" t="s">
        <v>3673</v>
      </c>
      <c r="B3793" s="190" t="s">
        <v>3675</v>
      </c>
      <c r="C3793" s="191">
        <v>580058</v>
      </c>
      <c r="D3793" s="192">
        <v>1.98</v>
      </c>
      <c r="E3793" s="193">
        <v>40.352080119999997</v>
      </c>
      <c r="F3793" s="194">
        <v>3.6979969183359009</v>
      </c>
      <c r="H3793" s="195">
        <f t="shared" si="355"/>
        <v>0.5</v>
      </c>
      <c r="I3793" s="196">
        <f t="shared" si="356"/>
        <v>0.5</v>
      </c>
      <c r="J3793" s="197">
        <f t="shared" si="357"/>
        <v>2</v>
      </c>
      <c r="K3793" s="186">
        <f t="shared" si="360"/>
        <v>3</v>
      </c>
      <c r="L3793" s="198">
        <f t="shared" si="358"/>
        <v>1</v>
      </c>
      <c r="M3793" s="199">
        <f t="shared" si="359"/>
        <v>1</v>
      </c>
    </row>
    <row r="3794" spans="1:13" x14ac:dyDescent="0.35">
      <c r="A3794" s="189" t="s">
        <v>3673</v>
      </c>
      <c r="B3794" s="190" t="s">
        <v>3676</v>
      </c>
      <c r="C3794" s="191">
        <v>548014</v>
      </c>
      <c r="D3794" s="192">
        <v>1.796</v>
      </c>
      <c r="E3794" s="193">
        <v>42.291250959999999</v>
      </c>
      <c r="F3794" s="194">
        <v>2.3023791250959325</v>
      </c>
      <c r="H3794" s="195">
        <f t="shared" si="355"/>
        <v>0.5</v>
      </c>
      <c r="I3794" s="196">
        <f t="shared" si="356"/>
        <v>2.5</v>
      </c>
      <c r="J3794" s="197">
        <f t="shared" si="357"/>
        <v>4</v>
      </c>
      <c r="K3794" s="186">
        <f t="shared" si="360"/>
        <v>7</v>
      </c>
      <c r="L3794" s="198">
        <f t="shared" si="358"/>
        <v>2.3333333333333335</v>
      </c>
      <c r="M3794" s="199">
        <f t="shared" si="359"/>
        <v>2.33</v>
      </c>
    </row>
    <row r="3795" spans="1:13" x14ac:dyDescent="0.35">
      <c r="A3795" s="189" t="s">
        <v>3673</v>
      </c>
      <c r="B3795" s="190" t="s">
        <v>3677</v>
      </c>
      <c r="C3795" s="191">
        <v>580121</v>
      </c>
      <c r="D3795" s="192">
        <v>2.3149999999999999</v>
      </c>
      <c r="E3795" s="193">
        <v>41.430448220000002</v>
      </c>
      <c r="F3795" s="194">
        <v>3.0911901081916535</v>
      </c>
      <c r="H3795" s="195">
        <f t="shared" si="355"/>
        <v>1</v>
      </c>
      <c r="I3795" s="196">
        <f t="shared" si="356"/>
        <v>1</v>
      </c>
      <c r="J3795" s="197">
        <f t="shared" si="357"/>
        <v>3</v>
      </c>
      <c r="K3795" s="186">
        <f t="shared" si="360"/>
        <v>5</v>
      </c>
      <c r="L3795" s="198">
        <f t="shared" si="358"/>
        <v>1.6666666666666667</v>
      </c>
      <c r="M3795" s="199">
        <f t="shared" si="359"/>
        <v>1.66</v>
      </c>
    </row>
    <row r="3796" spans="1:13" x14ac:dyDescent="0.35">
      <c r="A3796" s="189" t="s">
        <v>3673</v>
      </c>
      <c r="B3796" s="190" t="s">
        <v>3678</v>
      </c>
      <c r="C3796" s="191">
        <v>580261</v>
      </c>
      <c r="D3796" s="192">
        <v>2.1280000000000001</v>
      </c>
      <c r="E3796" s="193">
        <v>42.979452049999999</v>
      </c>
      <c r="F3796" s="194">
        <v>1.2453300124533002</v>
      </c>
      <c r="H3796" s="195">
        <f t="shared" si="355"/>
        <v>0.5</v>
      </c>
      <c r="I3796" s="196">
        <f t="shared" si="356"/>
        <v>3.5</v>
      </c>
      <c r="J3796" s="197">
        <f t="shared" si="357"/>
        <v>5</v>
      </c>
      <c r="K3796" s="186">
        <f t="shared" si="360"/>
        <v>9</v>
      </c>
      <c r="L3796" s="198">
        <f t="shared" si="358"/>
        <v>3</v>
      </c>
      <c r="M3796" s="199">
        <f t="shared" si="359"/>
        <v>3</v>
      </c>
    </row>
    <row r="3797" spans="1:13" x14ac:dyDescent="0.35">
      <c r="A3797" s="189" t="s">
        <v>3673</v>
      </c>
      <c r="B3797" s="190" t="s">
        <v>2235</v>
      </c>
      <c r="C3797" s="191">
        <v>547972</v>
      </c>
      <c r="D3797" s="192">
        <v>2.9409999999999998</v>
      </c>
      <c r="E3797" s="193">
        <v>42.2109375</v>
      </c>
      <c r="F3797" s="194">
        <v>1.5625</v>
      </c>
      <c r="H3797" s="195">
        <f t="shared" si="355"/>
        <v>2.5</v>
      </c>
      <c r="I3797" s="196">
        <f t="shared" si="356"/>
        <v>2.5</v>
      </c>
      <c r="J3797" s="197">
        <f t="shared" si="357"/>
        <v>5</v>
      </c>
      <c r="K3797" s="186">
        <f t="shared" si="360"/>
        <v>10</v>
      </c>
      <c r="L3797" s="198">
        <f t="shared" si="358"/>
        <v>3.3333333333333335</v>
      </c>
      <c r="M3797" s="199">
        <f t="shared" si="359"/>
        <v>3.33</v>
      </c>
    </row>
    <row r="3798" spans="1:13" x14ac:dyDescent="0.35">
      <c r="A3798" s="189" t="s">
        <v>3673</v>
      </c>
      <c r="B3798" s="190" t="s">
        <v>3679</v>
      </c>
      <c r="C3798" s="191">
        <v>580414</v>
      </c>
      <c r="D3798" s="192">
        <v>0.91700000000000004</v>
      </c>
      <c r="E3798" s="193">
        <v>41.582840240000003</v>
      </c>
      <c r="F3798" s="194">
        <v>4.1420118343195265</v>
      </c>
      <c r="H3798" s="195">
        <f t="shared" si="355"/>
        <v>0.5</v>
      </c>
      <c r="I3798" s="196">
        <f t="shared" si="356"/>
        <v>1.5</v>
      </c>
      <c r="J3798" s="197">
        <f t="shared" si="357"/>
        <v>1.5</v>
      </c>
      <c r="K3798" s="186">
        <f t="shared" si="360"/>
        <v>3.5</v>
      </c>
      <c r="L3798" s="198">
        <f t="shared" si="358"/>
        <v>1.1666666666666667</v>
      </c>
      <c r="M3798" s="199">
        <f t="shared" si="359"/>
        <v>1.1599999999999999</v>
      </c>
    </row>
    <row r="3799" spans="1:13" x14ac:dyDescent="0.35">
      <c r="A3799" s="189" t="s">
        <v>3673</v>
      </c>
      <c r="B3799" s="190" t="s">
        <v>3680</v>
      </c>
      <c r="C3799" s="191">
        <v>580147</v>
      </c>
      <c r="D3799" s="192">
        <v>2.56</v>
      </c>
      <c r="E3799" s="193">
        <v>40.976483760000001</v>
      </c>
      <c r="F3799" s="194">
        <v>3.0235162374020161</v>
      </c>
      <c r="H3799" s="195">
        <f t="shared" si="355"/>
        <v>1.5</v>
      </c>
      <c r="I3799" s="196">
        <f t="shared" si="356"/>
        <v>0.5</v>
      </c>
      <c r="J3799" s="197">
        <f t="shared" si="357"/>
        <v>3</v>
      </c>
      <c r="K3799" s="186">
        <f t="shared" si="360"/>
        <v>5</v>
      </c>
      <c r="L3799" s="198">
        <f t="shared" si="358"/>
        <v>1.6666666666666667</v>
      </c>
      <c r="M3799" s="199">
        <f t="shared" si="359"/>
        <v>1.66</v>
      </c>
    </row>
    <row r="3800" spans="1:13" x14ac:dyDescent="0.35">
      <c r="A3800" s="189" t="s">
        <v>3673</v>
      </c>
      <c r="B3800" s="190" t="s">
        <v>3681</v>
      </c>
      <c r="C3800" s="191">
        <v>580716</v>
      </c>
      <c r="D3800" s="192">
        <v>2.7519999999999998</v>
      </c>
      <c r="E3800" s="193">
        <v>40.415451900000001</v>
      </c>
      <c r="F3800" s="194">
        <v>1.749271137026239</v>
      </c>
      <c r="H3800" s="195">
        <f t="shared" si="355"/>
        <v>2</v>
      </c>
      <c r="I3800" s="196">
        <f t="shared" si="356"/>
        <v>0.5</v>
      </c>
      <c r="J3800" s="197">
        <f t="shared" si="357"/>
        <v>5</v>
      </c>
      <c r="K3800" s="186">
        <f t="shared" si="360"/>
        <v>7.5</v>
      </c>
      <c r="L3800" s="198">
        <f t="shared" si="358"/>
        <v>2.5</v>
      </c>
      <c r="M3800" s="199">
        <f t="shared" si="359"/>
        <v>2.5</v>
      </c>
    </row>
    <row r="3801" spans="1:13" x14ac:dyDescent="0.35">
      <c r="A3801" s="189" t="s">
        <v>3673</v>
      </c>
      <c r="B3801" s="190" t="s">
        <v>3682</v>
      </c>
      <c r="C3801" s="191">
        <v>580872</v>
      </c>
      <c r="D3801" s="192">
        <v>2.5110000000000001</v>
      </c>
      <c r="E3801" s="193">
        <v>42.553748229999997</v>
      </c>
      <c r="F3801" s="194">
        <v>2.8288543140028288</v>
      </c>
      <c r="H3801" s="195">
        <f t="shared" si="355"/>
        <v>1.5</v>
      </c>
      <c r="I3801" s="196">
        <f t="shared" si="356"/>
        <v>3</v>
      </c>
      <c r="J3801" s="197">
        <f t="shared" si="357"/>
        <v>3.5</v>
      </c>
      <c r="K3801" s="186">
        <f t="shared" si="360"/>
        <v>8</v>
      </c>
      <c r="L3801" s="198">
        <f t="shared" si="358"/>
        <v>2.6666666666666665</v>
      </c>
      <c r="M3801" s="199">
        <f t="shared" si="359"/>
        <v>2.66</v>
      </c>
    </row>
    <row r="3802" spans="1:13" x14ac:dyDescent="0.35">
      <c r="A3802" s="189" t="s">
        <v>3673</v>
      </c>
      <c r="B3802" s="190" t="s">
        <v>3683</v>
      </c>
      <c r="C3802" s="191">
        <v>580881</v>
      </c>
      <c r="D3802" s="192">
        <v>1.17</v>
      </c>
      <c r="E3802" s="193">
        <v>40.829749100000001</v>
      </c>
      <c r="F3802" s="194">
        <v>4.301075268817204</v>
      </c>
      <c r="H3802" s="195">
        <f t="shared" si="355"/>
        <v>0.5</v>
      </c>
      <c r="I3802" s="196">
        <f t="shared" si="356"/>
        <v>0.5</v>
      </c>
      <c r="J3802" s="197">
        <f t="shared" si="357"/>
        <v>1</v>
      </c>
      <c r="K3802" s="186">
        <f t="shared" si="360"/>
        <v>2</v>
      </c>
      <c r="L3802" s="198">
        <f t="shared" si="358"/>
        <v>0.66666666666666663</v>
      </c>
      <c r="M3802" s="199">
        <f t="shared" si="359"/>
        <v>0.66</v>
      </c>
    </row>
    <row r="3803" spans="1:13" x14ac:dyDescent="0.35">
      <c r="A3803" s="189" t="s">
        <v>3673</v>
      </c>
      <c r="B3803" s="190" t="s">
        <v>3684</v>
      </c>
      <c r="C3803" s="191">
        <v>580961</v>
      </c>
      <c r="D3803" s="192">
        <v>1.06</v>
      </c>
      <c r="E3803" s="193">
        <v>42.933884300000003</v>
      </c>
      <c r="F3803" s="194">
        <v>1.2396694214876032</v>
      </c>
      <c r="H3803" s="195">
        <f t="shared" si="355"/>
        <v>0.5</v>
      </c>
      <c r="I3803" s="196">
        <f t="shared" si="356"/>
        <v>3.5</v>
      </c>
      <c r="J3803" s="197">
        <f t="shared" si="357"/>
        <v>5</v>
      </c>
      <c r="K3803" s="186">
        <f t="shared" si="360"/>
        <v>9</v>
      </c>
      <c r="L3803" s="198">
        <f t="shared" si="358"/>
        <v>3</v>
      </c>
      <c r="M3803" s="199">
        <f t="shared" si="359"/>
        <v>3</v>
      </c>
    </row>
    <row r="3804" spans="1:13" x14ac:dyDescent="0.35">
      <c r="A3804" s="189" t="s">
        <v>3673</v>
      </c>
      <c r="B3804" s="190" t="s">
        <v>3685</v>
      </c>
      <c r="C3804" s="191">
        <v>581003</v>
      </c>
      <c r="D3804" s="192">
        <v>0</v>
      </c>
      <c r="E3804" s="193">
        <v>41.390410959999997</v>
      </c>
      <c r="F3804" s="194">
        <v>1.3698630136986301</v>
      </c>
      <c r="H3804" s="195">
        <f t="shared" si="355"/>
        <v>0.5</v>
      </c>
      <c r="I3804" s="196">
        <f t="shared" si="356"/>
        <v>1</v>
      </c>
      <c r="J3804" s="197">
        <f t="shared" si="357"/>
        <v>5</v>
      </c>
      <c r="K3804" s="186">
        <f t="shared" si="360"/>
        <v>6.5</v>
      </c>
      <c r="L3804" s="198">
        <f t="shared" si="358"/>
        <v>2.1666666666666665</v>
      </c>
      <c r="M3804" s="199">
        <f t="shared" si="359"/>
        <v>2.16</v>
      </c>
    </row>
    <row r="3805" spans="1:13" x14ac:dyDescent="0.35">
      <c r="A3805" s="189" t="s">
        <v>3673</v>
      </c>
      <c r="B3805" s="190" t="s">
        <v>3673</v>
      </c>
      <c r="C3805" s="191">
        <v>579891</v>
      </c>
      <c r="D3805" s="192">
        <v>3.0409999999999999</v>
      </c>
      <c r="E3805" s="193">
        <v>44.44219038</v>
      </c>
      <c r="F3805" s="194">
        <v>1.1774719818413959</v>
      </c>
      <c r="H3805" s="195">
        <f t="shared" si="355"/>
        <v>2.5</v>
      </c>
      <c r="I3805" s="196">
        <f t="shared" si="356"/>
        <v>5</v>
      </c>
      <c r="J3805" s="197">
        <f t="shared" si="357"/>
        <v>5</v>
      </c>
      <c r="K3805" s="186">
        <f t="shared" si="360"/>
        <v>12.5</v>
      </c>
      <c r="L3805" s="198">
        <f t="shared" si="358"/>
        <v>4.166666666666667</v>
      </c>
      <c r="M3805" s="199">
        <f t="shared" si="359"/>
        <v>4.16</v>
      </c>
    </row>
    <row r="3806" spans="1:13" x14ac:dyDescent="0.35">
      <c r="A3806" s="189" t="s">
        <v>3673</v>
      </c>
      <c r="B3806" s="190" t="s">
        <v>3686</v>
      </c>
      <c r="C3806" s="191">
        <v>581101</v>
      </c>
      <c r="D3806" s="192">
        <v>0.53500000000000003</v>
      </c>
      <c r="E3806" s="193">
        <v>42.099337749999997</v>
      </c>
      <c r="F3806" s="194">
        <v>1.9867549668874172</v>
      </c>
      <c r="H3806" s="195">
        <f t="shared" si="355"/>
        <v>0.5</v>
      </c>
      <c r="I3806" s="196">
        <f t="shared" si="356"/>
        <v>2.5</v>
      </c>
      <c r="J3806" s="197">
        <f t="shared" si="357"/>
        <v>4.5</v>
      </c>
      <c r="K3806" s="186">
        <f t="shared" si="360"/>
        <v>7.5</v>
      </c>
      <c r="L3806" s="198">
        <f t="shared" si="358"/>
        <v>2.5</v>
      </c>
      <c r="M3806" s="199">
        <f t="shared" si="359"/>
        <v>2.5</v>
      </c>
    </row>
    <row r="3807" spans="1:13" x14ac:dyDescent="0.35">
      <c r="A3807" s="189" t="s">
        <v>3673</v>
      </c>
      <c r="B3807" s="190" t="s">
        <v>3321</v>
      </c>
      <c r="C3807" s="191">
        <v>581143</v>
      </c>
      <c r="D3807" s="192">
        <v>1.304</v>
      </c>
      <c r="E3807" s="193">
        <v>43.043543540000002</v>
      </c>
      <c r="F3807" s="194">
        <v>0</v>
      </c>
      <c r="H3807" s="195">
        <f t="shared" si="355"/>
        <v>0.5</v>
      </c>
      <c r="I3807" s="196">
        <f t="shared" si="356"/>
        <v>3.5</v>
      </c>
      <c r="J3807" s="197">
        <f t="shared" si="357"/>
        <v>5</v>
      </c>
      <c r="K3807" s="186">
        <f t="shared" si="360"/>
        <v>9</v>
      </c>
      <c r="L3807" s="198">
        <f t="shared" si="358"/>
        <v>3</v>
      </c>
      <c r="M3807" s="199">
        <f t="shared" si="359"/>
        <v>3</v>
      </c>
    </row>
    <row r="3808" spans="1:13" x14ac:dyDescent="0.35">
      <c r="A3808" s="189" t="s">
        <v>3687</v>
      </c>
      <c r="B3808" s="190" t="s">
        <v>3688</v>
      </c>
      <c r="C3808" s="191">
        <v>553760</v>
      </c>
      <c r="D3808" s="192">
        <v>2.8879999999999999</v>
      </c>
      <c r="E3808" s="193">
        <v>42.168934239999999</v>
      </c>
      <c r="F3808" s="194">
        <v>0.45351473922902497</v>
      </c>
      <c r="H3808" s="195">
        <f t="shared" si="355"/>
        <v>2</v>
      </c>
      <c r="I3808" s="196">
        <f t="shared" si="356"/>
        <v>2.5</v>
      </c>
      <c r="J3808" s="197">
        <f t="shared" si="357"/>
        <v>5</v>
      </c>
      <c r="K3808" s="186">
        <f t="shared" si="360"/>
        <v>9.5</v>
      </c>
      <c r="L3808" s="198">
        <f t="shared" si="358"/>
        <v>3.1666666666666665</v>
      </c>
      <c r="M3808" s="199">
        <f t="shared" si="359"/>
        <v>3.16</v>
      </c>
    </row>
    <row r="3809" spans="1:13" x14ac:dyDescent="0.35">
      <c r="A3809" s="189" t="s">
        <v>3687</v>
      </c>
      <c r="B3809" s="190" t="s">
        <v>3689</v>
      </c>
      <c r="C3809" s="191">
        <v>548006</v>
      </c>
      <c r="D3809" s="192">
        <v>1.351</v>
      </c>
      <c r="E3809" s="193">
        <v>38.53846154</v>
      </c>
      <c r="F3809" s="194">
        <v>3.8461538461538463</v>
      </c>
      <c r="H3809" s="195">
        <f t="shared" si="355"/>
        <v>0.5</v>
      </c>
      <c r="I3809" s="196">
        <f t="shared" si="356"/>
        <v>0.5</v>
      </c>
      <c r="J3809" s="197">
        <f t="shared" si="357"/>
        <v>2</v>
      </c>
      <c r="K3809" s="186">
        <f t="shared" si="360"/>
        <v>3</v>
      </c>
      <c r="L3809" s="198">
        <f t="shared" si="358"/>
        <v>1</v>
      </c>
      <c r="M3809" s="199">
        <f t="shared" si="359"/>
        <v>1</v>
      </c>
    </row>
    <row r="3810" spans="1:13" x14ac:dyDescent="0.35">
      <c r="A3810" s="189" t="s">
        <v>3687</v>
      </c>
      <c r="B3810" s="190" t="s">
        <v>3690</v>
      </c>
      <c r="C3810" s="191">
        <v>579963</v>
      </c>
      <c r="D3810" s="192">
        <v>1.242</v>
      </c>
      <c r="E3810" s="193">
        <v>41.3828125</v>
      </c>
      <c r="F3810" s="194">
        <v>1.5625</v>
      </c>
      <c r="H3810" s="195">
        <f t="shared" si="355"/>
        <v>0.5</v>
      </c>
      <c r="I3810" s="196">
        <f t="shared" si="356"/>
        <v>1</v>
      </c>
      <c r="J3810" s="197">
        <f t="shared" si="357"/>
        <v>5</v>
      </c>
      <c r="K3810" s="186">
        <f t="shared" si="360"/>
        <v>6.5</v>
      </c>
      <c r="L3810" s="198">
        <f t="shared" si="358"/>
        <v>2.1666666666666665</v>
      </c>
      <c r="M3810" s="199">
        <f t="shared" si="359"/>
        <v>2.16</v>
      </c>
    </row>
    <row r="3811" spans="1:13" x14ac:dyDescent="0.35">
      <c r="A3811" s="189" t="s">
        <v>3687</v>
      </c>
      <c r="B3811" s="190" t="s">
        <v>3691</v>
      </c>
      <c r="C3811" s="191">
        <v>580040</v>
      </c>
      <c r="D3811" s="192">
        <v>1.617</v>
      </c>
      <c r="E3811" s="193">
        <v>41.024834439999999</v>
      </c>
      <c r="F3811" s="194">
        <v>1.6556291390728477</v>
      </c>
      <c r="H3811" s="195">
        <f t="shared" si="355"/>
        <v>0.5</v>
      </c>
      <c r="I3811" s="196">
        <f t="shared" si="356"/>
        <v>0.5</v>
      </c>
      <c r="J3811" s="197">
        <f t="shared" si="357"/>
        <v>5</v>
      </c>
      <c r="K3811" s="186">
        <f t="shared" si="360"/>
        <v>6</v>
      </c>
      <c r="L3811" s="198">
        <f t="shared" si="358"/>
        <v>2</v>
      </c>
      <c r="M3811" s="199">
        <f t="shared" si="359"/>
        <v>2</v>
      </c>
    </row>
    <row r="3812" spans="1:13" x14ac:dyDescent="0.35">
      <c r="A3812" s="189" t="s">
        <v>3687</v>
      </c>
      <c r="B3812" s="190" t="s">
        <v>3692</v>
      </c>
      <c r="C3812" s="191">
        <v>580091</v>
      </c>
      <c r="D3812" s="192">
        <v>2.2280000000000002</v>
      </c>
      <c r="E3812" s="193">
        <v>38.407849830000004</v>
      </c>
      <c r="F3812" s="194">
        <v>5.4607508532423212</v>
      </c>
      <c r="H3812" s="195">
        <f t="shared" si="355"/>
        <v>1</v>
      </c>
      <c r="I3812" s="196">
        <f t="shared" si="356"/>
        <v>0.5</v>
      </c>
      <c r="J3812" s="197">
        <f t="shared" si="357"/>
        <v>0.5</v>
      </c>
      <c r="K3812" s="186">
        <f t="shared" si="360"/>
        <v>2</v>
      </c>
      <c r="L3812" s="198">
        <f t="shared" si="358"/>
        <v>0.66666666666666663</v>
      </c>
      <c r="M3812" s="199">
        <f t="shared" si="359"/>
        <v>0.66</v>
      </c>
    </row>
    <row r="3813" spans="1:13" x14ac:dyDescent="0.35">
      <c r="A3813" s="189" t="s">
        <v>3687</v>
      </c>
      <c r="B3813" s="190" t="s">
        <v>3693</v>
      </c>
      <c r="C3813" s="191">
        <v>580210</v>
      </c>
      <c r="D3813" s="192">
        <v>3.004</v>
      </c>
      <c r="E3813" s="193">
        <v>41.16312997</v>
      </c>
      <c r="F3813" s="194">
        <v>0</v>
      </c>
      <c r="H3813" s="195">
        <f t="shared" si="355"/>
        <v>2.5</v>
      </c>
      <c r="I3813" s="196">
        <f t="shared" si="356"/>
        <v>1</v>
      </c>
      <c r="J3813" s="197">
        <f t="shared" si="357"/>
        <v>5</v>
      </c>
      <c r="K3813" s="186">
        <f t="shared" si="360"/>
        <v>8.5</v>
      </c>
      <c r="L3813" s="198">
        <f t="shared" si="358"/>
        <v>2.8333333333333335</v>
      </c>
      <c r="M3813" s="199">
        <f t="shared" si="359"/>
        <v>2.83</v>
      </c>
    </row>
    <row r="3814" spans="1:13" x14ac:dyDescent="0.35">
      <c r="A3814" s="189" t="s">
        <v>3687</v>
      </c>
      <c r="B3814" s="190" t="s">
        <v>3694</v>
      </c>
      <c r="C3814" s="191">
        <v>580341</v>
      </c>
      <c r="D3814" s="192">
        <v>1.21</v>
      </c>
      <c r="E3814" s="193">
        <v>41.145161289999997</v>
      </c>
      <c r="F3814" s="194">
        <v>5.9553349875930524</v>
      </c>
      <c r="H3814" s="195">
        <f t="shared" si="355"/>
        <v>0.5</v>
      </c>
      <c r="I3814" s="196">
        <f t="shared" si="356"/>
        <v>0.5</v>
      </c>
      <c r="J3814" s="197">
        <f t="shared" si="357"/>
        <v>0.5</v>
      </c>
      <c r="K3814" s="186">
        <f t="shared" si="360"/>
        <v>1.5</v>
      </c>
      <c r="L3814" s="198">
        <f t="shared" si="358"/>
        <v>0.5</v>
      </c>
      <c r="M3814" s="199">
        <f t="shared" si="359"/>
        <v>0.5</v>
      </c>
    </row>
    <row r="3815" spans="1:13" x14ac:dyDescent="0.35">
      <c r="A3815" s="189" t="s">
        <v>3687</v>
      </c>
      <c r="B3815" s="190" t="s">
        <v>3695</v>
      </c>
      <c r="C3815" s="191">
        <v>580350</v>
      </c>
      <c r="D3815" s="192">
        <v>2.456</v>
      </c>
      <c r="E3815" s="193">
        <v>44.570191639999997</v>
      </c>
      <c r="F3815" s="194">
        <v>1.9164165319787578</v>
      </c>
      <c r="H3815" s="195">
        <f t="shared" si="355"/>
        <v>1.5</v>
      </c>
      <c r="I3815" s="196">
        <f t="shared" si="356"/>
        <v>5</v>
      </c>
      <c r="J3815" s="197">
        <f t="shared" si="357"/>
        <v>4.5</v>
      </c>
      <c r="K3815" s="186">
        <f t="shared" si="360"/>
        <v>11</v>
      </c>
      <c r="L3815" s="198">
        <f t="shared" si="358"/>
        <v>3.6666666666666665</v>
      </c>
      <c r="M3815" s="199">
        <f t="shared" si="359"/>
        <v>3.66</v>
      </c>
    </row>
    <row r="3816" spans="1:13" x14ac:dyDescent="0.35">
      <c r="A3816" s="189" t="s">
        <v>3687</v>
      </c>
      <c r="B3816" s="190" t="s">
        <v>1330</v>
      </c>
      <c r="C3816" s="191">
        <v>580406</v>
      </c>
      <c r="D3816" s="192">
        <v>1.8180000000000001</v>
      </c>
      <c r="E3816" s="193">
        <v>44.981481479999999</v>
      </c>
      <c r="F3816" s="194">
        <v>0.82304526748971207</v>
      </c>
      <c r="H3816" s="195">
        <f t="shared" si="355"/>
        <v>0.5</v>
      </c>
      <c r="I3816" s="196">
        <f t="shared" si="356"/>
        <v>5</v>
      </c>
      <c r="J3816" s="197">
        <f t="shared" si="357"/>
        <v>5</v>
      </c>
      <c r="K3816" s="186">
        <f t="shared" si="360"/>
        <v>10.5</v>
      </c>
      <c r="L3816" s="198">
        <f t="shared" si="358"/>
        <v>3.5</v>
      </c>
      <c r="M3816" s="199">
        <f t="shared" si="359"/>
        <v>3.5</v>
      </c>
    </row>
    <row r="3817" spans="1:13" x14ac:dyDescent="0.35">
      <c r="A3817" s="189" t="s">
        <v>3687</v>
      </c>
      <c r="B3817" s="190" t="s">
        <v>3696</v>
      </c>
      <c r="C3817" s="191">
        <v>580465</v>
      </c>
      <c r="D3817" s="192">
        <v>2.6320000000000001</v>
      </c>
      <c r="E3817" s="193">
        <v>40.925531909999997</v>
      </c>
      <c r="F3817" s="194">
        <v>3.7234042553191489</v>
      </c>
      <c r="H3817" s="195">
        <f t="shared" si="355"/>
        <v>1.5</v>
      </c>
      <c r="I3817" s="196">
        <f t="shared" si="356"/>
        <v>0.5</v>
      </c>
      <c r="J3817" s="197">
        <f t="shared" si="357"/>
        <v>2</v>
      </c>
      <c r="K3817" s="186">
        <f t="shared" si="360"/>
        <v>4</v>
      </c>
      <c r="L3817" s="198">
        <f t="shared" si="358"/>
        <v>1.3333333333333333</v>
      </c>
      <c r="M3817" s="199">
        <f t="shared" si="359"/>
        <v>1.33</v>
      </c>
    </row>
    <row r="3818" spans="1:13" x14ac:dyDescent="0.35">
      <c r="A3818" s="189" t="s">
        <v>3687</v>
      </c>
      <c r="B3818" s="190" t="s">
        <v>3697</v>
      </c>
      <c r="C3818" s="191">
        <v>574449</v>
      </c>
      <c r="D3818" s="192">
        <v>0.76300000000000001</v>
      </c>
      <c r="E3818" s="193">
        <v>37.66326531</v>
      </c>
      <c r="F3818" s="194">
        <v>5.1020408163265305</v>
      </c>
      <c r="H3818" s="195">
        <f t="shared" si="355"/>
        <v>0.5</v>
      </c>
      <c r="I3818" s="196">
        <f t="shared" si="356"/>
        <v>0.5</v>
      </c>
      <c r="J3818" s="197">
        <f t="shared" si="357"/>
        <v>0.5</v>
      </c>
      <c r="K3818" s="186">
        <f t="shared" si="360"/>
        <v>1.5</v>
      </c>
      <c r="L3818" s="198">
        <f t="shared" si="358"/>
        <v>0.5</v>
      </c>
      <c r="M3818" s="199">
        <f t="shared" si="359"/>
        <v>0.5</v>
      </c>
    </row>
    <row r="3819" spans="1:13" x14ac:dyDescent="0.35">
      <c r="A3819" s="189" t="s">
        <v>3687</v>
      </c>
      <c r="B3819" s="190" t="s">
        <v>3698</v>
      </c>
      <c r="C3819" s="191">
        <v>571695</v>
      </c>
      <c r="D3819" s="192">
        <v>4.1449999999999996</v>
      </c>
      <c r="E3819" s="193">
        <v>43.873529410000003</v>
      </c>
      <c r="F3819" s="194">
        <v>2.3529411764705883</v>
      </c>
      <c r="H3819" s="195">
        <f t="shared" si="355"/>
        <v>5</v>
      </c>
      <c r="I3819" s="196">
        <f t="shared" si="356"/>
        <v>5</v>
      </c>
      <c r="J3819" s="197">
        <f t="shared" si="357"/>
        <v>4</v>
      </c>
      <c r="K3819" s="186">
        <f t="shared" si="360"/>
        <v>14</v>
      </c>
      <c r="L3819" s="198">
        <f t="shared" si="358"/>
        <v>4.666666666666667</v>
      </c>
      <c r="M3819" s="199">
        <f t="shared" si="359"/>
        <v>4.66</v>
      </c>
    </row>
    <row r="3820" spans="1:13" x14ac:dyDescent="0.35">
      <c r="A3820" s="189" t="s">
        <v>3687</v>
      </c>
      <c r="B3820" s="190" t="s">
        <v>3699</v>
      </c>
      <c r="C3820" s="191">
        <v>580562</v>
      </c>
      <c r="D3820" s="192">
        <v>0.97099999999999997</v>
      </c>
      <c r="E3820" s="193">
        <v>41.680487800000002</v>
      </c>
      <c r="F3820" s="194">
        <v>2.9268292682926829</v>
      </c>
      <c r="H3820" s="195">
        <f t="shared" si="355"/>
        <v>0.5</v>
      </c>
      <c r="I3820" s="196">
        <f t="shared" si="356"/>
        <v>1.5</v>
      </c>
      <c r="J3820" s="197">
        <f t="shared" si="357"/>
        <v>3</v>
      </c>
      <c r="K3820" s="186">
        <f t="shared" si="360"/>
        <v>5</v>
      </c>
      <c r="L3820" s="198">
        <f t="shared" si="358"/>
        <v>1.6666666666666667</v>
      </c>
      <c r="M3820" s="199">
        <f t="shared" si="359"/>
        <v>1.66</v>
      </c>
    </row>
    <row r="3821" spans="1:13" x14ac:dyDescent="0.35">
      <c r="A3821" s="189" t="s">
        <v>3687</v>
      </c>
      <c r="B3821" s="190" t="s">
        <v>3029</v>
      </c>
      <c r="C3821" s="191">
        <v>580660</v>
      </c>
      <c r="D3821" s="192">
        <v>2.4540000000000002</v>
      </c>
      <c r="E3821" s="193">
        <v>39.231617649999997</v>
      </c>
      <c r="F3821" s="194">
        <v>3.6764705882352939</v>
      </c>
      <c r="H3821" s="195">
        <f t="shared" si="355"/>
        <v>1.5</v>
      </c>
      <c r="I3821" s="196">
        <f t="shared" si="356"/>
        <v>0.5</v>
      </c>
      <c r="J3821" s="197">
        <f t="shared" si="357"/>
        <v>2</v>
      </c>
      <c r="K3821" s="186">
        <f t="shared" si="360"/>
        <v>4</v>
      </c>
      <c r="L3821" s="198">
        <f t="shared" si="358"/>
        <v>1.3333333333333333</v>
      </c>
      <c r="M3821" s="199">
        <f t="shared" si="359"/>
        <v>1.33</v>
      </c>
    </row>
    <row r="3822" spans="1:13" x14ac:dyDescent="0.35">
      <c r="A3822" s="189" t="s">
        <v>3687</v>
      </c>
      <c r="B3822" s="190" t="s">
        <v>1809</v>
      </c>
      <c r="C3822" s="191">
        <v>580678</v>
      </c>
      <c r="D3822" s="192">
        <v>3.8460000000000001</v>
      </c>
      <c r="E3822" s="193">
        <v>41.63380282</v>
      </c>
      <c r="F3822" s="194">
        <v>1.4084507042253522</v>
      </c>
      <c r="H3822" s="195">
        <f t="shared" si="355"/>
        <v>4.5</v>
      </c>
      <c r="I3822" s="196">
        <f t="shared" si="356"/>
        <v>1.5</v>
      </c>
      <c r="J3822" s="197">
        <f t="shared" si="357"/>
        <v>5</v>
      </c>
      <c r="K3822" s="186">
        <f t="shared" si="360"/>
        <v>11</v>
      </c>
      <c r="L3822" s="198">
        <f t="shared" si="358"/>
        <v>3.6666666666666665</v>
      </c>
      <c r="M3822" s="199">
        <f t="shared" si="359"/>
        <v>3.66</v>
      </c>
    </row>
    <row r="3823" spans="1:13" x14ac:dyDescent="0.35">
      <c r="A3823" s="189" t="s">
        <v>3687</v>
      </c>
      <c r="B3823" s="190" t="s">
        <v>1855</v>
      </c>
      <c r="C3823" s="191">
        <v>571920</v>
      </c>
      <c r="D3823" s="192">
        <v>1.01</v>
      </c>
      <c r="E3823" s="193">
        <v>44.44805195</v>
      </c>
      <c r="F3823" s="194">
        <v>1.948051948051948</v>
      </c>
      <c r="H3823" s="195">
        <f t="shared" si="355"/>
        <v>0.5</v>
      </c>
      <c r="I3823" s="196">
        <f t="shared" si="356"/>
        <v>5</v>
      </c>
      <c r="J3823" s="197">
        <f t="shared" si="357"/>
        <v>4.5</v>
      </c>
      <c r="K3823" s="186">
        <f t="shared" si="360"/>
        <v>10</v>
      </c>
      <c r="L3823" s="198">
        <f t="shared" si="358"/>
        <v>3.3333333333333335</v>
      </c>
      <c r="M3823" s="199">
        <f t="shared" si="359"/>
        <v>3.33</v>
      </c>
    </row>
    <row r="3824" spans="1:13" x14ac:dyDescent="0.35">
      <c r="A3824" s="189" t="s">
        <v>3687</v>
      </c>
      <c r="B3824" s="190" t="s">
        <v>3700</v>
      </c>
      <c r="C3824" s="191">
        <v>580741</v>
      </c>
      <c r="D3824" s="192">
        <v>1.9610000000000001</v>
      </c>
      <c r="E3824" s="193">
        <v>39.622047240000001</v>
      </c>
      <c r="F3824" s="194">
        <v>0</v>
      </c>
      <c r="H3824" s="195">
        <f t="shared" si="355"/>
        <v>0.5</v>
      </c>
      <c r="I3824" s="196">
        <f t="shared" si="356"/>
        <v>0.5</v>
      </c>
      <c r="J3824" s="197">
        <f t="shared" si="357"/>
        <v>5</v>
      </c>
      <c r="K3824" s="186">
        <f t="shared" si="360"/>
        <v>6</v>
      </c>
      <c r="L3824" s="198">
        <f t="shared" si="358"/>
        <v>2</v>
      </c>
      <c r="M3824" s="199">
        <f t="shared" si="359"/>
        <v>2</v>
      </c>
    </row>
    <row r="3825" spans="1:13" x14ac:dyDescent="0.35">
      <c r="A3825" s="189" t="s">
        <v>3687</v>
      </c>
      <c r="B3825" s="190" t="s">
        <v>3701</v>
      </c>
      <c r="C3825" s="191">
        <v>580783</v>
      </c>
      <c r="D3825" s="192">
        <v>8.8889999999999993</v>
      </c>
      <c r="E3825" s="193">
        <v>41.604477610000004</v>
      </c>
      <c r="F3825" s="194">
        <v>5.9701492537313436</v>
      </c>
      <c r="H3825" s="195">
        <f t="shared" si="355"/>
        <v>5</v>
      </c>
      <c r="I3825" s="196">
        <f t="shared" si="356"/>
        <v>1.5</v>
      </c>
      <c r="J3825" s="197">
        <f t="shared" si="357"/>
        <v>0.5</v>
      </c>
      <c r="K3825" s="186">
        <f t="shared" si="360"/>
        <v>7</v>
      </c>
      <c r="L3825" s="198">
        <f t="shared" si="358"/>
        <v>2.3333333333333335</v>
      </c>
      <c r="M3825" s="199">
        <f t="shared" si="359"/>
        <v>2.33</v>
      </c>
    </row>
    <row r="3826" spans="1:13" x14ac:dyDescent="0.35">
      <c r="A3826" s="189" t="s">
        <v>3687</v>
      </c>
      <c r="B3826" s="190" t="s">
        <v>1102</v>
      </c>
      <c r="C3826" s="191">
        <v>580805</v>
      </c>
      <c r="D3826" s="192">
        <v>0.56499999999999995</v>
      </c>
      <c r="E3826" s="193">
        <v>43.496363639999998</v>
      </c>
      <c r="F3826" s="194">
        <v>2.9090909090909092</v>
      </c>
      <c r="H3826" s="195">
        <f t="shared" si="355"/>
        <v>0.5</v>
      </c>
      <c r="I3826" s="196">
        <f t="shared" si="356"/>
        <v>4.5</v>
      </c>
      <c r="J3826" s="197">
        <f t="shared" si="357"/>
        <v>3</v>
      </c>
      <c r="K3826" s="186">
        <f t="shared" si="360"/>
        <v>8</v>
      </c>
      <c r="L3826" s="198">
        <f t="shared" si="358"/>
        <v>2.6666666666666665</v>
      </c>
      <c r="M3826" s="199">
        <f t="shared" si="359"/>
        <v>2.66</v>
      </c>
    </row>
    <row r="3827" spans="1:13" x14ac:dyDescent="0.35">
      <c r="A3827" s="189" t="s">
        <v>3687</v>
      </c>
      <c r="B3827" s="190" t="s">
        <v>3702</v>
      </c>
      <c r="C3827" s="191">
        <v>580830</v>
      </c>
      <c r="D3827" s="192">
        <v>0</v>
      </c>
      <c r="E3827" s="193">
        <v>48.60606061</v>
      </c>
      <c r="F3827" s="194">
        <v>3.0303030303030303</v>
      </c>
      <c r="H3827" s="195">
        <f t="shared" si="355"/>
        <v>0.5</v>
      </c>
      <c r="I3827" s="196">
        <f t="shared" si="356"/>
        <v>5</v>
      </c>
      <c r="J3827" s="197">
        <f t="shared" si="357"/>
        <v>3</v>
      </c>
      <c r="K3827" s="186">
        <f t="shared" si="360"/>
        <v>8.5</v>
      </c>
      <c r="L3827" s="198">
        <f t="shared" si="358"/>
        <v>2.8333333333333335</v>
      </c>
      <c r="M3827" s="199">
        <f t="shared" si="359"/>
        <v>2.83</v>
      </c>
    </row>
    <row r="3828" spans="1:13" x14ac:dyDescent="0.35">
      <c r="A3828" s="189" t="s">
        <v>3687</v>
      </c>
      <c r="B3828" s="190" t="s">
        <v>3703</v>
      </c>
      <c r="C3828" s="191">
        <v>575542</v>
      </c>
      <c r="D3828" s="192">
        <v>0</v>
      </c>
      <c r="E3828" s="193">
        <v>44.543750000000003</v>
      </c>
      <c r="F3828" s="194">
        <v>1.25</v>
      </c>
      <c r="H3828" s="195">
        <f t="shared" si="355"/>
        <v>0.5</v>
      </c>
      <c r="I3828" s="196">
        <f t="shared" si="356"/>
        <v>5</v>
      </c>
      <c r="J3828" s="197">
        <f t="shared" si="357"/>
        <v>5</v>
      </c>
      <c r="K3828" s="186">
        <f t="shared" si="360"/>
        <v>10.5</v>
      </c>
      <c r="L3828" s="198">
        <f t="shared" si="358"/>
        <v>3.5</v>
      </c>
      <c r="M3828" s="199">
        <f t="shared" si="359"/>
        <v>3.5</v>
      </c>
    </row>
    <row r="3829" spans="1:13" x14ac:dyDescent="0.35">
      <c r="A3829" s="189" t="s">
        <v>3687</v>
      </c>
      <c r="B3829" s="190" t="s">
        <v>3704</v>
      </c>
      <c r="C3829" s="191">
        <v>572209</v>
      </c>
      <c r="D3829" s="192">
        <v>1.498</v>
      </c>
      <c r="E3829" s="193">
        <v>41.951371569999999</v>
      </c>
      <c r="F3829" s="194">
        <v>1.4962593516209477</v>
      </c>
      <c r="H3829" s="195">
        <f t="shared" si="355"/>
        <v>0.5</v>
      </c>
      <c r="I3829" s="196">
        <f t="shared" si="356"/>
        <v>2</v>
      </c>
      <c r="J3829" s="197">
        <f t="shared" si="357"/>
        <v>5</v>
      </c>
      <c r="K3829" s="186">
        <f t="shared" si="360"/>
        <v>7.5</v>
      </c>
      <c r="L3829" s="198">
        <f t="shared" si="358"/>
        <v>2.5</v>
      </c>
      <c r="M3829" s="199">
        <f t="shared" si="359"/>
        <v>2.5</v>
      </c>
    </row>
    <row r="3830" spans="1:13" x14ac:dyDescent="0.35">
      <c r="A3830" s="189" t="s">
        <v>3687</v>
      </c>
      <c r="B3830" s="190" t="s">
        <v>1943</v>
      </c>
      <c r="C3830" s="191">
        <v>580902</v>
      </c>
      <c r="D3830" s="192">
        <v>1</v>
      </c>
      <c r="E3830" s="193">
        <v>44.003184709999999</v>
      </c>
      <c r="F3830" s="194">
        <v>0</v>
      </c>
      <c r="H3830" s="195">
        <f t="shared" si="355"/>
        <v>0.5</v>
      </c>
      <c r="I3830" s="196">
        <f t="shared" si="356"/>
        <v>5</v>
      </c>
      <c r="J3830" s="197">
        <f t="shared" si="357"/>
        <v>5</v>
      </c>
      <c r="K3830" s="186">
        <f t="shared" si="360"/>
        <v>10.5</v>
      </c>
      <c r="L3830" s="198">
        <f t="shared" si="358"/>
        <v>3.5</v>
      </c>
      <c r="M3830" s="199">
        <f t="shared" si="359"/>
        <v>3.5</v>
      </c>
    </row>
    <row r="3831" spans="1:13" x14ac:dyDescent="0.35">
      <c r="A3831" s="189" t="s">
        <v>3687</v>
      </c>
      <c r="B3831" s="190" t="s">
        <v>3705</v>
      </c>
      <c r="C3831" s="191">
        <v>580929</v>
      </c>
      <c r="D3831" s="192">
        <v>1.8660000000000001</v>
      </c>
      <c r="E3831" s="193">
        <v>41.566014670000001</v>
      </c>
      <c r="F3831" s="194">
        <v>2.4449877750611249</v>
      </c>
      <c r="H3831" s="195">
        <f t="shared" si="355"/>
        <v>0.5</v>
      </c>
      <c r="I3831" s="196">
        <f t="shared" si="356"/>
        <v>1.5</v>
      </c>
      <c r="J3831" s="197">
        <f t="shared" si="357"/>
        <v>4</v>
      </c>
      <c r="K3831" s="186">
        <f t="shared" si="360"/>
        <v>6</v>
      </c>
      <c r="L3831" s="198">
        <f t="shared" si="358"/>
        <v>2</v>
      </c>
      <c r="M3831" s="199">
        <f t="shared" si="359"/>
        <v>2</v>
      </c>
    </row>
    <row r="3832" spans="1:13" x14ac:dyDescent="0.35">
      <c r="A3832" s="189" t="s">
        <v>3687</v>
      </c>
      <c r="B3832" s="190" t="s">
        <v>665</v>
      </c>
      <c r="C3832" s="191">
        <v>580945</v>
      </c>
      <c r="D3832" s="192">
        <v>3.6070000000000002</v>
      </c>
      <c r="E3832" s="193">
        <v>41.07356077</v>
      </c>
      <c r="F3832" s="194">
        <v>3.4115138592750536</v>
      </c>
      <c r="H3832" s="195">
        <f t="shared" si="355"/>
        <v>4</v>
      </c>
      <c r="I3832" s="196">
        <f t="shared" si="356"/>
        <v>0.5</v>
      </c>
      <c r="J3832" s="197">
        <f t="shared" si="357"/>
        <v>2.5</v>
      </c>
      <c r="K3832" s="186">
        <f t="shared" si="360"/>
        <v>7</v>
      </c>
      <c r="L3832" s="198">
        <f t="shared" si="358"/>
        <v>2.3333333333333335</v>
      </c>
      <c r="M3832" s="199">
        <f t="shared" si="359"/>
        <v>2.33</v>
      </c>
    </row>
    <row r="3833" spans="1:13" x14ac:dyDescent="0.35">
      <c r="A3833" s="189" t="s">
        <v>3687</v>
      </c>
      <c r="B3833" s="190" t="s">
        <v>3706</v>
      </c>
      <c r="C3833" s="191">
        <v>580970</v>
      </c>
      <c r="D3833" s="192">
        <v>0.83799999999999997</v>
      </c>
      <c r="E3833" s="193">
        <v>42.724489800000001</v>
      </c>
      <c r="F3833" s="194">
        <v>1.0204081632653059</v>
      </c>
      <c r="H3833" s="195">
        <f t="shared" si="355"/>
        <v>0.5</v>
      </c>
      <c r="I3833" s="196">
        <f t="shared" si="356"/>
        <v>3.5</v>
      </c>
      <c r="J3833" s="197">
        <f t="shared" si="357"/>
        <v>5</v>
      </c>
      <c r="K3833" s="186">
        <f t="shared" si="360"/>
        <v>9</v>
      </c>
      <c r="L3833" s="198">
        <f t="shared" si="358"/>
        <v>3</v>
      </c>
      <c r="M3833" s="199">
        <f t="shared" si="359"/>
        <v>3</v>
      </c>
    </row>
    <row r="3834" spans="1:13" x14ac:dyDescent="0.35">
      <c r="A3834" s="189" t="s">
        <v>3687</v>
      </c>
      <c r="B3834" s="190" t="s">
        <v>3707</v>
      </c>
      <c r="C3834" s="191">
        <v>572306</v>
      </c>
      <c r="D3834" s="192">
        <v>3.54</v>
      </c>
      <c r="E3834" s="193">
        <v>44.413793099999999</v>
      </c>
      <c r="F3834" s="194">
        <v>0</v>
      </c>
      <c r="H3834" s="195">
        <f t="shared" si="355"/>
        <v>3.5</v>
      </c>
      <c r="I3834" s="196">
        <f t="shared" si="356"/>
        <v>5</v>
      </c>
      <c r="J3834" s="197">
        <f t="shared" si="357"/>
        <v>5</v>
      </c>
      <c r="K3834" s="186">
        <f t="shared" si="360"/>
        <v>13.5</v>
      </c>
      <c r="L3834" s="198">
        <f t="shared" si="358"/>
        <v>4.5</v>
      </c>
      <c r="M3834" s="199">
        <f t="shared" si="359"/>
        <v>4.5</v>
      </c>
    </row>
    <row r="3835" spans="1:13" x14ac:dyDescent="0.35">
      <c r="A3835" s="189" t="s">
        <v>3687</v>
      </c>
      <c r="B3835" s="190" t="s">
        <v>3708</v>
      </c>
      <c r="C3835" s="191">
        <v>581011</v>
      </c>
      <c r="D3835" s="192">
        <v>0.82</v>
      </c>
      <c r="E3835" s="193">
        <v>42.127118639999999</v>
      </c>
      <c r="F3835" s="194">
        <v>1.1299435028248588</v>
      </c>
      <c r="H3835" s="195">
        <f t="shared" si="355"/>
        <v>0.5</v>
      </c>
      <c r="I3835" s="196">
        <f t="shared" si="356"/>
        <v>2.5</v>
      </c>
      <c r="J3835" s="197">
        <f t="shared" si="357"/>
        <v>5</v>
      </c>
      <c r="K3835" s="186">
        <f t="shared" si="360"/>
        <v>8</v>
      </c>
      <c r="L3835" s="198">
        <f t="shared" si="358"/>
        <v>2.6666666666666665</v>
      </c>
      <c r="M3835" s="199">
        <f t="shared" si="359"/>
        <v>2.66</v>
      </c>
    </row>
    <row r="3836" spans="1:13" x14ac:dyDescent="0.35">
      <c r="A3836" s="189" t="s">
        <v>3687</v>
      </c>
      <c r="B3836" s="190" t="s">
        <v>3709</v>
      </c>
      <c r="C3836" s="191">
        <v>580708</v>
      </c>
      <c r="D3836" s="192">
        <v>2.2469999999999999</v>
      </c>
      <c r="E3836" s="193">
        <v>45.647260269999997</v>
      </c>
      <c r="F3836" s="194">
        <v>5.4794520547945202</v>
      </c>
      <c r="H3836" s="195">
        <f t="shared" si="355"/>
        <v>1</v>
      </c>
      <c r="I3836" s="196">
        <f t="shared" si="356"/>
        <v>5</v>
      </c>
      <c r="J3836" s="197">
        <f t="shared" si="357"/>
        <v>0.5</v>
      </c>
      <c r="K3836" s="186">
        <f t="shared" si="360"/>
        <v>6.5</v>
      </c>
      <c r="L3836" s="198">
        <f t="shared" si="358"/>
        <v>2.1666666666666665</v>
      </c>
      <c r="M3836" s="199">
        <f t="shared" si="359"/>
        <v>2.16</v>
      </c>
    </row>
    <row r="3837" spans="1:13" x14ac:dyDescent="0.35">
      <c r="A3837" s="189" t="s">
        <v>3687</v>
      </c>
      <c r="B3837" s="190" t="s">
        <v>2374</v>
      </c>
      <c r="C3837" s="191">
        <v>581062</v>
      </c>
      <c r="D3837" s="192">
        <v>1.0780000000000001</v>
      </c>
      <c r="E3837" s="193">
        <v>41.187301589999997</v>
      </c>
      <c r="F3837" s="194">
        <v>4.7619047619047628</v>
      </c>
      <c r="H3837" s="195">
        <f t="shared" si="355"/>
        <v>0.5</v>
      </c>
      <c r="I3837" s="196">
        <f t="shared" si="356"/>
        <v>1</v>
      </c>
      <c r="J3837" s="197">
        <f t="shared" si="357"/>
        <v>0.5</v>
      </c>
      <c r="K3837" s="186">
        <f t="shared" si="360"/>
        <v>2</v>
      </c>
      <c r="L3837" s="198">
        <f t="shared" si="358"/>
        <v>0.66666666666666663</v>
      </c>
      <c r="M3837" s="199">
        <f t="shared" si="359"/>
        <v>0.66</v>
      </c>
    </row>
    <row r="3838" spans="1:13" x14ac:dyDescent="0.35">
      <c r="A3838" s="189" t="s">
        <v>3687</v>
      </c>
      <c r="B3838" s="190" t="s">
        <v>3710</v>
      </c>
      <c r="C3838" s="191">
        <v>575861</v>
      </c>
      <c r="D3838" s="192">
        <v>1.8180000000000001</v>
      </c>
      <c r="E3838" s="193">
        <v>44.056249999999999</v>
      </c>
      <c r="F3838" s="194">
        <v>3.75</v>
      </c>
      <c r="H3838" s="195">
        <f t="shared" si="355"/>
        <v>0.5</v>
      </c>
      <c r="I3838" s="196">
        <f t="shared" si="356"/>
        <v>5</v>
      </c>
      <c r="J3838" s="197">
        <f t="shared" si="357"/>
        <v>2</v>
      </c>
      <c r="K3838" s="186">
        <f t="shared" si="360"/>
        <v>7.5</v>
      </c>
      <c r="L3838" s="198">
        <f t="shared" si="358"/>
        <v>2.5</v>
      </c>
      <c r="M3838" s="199">
        <f t="shared" si="359"/>
        <v>2.5</v>
      </c>
    </row>
    <row r="3839" spans="1:13" x14ac:dyDescent="0.35">
      <c r="A3839" s="189" t="s">
        <v>3687</v>
      </c>
      <c r="B3839" s="190" t="s">
        <v>3711</v>
      </c>
      <c r="C3839" s="191">
        <v>581089</v>
      </c>
      <c r="D3839" s="192">
        <v>2.899</v>
      </c>
      <c r="E3839" s="193">
        <v>42.585545719999999</v>
      </c>
      <c r="F3839" s="194">
        <v>2.9498525073746311</v>
      </c>
      <c r="H3839" s="195">
        <f t="shared" si="355"/>
        <v>2</v>
      </c>
      <c r="I3839" s="196">
        <f t="shared" si="356"/>
        <v>3</v>
      </c>
      <c r="J3839" s="197">
        <f t="shared" si="357"/>
        <v>3</v>
      </c>
      <c r="K3839" s="186">
        <f t="shared" si="360"/>
        <v>8</v>
      </c>
      <c r="L3839" s="198">
        <f t="shared" si="358"/>
        <v>2.6666666666666665</v>
      </c>
      <c r="M3839" s="199">
        <f t="shared" si="359"/>
        <v>2.66</v>
      </c>
    </row>
    <row r="3840" spans="1:13" x14ac:dyDescent="0.35">
      <c r="A3840" s="189" t="s">
        <v>3687</v>
      </c>
      <c r="B3840" s="190" t="s">
        <v>3290</v>
      </c>
      <c r="C3840" s="191">
        <v>572489</v>
      </c>
      <c r="D3840" s="192">
        <v>2.6669999999999998</v>
      </c>
      <c r="E3840" s="193">
        <v>45.01492537</v>
      </c>
      <c r="F3840" s="194">
        <v>0</v>
      </c>
      <c r="H3840" s="195">
        <f t="shared" si="355"/>
        <v>1.5</v>
      </c>
      <c r="I3840" s="196">
        <f t="shared" si="356"/>
        <v>5</v>
      </c>
      <c r="J3840" s="197">
        <f t="shared" si="357"/>
        <v>5</v>
      </c>
      <c r="K3840" s="186">
        <f t="shared" si="360"/>
        <v>11.5</v>
      </c>
      <c r="L3840" s="198">
        <f t="shared" si="358"/>
        <v>3.8333333333333335</v>
      </c>
      <c r="M3840" s="199">
        <f t="shared" si="359"/>
        <v>3.83</v>
      </c>
    </row>
    <row r="3841" spans="1:13" x14ac:dyDescent="0.35">
      <c r="A3841" s="189" t="s">
        <v>3687</v>
      </c>
      <c r="B3841" s="190" t="s">
        <v>3712</v>
      </c>
      <c r="C3841" s="191">
        <v>581151</v>
      </c>
      <c r="D3841" s="192">
        <v>3.145</v>
      </c>
      <c r="E3841" s="193">
        <v>41.697916669999998</v>
      </c>
      <c r="F3841" s="194">
        <v>2.34375</v>
      </c>
      <c r="H3841" s="195">
        <f t="shared" si="355"/>
        <v>3</v>
      </c>
      <c r="I3841" s="196">
        <f t="shared" si="356"/>
        <v>1.5</v>
      </c>
      <c r="J3841" s="197">
        <f t="shared" si="357"/>
        <v>4</v>
      </c>
      <c r="K3841" s="186">
        <f t="shared" si="360"/>
        <v>8.5</v>
      </c>
      <c r="L3841" s="198">
        <f t="shared" si="358"/>
        <v>2.8333333333333335</v>
      </c>
      <c r="M3841" s="199">
        <f t="shared" si="359"/>
        <v>2.83</v>
      </c>
    </row>
    <row r="3842" spans="1:13" x14ac:dyDescent="0.35">
      <c r="A3842" s="189" t="s">
        <v>3687</v>
      </c>
      <c r="B3842" s="190" t="s">
        <v>3713</v>
      </c>
      <c r="C3842" s="191">
        <v>548022</v>
      </c>
      <c r="D3842" s="192">
        <v>1.6950000000000001</v>
      </c>
      <c r="E3842" s="193">
        <v>42.129411760000004</v>
      </c>
      <c r="F3842" s="194">
        <v>3.5294117647058822</v>
      </c>
      <c r="H3842" s="195">
        <f t="shared" si="355"/>
        <v>0.5</v>
      </c>
      <c r="I3842" s="196">
        <f t="shared" si="356"/>
        <v>2.5</v>
      </c>
      <c r="J3842" s="197">
        <f t="shared" si="357"/>
        <v>2</v>
      </c>
      <c r="K3842" s="186">
        <f t="shared" si="360"/>
        <v>5</v>
      </c>
      <c r="L3842" s="198">
        <f t="shared" si="358"/>
        <v>1.6666666666666667</v>
      </c>
      <c r="M3842" s="199">
        <f t="shared" si="359"/>
        <v>1.66</v>
      </c>
    </row>
    <row r="3843" spans="1:13" x14ac:dyDescent="0.35">
      <c r="A3843" s="189" t="s">
        <v>3687</v>
      </c>
      <c r="B3843" s="190" t="s">
        <v>3687</v>
      </c>
      <c r="C3843" s="191">
        <v>581186</v>
      </c>
      <c r="D3843" s="192">
        <v>3.1960000000000002</v>
      </c>
      <c r="E3843" s="193">
        <v>43.245568800000001</v>
      </c>
      <c r="F3843" s="194">
        <v>1.4018691588785046</v>
      </c>
      <c r="H3843" s="195">
        <f t="shared" si="355"/>
        <v>3</v>
      </c>
      <c r="I3843" s="196">
        <f t="shared" si="356"/>
        <v>4</v>
      </c>
      <c r="J3843" s="197">
        <f t="shared" si="357"/>
        <v>5</v>
      </c>
      <c r="K3843" s="186">
        <f t="shared" si="360"/>
        <v>12</v>
      </c>
      <c r="L3843" s="198">
        <f t="shared" si="358"/>
        <v>4</v>
      </c>
      <c r="M3843" s="199">
        <f t="shared" si="359"/>
        <v>4</v>
      </c>
    </row>
    <row r="3844" spans="1:13" x14ac:dyDescent="0.35">
      <c r="A3844" s="189" t="s">
        <v>3687</v>
      </c>
      <c r="B3844" s="190" t="s">
        <v>3714</v>
      </c>
      <c r="C3844" s="191">
        <v>581194</v>
      </c>
      <c r="D3844" s="192">
        <v>0</v>
      </c>
      <c r="E3844" s="193">
        <v>48.054347829999998</v>
      </c>
      <c r="F3844" s="194">
        <v>2.1739130434782608</v>
      </c>
      <c r="H3844" s="195">
        <f t="shared" ref="H3844:H3907" si="361">VALUE(_xlfn.IFS(D3844&gt;4.05,"5",D3844&gt;=3.83,"4,5",D3844&gt;=3.6,"4",D3844&gt;=3.37,"3,5",D3844&gt;=3.14,"3",D3844&gt;=2.91,"2,5",D3844&gt;=2.68,"2",D3844&gt;=2.45,"1,5",D3844&gt;=2.22,"1",D3844&lt;2.22,"0,5"))</f>
        <v>0.5</v>
      </c>
      <c r="I3844" s="196">
        <f t="shared" ref="I3844:I3907" si="362">VALUE(_xlfn.IFS(E3844&gt;43.62,"5",E3844&gt;=43.32,"4,5",E3844&gt;=43.1,"4",E3844&gt;=42.7,"3,5",E3844&gt;=42.39,"3",E3844&gt;=42.08,"2,5",E3844&gt;=41.77,"2",E3844&gt;=41.46,"1,5",E3844&gt;=41.15,"1",E3844&lt;41.15,"0,5"))</f>
        <v>5</v>
      </c>
      <c r="J3844" s="197">
        <f t="shared" ref="J3844:J3907" si="363">VALUE(_xlfn.IFS(F3844&gt;4.53,"0,5",F3844&gt;=4.2,"1",F3844&gt;=3.86,"1,5",F3844&gt;=3.52,"2",F3844&gt;=3.18,"2,5",F3844&gt;=2.84,"3",F3844&gt;=2.5,"3,5",F3844&gt;=2.16,"4",F3844&gt;=1.82,"4,5",F3844&lt;1.82,"5"))</f>
        <v>4</v>
      </c>
      <c r="K3844" s="186">
        <f t="shared" si="360"/>
        <v>9.5</v>
      </c>
      <c r="L3844" s="198">
        <f t="shared" ref="L3844:L3907" si="364">(H3844+I3844+J3844)/3</f>
        <v>3.1666666666666665</v>
      </c>
      <c r="M3844" s="199">
        <f t="shared" ref="M3844:M3907" si="365">ROUNDDOWN(L3844,2)</f>
        <v>3.16</v>
      </c>
    </row>
    <row r="3845" spans="1:13" x14ac:dyDescent="0.35">
      <c r="A3845" s="189" t="s">
        <v>3687</v>
      </c>
      <c r="B3845" s="190" t="s">
        <v>1714</v>
      </c>
      <c r="C3845" s="191">
        <v>581216</v>
      </c>
      <c r="D3845" s="192">
        <v>1.29</v>
      </c>
      <c r="E3845" s="193">
        <v>43.58713693</v>
      </c>
      <c r="F3845" s="194">
        <v>1.6597510373443984</v>
      </c>
      <c r="H3845" s="195">
        <f t="shared" si="361"/>
        <v>0.5</v>
      </c>
      <c r="I3845" s="196">
        <f t="shared" si="362"/>
        <v>4.5</v>
      </c>
      <c r="J3845" s="197">
        <f t="shared" si="363"/>
        <v>5</v>
      </c>
      <c r="K3845" s="186">
        <f t="shared" si="360"/>
        <v>10</v>
      </c>
      <c r="L3845" s="198">
        <f t="shared" si="364"/>
        <v>3.3333333333333335</v>
      </c>
      <c r="M3845" s="199">
        <f t="shared" si="365"/>
        <v>3.33</v>
      </c>
    </row>
    <row r="3846" spans="1:13" x14ac:dyDescent="0.35">
      <c r="A3846" s="189" t="s">
        <v>3687</v>
      </c>
      <c r="B3846" s="190" t="s">
        <v>3715</v>
      </c>
      <c r="C3846" s="191">
        <v>581224</v>
      </c>
      <c r="D3846" s="192">
        <v>2.0830000000000002</v>
      </c>
      <c r="E3846" s="193">
        <v>42.682298549999999</v>
      </c>
      <c r="F3846" s="194">
        <v>0.79260237780713338</v>
      </c>
      <c r="H3846" s="195">
        <f t="shared" si="361"/>
        <v>0.5</v>
      </c>
      <c r="I3846" s="196">
        <f t="shared" si="362"/>
        <v>3</v>
      </c>
      <c r="J3846" s="197">
        <f t="shared" si="363"/>
        <v>5</v>
      </c>
      <c r="K3846" s="186">
        <f t="shared" si="360"/>
        <v>8.5</v>
      </c>
      <c r="L3846" s="198">
        <f t="shared" si="364"/>
        <v>2.8333333333333335</v>
      </c>
      <c r="M3846" s="199">
        <f t="shared" si="365"/>
        <v>2.83</v>
      </c>
    </row>
    <row r="3847" spans="1:13" x14ac:dyDescent="0.35">
      <c r="A3847" s="189" t="s">
        <v>3687</v>
      </c>
      <c r="B3847" s="190" t="s">
        <v>3716</v>
      </c>
      <c r="C3847" s="191">
        <v>581232</v>
      </c>
      <c r="D3847" s="192">
        <v>1.538</v>
      </c>
      <c r="E3847" s="193">
        <v>38.42788462</v>
      </c>
      <c r="F3847" s="194">
        <v>5.7692307692307683</v>
      </c>
      <c r="H3847" s="195">
        <f t="shared" si="361"/>
        <v>0.5</v>
      </c>
      <c r="I3847" s="196">
        <f t="shared" si="362"/>
        <v>0.5</v>
      </c>
      <c r="J3847" s="197">
        <f t="shared" si="363"/>
        <v>0.5</v>
      </c>
      <c r="K3847" s="186">
        <f t="shared" si="360"/>
        <v>1.5</v>
      </c>
      <c r="L3847" s="198">
        <f t="shared" si="364"/>
        <v>0.5</v>
      </c>
      <c r="M3847" s="199">
        <f t="shared" si="365"/>
        <v>0.5</v>
      </c>
    </row>
    <row r="3848" spans="1:13" x14ac:dyDescent="0.35">
      <c r="A3848" s="189" t="s">
        <v>3717</v>
      </c>
      <c r="B3848" s="190" t="s">
        <v>3718</v>
      </c>
      <c r="C3848" s="191">
        <v>579971</v>
      </c>
      <c r="D3848" s="192">
        <v>1.7909999999999999</v>
      </c>
      <c r="E3848" s="193">
        <v>41.322751320000002</v>
      </c>
      <c r="F3848" s="194">
        <v>1.940035273368607</v>
      </c>
      <c r="H3848" s="195">
        <f t="shared" si="361"/>
        <v>0.5</v>
      </c>
      <c r="I3848" s="196">
        <f t="shared" si="362"/>
        <v>1</v>
      </c>
      <c r="J3848" s="197">
        <f t="shared" si="363"/>
        <v>4.5</v>
      </c>
      <c r="K3848" s="186">
        <f t="shared" si="360"/>
        <v>6</v>
      </c>
      <c r="L3848" s="198">
        <f t="shared" si="364"/>
        <v>2</v>
      </c>
      <c r="M3848" s="199">
        <f t="shared" si="365"/>
        <v>2</v>
      </c>
    </row>
    <row r="3849" spans="1:13" x14ac:dyDescent="0.35">
      <c r="A3849" s="189" t="s">
        <v>3717</v>
      </c>
      <c r="B3849" s="190" t="s">
        <v>3719</v>
      </c>
      <c r="C3849" s="191">
        <v>580023</v>
      </c>
      <c r="D3849" s="192">
        <v>3.448</v>
      </c>
      <c r="E3849" s="193">
        <v>41.929347829999998</v>
      </c>
      <c r="F3849" s="194">
        <v>1.0869565217391304</v>
      </c>
      <c r="H3849" s="195">
        <f t="shared" si="361"/>
        <v>3.5</v>
      </c>
      <c r="I3849" s="196">
        <f t="shared" si="362"/>
        <v>2</v>
      </c>
      <c r="J3849" s="197">
        <f t="shared" si="363"/>
        <v>5</v>
      </c>
      <c r="K3849" s="186">
        <f t="shared" si="360"/>
        <v>10.5</v>
      </c>
      <c r="L3849" s="198">
        <f t="shared" si="364"/>
        <v>3.5</v>
      </c>
      <c r="M3849" s="199">
        <f t="shared" si="365"/>
        <v>3.5</v>
      </c>
    </row>
    <row r="3850" spans="1:13" x14ac:dyDescent="0.35">
      <c r="A3850" s="189" t="s">
        <v>3717</v>
      </c>
      <c r="B3850" s="190" t="s">
        <v>3720</v>
      </c>
      <c r="C3850" s="191">
        <v>580066</v>
      </c>
      <c r="D3850" s="192">
        <v>4.3959999999999999</v>
      </c>
      <c r="E3850" s="193">
        <v>44.626582280000001</v>
      </c>
      <c r="F3850" s="194">
        <v>3.7974683544303796</v>
      </c>
      <c r="H3850" s="195">
        <f t="shared" si="361"/>
        <v>5</v>
      </c>
      <c r="I3850" s="196">
        <f t="shared" si="362"/>
        <v>5</v>
      </c>
      <c r="J3850" s="197">
        <f t="shared" si="363"/>
        <v>2</v>
      </c>
      <c r="K3850" s="186">
        <f t="shared" si="360"/>
        <v>12</v>
      </c>
      <c r="L3850" s="198">
        <f t="shared" si="364"/>
        <v>4</v>
      </c>
      <c r="M3850" s="199">
        <f t="shared" si="365"/>
        <v>4</v>
      </c>
    </row>
    <row r="3851" spans="1:13" x14ac:dyDescent="0.35">
      <c r="A3851" s="189" t="s">
        <v>3717</v>
      </c>
      <c r="B3851" s="190" t="s">
        <v>3721</v>
      </c>
      <c r="C3851" s="191">
        <v>548031</v>
      </c>
      <c r="D3851" s="192">
        <v>2.2509999999999999</v>
      </c>
      <c r="E3851" s="193">
        <v>40.711678829999997</v>
      </c>
      <c r="F3851" s="194">
        <v>2.6763990267639906</v>
      </c>
      <c r="H3851" s="195">
        <f t="shared" si="361"/>
        <v>1</v>
      </c>
      <c r="I3851" s="196">
        <f t="shared" si="362"/>
        <v>0.5</v>
      </c>
      <c r="J3851" s="197">
        <f t="shared" si="363"/>
        <v>3.5</v>
      </c>
      <c r="K3851" s="186">
        <f t="shared" si="360"/>
        <v>5</v>
      </c>
      <c r="L3851" s="198">
        <f t="shared" si="364"/>
        <v>1.6666666666666667</v>
      </c>
      <c r="M3851" s="199">
        <f t="shared" si="365"/>
        <v>1.66</v>
      </c>
    </row>
    <row r="3852" spans="1:13" x14ac:dyDescent="0.35">
      <c r="A3852" s="189" t="s">
        <v>3717</v>
      </c>
      <c r="B3852" s="190" t="s">
        <v>2835</v>
      </c>
      <c r="C3852" s="191">
        <v>580228</v>
      </c>
      <c r="D3852" s="192">
        <v>2.3620000000000001</v>
      </c>
      <c r="E3852" s="193">
        <v>41.248837209999998</v>
      </c>
      <c r="F3852" s="194">
        <v>3.7209302325581399</v>
      </c>
      <c r="H3852" s="195">
        <f t="shared" si="361"/>
        <v>1</v>
      </c>
      <c r="I3852" s="196">
        <f t="shared" si="362"/>
        <v>1</v>
      </c>
      <c r="J3852" s="197">
        <f t="shared" si="363"/>
        <v>2</v>
      </c>
      <c r="K3852" s="186">
        <f t="shared" si="360"/>
        <v>4</v>
      </c>
      <c r="L3852" s="198">
        <f t="shared" si="364"/>
        <v>1.3333333333333333</v>
      </c>
      <c r="M3852" s="199">
        <f t="shared" si="365"/>
        <v>1.33</v>
      </c>
    </row>
    <row r="3853" spans="1:13" x14ac:dyDescent="0.35">
      <c r="A3853" s="189" t="s">
        <v>3717</v>
      </c>
      <c r="B3853" s="190" t="s">
        <v>3722</v>
      </c>
      <c r="C3853" s="191">
        <v>548049</v>
      </c>
      <c r="D3853" s="192">
        <v>2.3119999999999998</v>
      </c>
      <c r="E3853" s="193">
        <v>42.186090229999998</v>
      </c>
      <c r="F3853" s="194">
        <v>4.8872180451127818</v>
      </c>
      <c r="H3853" s="195">
        <f t="shared" si="361"/>
        <v>1</v>
      </c>
      <c r="I3853" s="196">
        <f t="shared" si="362"/>
        <v>2.5</v>
      </c>
      <c r="J3853" s="197">
        <f t="shared" si="363"/>
        <v>0.5</v>
      </c>
      <c r="K3853" s="186">
        <f t="shared" ref="K3853:K3916" si="366">SUM(H3853:J3853)</f>
        <v>4</v>
      </c>
      <c r="L3853" s="198">
        <f t="shared" si="364"/>
        <v>1.3333333333333333</v>
      </c>
      <c r="M3853" s="199">
        <f t="shared" si="365"/>
        <v>1.33</v>
      </c>
    </row>
    <row r="3854" spans="1:13" x14ac:dyDescent="0.35">
      <c r="A3854" s="189" t="s">
        <v>3717</v>
      </c>
      <c r="B3854" s="190" t="s">
        <v>3723</v>
      </c>
      <c r="C3854" s="191">
        <v>580376</v>
      </c>
      <c r="D3854" s="192">
        <v>2.786</v>
      </c>
      <c r="E3854" s="193">
        <v>42.765614939999999</v>
      </c>
      <c r="F3854" s="194">
        <v>2.3824855119124275</v>
      </c>
      <c r="H3854" s="195">
        <f t="shared" si="361"/>
        <v>2</v>
      </c>
      <c r="I3854" s="196">
        <f t="shared" si="362"/>
        <v>3.5</v>
      </c>
      <c r="J3854" s="197">
        <f t="shared" si="363"/>
        <v>4</v>
      </c>
      <c r="K3854" s="186">
        <f t="shared" si="366"/>
        <v>9.5</v>
      </c>
      <c r="L3854" s="198">
        <f t="shared" si="364"/>
        <v>3.1666666666666665</v>
      </c>
      <c r="M3854" s="199">
        <f t="shared" si="365"/>
        <v>3.16</v>
      </c>
    </row>
    <row r="3855" spans="1:13" x14ac:dyDescent="0.35">
      <c r="A3855" s="189" t="s">
        <v>3717</v>
      </c>
      <c r="B3855" s="190" t="s">
        <v>3724</v>
      </c>
      <c r="C3855" s="191">
        <v>580392</v>
      </c>
      <c r="D3855" s="192">
        <v>1.296</v>
      </c>
      <c r="E3855" s="193">
        <v>42.726173539999998</v>
      </c>
      <c r="F3855" s="194">
        <v>4.2674253200568995</v>
      </c>
      <c r="H3855" s="195">
        <f t="shared" si="361"/>
        <v>0.5</v>
      </c>
      <c r="I3855" s="196">
        <f t="shared" si="362"/>
        <v>3.5</v>
      </c>
      <c r="J3855" s="197">
        <f t="shared" si="363"/>
        <v>1</v>
      </c>
      <c r="K3855" s="186">
        <f t="shared" si="366"/>
        <v>5</v>
      </c>
      <c r="L3855" s="198">
        <f t="shared" si="364"/>
        <v>1.6666666666666667</v>
      </c>
      <c r="M3855" s="199">
        <f t="shared" si="365"/>
        <v>1.66</v>
      </c>
    </row>
    <row r="3856" spans="1:13" x14ac:dyDescent="0.35">
      <c r="A3856" s="189" t="s">
        <v>3717</v>
      </c>
      <c r="B3856" s="190" t="s">
        <v>3725</v>
      </c>
      <c r="C3856" s="191">
        <v>580422</v>
      </c>
      <c r="D3856" s="192">
        <v>1.923</v>
      </c>
      <c r="E3856" s="193">
        <v>42.243283580000003</v>
      </c>
      <c r="F3856" s="194">
        <v>1.1940298507462688</v>
      </c>
      <c r="H3856" s="195">
        <f t="shared" si="361"/>
        <v>0.5</v>
      </c>
      <c r="I3856" s="196">
        <f t="shared" si="362"/>
        <v>2.5</v>
      </c>
      <c r="J3856" s="197">
        <f t="shared" si="363"/>
        <v>5</v>
      </c>
      <c r="K3856" s="186">
        <f t="shared" si="366"/>
        <v>8</v>
      </c>
      <c r="L3856" s="198">
        <f t="shared" si="364"/>
        <v>2.6666666666666665</v>
      </c>
      <c r="M3856" s="199">
        <f t="shared" si="365"/>
        <v>2.66</v>
      </c>
    </row>
    <row r="3857" spans="1:13" x14ac:dyDescent="0.35">
      <c r="A3857" s="189" t="s">
        <v>3717</v>
      </c>
      <c r="B3857" s="190" t="s">
        <v>3726</v>
      </c>
      <c r="C3857" s="191">
        <v>580431</v>
      </c>
      <c r="D3857" s="192">
        <v>2.7730000000000001</v>
      </c>
      <c r="E3857" s="193">
        <v>42.944690270000002</v>
      </c>
      <c r="F3857" s="194">
        <v>3.5398230088495577</v>
      </c>
      <c r="H3857" s="195">
        <f t="shared" si="361"/>
        <v>2</v>
      </c>
      <c r="I3857" s="196">
        <f t="shared" si="362"/>
        <v>3.5</v>
      </c>
      <c r="J3857" s="197">
        <f t="shared" si="363"/>
        <v>2</v>
      </c>
      <c r="K3857" s="186">
        <f t="shared" si="366"/>
        <v>7.5</v>
      </c>
      <c r="L3857" s="198">
        <f t="shared" si="364"/>
        <v>2.5</v>
      </c>
      <c r="M3857" s="199">
        <f t="shared" si="365"/>
        <v>2.5</v>
      </c>
    </row>
    <row r="3858" spans="1:13" x14ac:dyDescent="0.35">
      <c r="A3858" s="189" t="s">
        <v>3717</v>
      </c>
      <c r="B3858" s="190" t="s">
        <v>3727</v>
      </c>
      <c r="C3858" s="191">
        <v>580503</v>
      </c>
      <c r="D3858" s="192">
        <v>1.88</v>
      </c>
      <c r="E3858" s="193">
        <v>44.435175350000002</v>
      </c>
      <c r="F3858" s="194">
        <v>1.7003188097768331</v>
      </c>
      <c r="H3858" s="195">
        <f t="shared" si="361"/>
        <v>0.5</v>
      </c>
      <c r="I3858" s="196">
        <f t="shared" si="362"/>
        <v>5</v>
      </c>
      <c r="J3858" s="197">
        <f t="shared" si="363"/>
        <v>5</v>
      </c>
      <c r="K3858" s="186">
        <f t="shared" si="366"/>
        <v>10.5</v>
      </c>
      <c r="L3858" s="198">
        <f t="shared" si="364"/>
        <v>3.5</v>
      </c>
      <c r="M3858" s="199">
        <f t="shared" si="365"/>
        <v>3.5</v>
      </c>
    </row>
    <row r="3859" spans="1:13" x14ac:dyDescent="0.35">
      <c r="A3859" s="189" t="s">
        <v>3717</v>
      </c>
      <c r="B3859" s="190" t="s">
        <v>3728</v>
      </c>
      <c r="C3859" s="191">
        <v>580538</v>
      </c>
      <c r="D3859" s="192">
        <v>1.905</v>
      </c>
      <c r="E3859" s="193">
        <v>42.35725369</v>
      </c>
      <c r="F3859" s="194">
        <v>4.0651667959658644</v>
      </c>
      <c r="H3859" s="195">
        <f t="shared" si="361"/>
        <v>0.5</v>
      </c>
      <c r="I3859" s="196">
        <f t="shared" si="362"/>
        <v>2.5</v>
      </c>
      <c r="J3859" s="197">
        <f t="shared" si="363"/>
        <v>1.5</v>
      </c>
      <c r="K3859" s="186">
        <f t="shared" si="366"/>
        <v>4.5</v>
      </c>
      <c r="L3859" s="198">
        <f t="shared" si="364"/>
        <v>1.5</v>
      </c>
      <c r="M3859" s="199">
        <f t="shared" si="365"/>
        <v>1.5</v>
      </c>
    </row>
    <row r="3860" spans="1:13" x14ac:dyDescent="0.35">
      <c r="A3860" s="189" t="s">
        <v>3717</v>
      </c>
      <c r="B3860" s="190" t="s">
        <v>512</v>
      </c>
      <c r="C3860" s="191">
        <v>580589</v>
      </c>
      <c r="D3860" s="192">
        <v>1.5780000000000001</v>
      </c>
      <c r="E3860" s="193">
        <v>42.898195880000003</v>
      </c>
      <c r="F3860" s="194">
        <v>1.2886597938144331</v>
      </c>
      <c r="H3860" s="195">
        <f t="shared" si="361"/>
        <v>0.5</v>
      </c>
      <c r="I3860" s="196">
        <f t="shared" si="362"/>
        <v>3.5</v>
      </c>
      <c r="J3860" s="197">
        <f t="shared" si="363"/>
        <v>5</v>
      </c>
      <c r="K3860" s="186">
        <f t="shared" si="366"/>
        <v>9</v>
      </c>
      <c r="L3860" s="198">
        <f t="shared" si="364"/>
        <v>3</v>
      </c>
      <c r="M3860" s="199">
        <f t="shared" si="365"/>
        <v>3</v>
      </c>
    </row>
    <row r="3861" spans="1:13" x14ac:dyDescent="0.35">
      <c r="A3861" s="189" t="s">
        <v>3717</v>
      </c>
      <c r="B3861" s="190" t="s">
        <v>3304</v>
      </c>
      <c r="C3861" s="191">
        <v>580627</v>
      </c>
      <c r="D3861" s="192">
        <v>2.0590000000000002</v>
      </c>
      <c r="E3861" s="193">
        <v>40.640379850000002</v>
      </c>
      <c r="F3861" s="194">
        <v>5.9454995871180838</v>
      </c>
      <c r="H3861" s="195">
        <f t="shared" si="361"/>
        <v>0.5</v>
      </c>
      <c r="I3861" s="196">
        <f t="shared" si="362"/>
        <v>0.5</v>
      </c>
      <c r="J3861" s="197">
        <f t="shared" si="363"/>
        <v>0.5</v>
      </c>
      <c r="K3861" s="186">
        <f t="shared" si="366"/>
        <v>1.5</v>
      </c>
      <c r="L3861" s="198">
        <f t="shared" si="364"/>
        <v>0.5</v>
      </c>
      <c r="M3861" s="199">
        <f t="shared" si="365"/>
        <v>0.5</v>
      </c>
    </row>
    <row r="3862" spans="1:13" x14ac:dyDescent="0.35">
      <c r="A3862" s="189" t="s">
        <v>3717</v>
      </c>
      <c r="B3862" s="190" t="s">
        <v>3729</v>
      </c>
      <c r="C3862" s="191">
        <v>580643</v>
      </c>
      <c r="D3862" s="192">
        <v>1.823</v>
      </c>
      <c r="E3862" s="193">
        <v>40.412363069999998</v>
      </c>
      <c r="F3862" s="194">
        <v>3.1298904538341157</v>
      </c>
      <c r="H3862" s="195">
        <f t="shared" si="361"/>
        <v>0.5</v>
      </c>
      <c r="I3862" s="196">
        <f t="shared" si="362"/>
        <v>0.5</v>
      </c>
      <c r="J3862" s="197">
        <f t="shared" si="363"/>
        <v>3</v>
      </c>
      <c r="K3862" s="186">
        <f t="shared" si="366"/>
        <v>4</v>
      </c>
      <c r="L3862" s="198">
        <f t="shared" si="364"/>
        <v>1.3333333333333333</v>
      </c>
      <c r="M3862" s="199">
        <f t="shared" si="365"/>
        <v>1.33</v>
      </c>
    </row>
    <row r="3863" spans="1:13" x14ac:dyDescent="0.35">
      <c r="A3863" s="189" t="s">
        <v>3717</v>
      </c>
      <c r="B3863" s="190" t="s">
        <v>3730</v>
      </c>
      <c r="C3863" s="191">
        <v>580686</v>
      </c>
      <c r="D3863" s="192">
        <v>1.32</v>
      </c>
      <c r="E3863" s="193">
        <v>41.176500509999997</v>
      </c>
      <c r="F3863" s="194">
        <v>4.4760935910478139</v>
      </c>
      <c r="H3863" s="195">
        <f t="shared" si="361"/>
        <v>0.5</v>
      </c>
      <c r="I3863" s="196">
        <f t="shared" si="362"/>
        <v>1</v>
      </c>
      <c r="J3863" s="197">
        <f t="shared" si="363"/>
        <v>1</v>
      </c>
      <c r="K3863" s="186">
        <f t="shared" si="366"/>
        <v>2.5</v>
      </c>
      <c r="L3863" s="198">
        <f t="shared" si="364"/>
        <v>0.83333333333333337</v>
      </c>
      <c r="M3863" s="199">
        <f t="shared" si="365"/>
        <v>0.83</v>
      </c>
    </row>
    <row r="3864" spans="1:13" x14ac:dyDescent="0.35">
      <c r="A3864" s="189" t="s">
        <v>3717</v>
      </c>
      <c r="B3864" s="190" t="s">
        <v>3731</v>
      </c>
      <c r="C3864" s="191">
        <v>580724</v>
      </c>
      <c r="D3864" s="192">
        <v>3.7229999999999999</v>
      </c>
      <c r="E3864" s="193">
        <v>42.016853930000003</v>
      </c>
      <c r="F3864" s="194">
        <v>0</v>
      </c>
      <c r="H3864" s="195">
        <f t="shared" si="361"/>
        <v>4</v>
      </c>
      <c r="I3864" s="196">
        <f t="shared" si="362"/>
        <v>2</v>
      </c>
      <c r="J3864" s="197">
        <f t="shared" si="363"/>
        <v>5</v>
      </c>
      <c r="K3864" s="186">
        <f t="shared" si="366"/>
        <v>11</v>
      </c>
      <c r="L3864" s="198">
        <f t="shared" si="364"/>
        <v>3.6666666666666665</v>
      </c>
      <c r="M3864" s="199">
        <f t="shared" si="365"/>
        <v>3.66</v>
      </c>
    </row>
    <row r="3865" spans="1:13" x14ac:dyDescent="0.35">
      <c r="A3865" s="189" t="s">
        <v>3717</v>
      </c>
      <c r="B3865" s="190" t="s">
        <v>3732</v>
      </c>
      <c r="C3865" s="191">
        <v>580759</v>
      </c>
      <c r="D3865" s="192">
        <v>4.2919999999999998</v>
      </c>
      <c r="E3865" s="193">
        <v>42.846938780000002</v>
      </c>
      <c r="F3865" s="194">
        <v>2.0408163265306123</v>
      </c>
      <c r="H3865" s="195">
        <f t="shared" si="361"/>
        <v>5</v>
      </c>
      <c r="I3865" s="196">
        <f t="shared" si="362"/>
        <v>3.5</v>
      </c>
      <c r="J3865" s="197">
        <f t="shared" si="363"/>
        <v>4.5</v>
      </c>
      <c r="K3865" s="186">
        <f t="shared" si="366"/>
        <v>13</v>
      </c>
      <c r="L3865" s="198">
        <f t="shared" si="364"/>
        <v>4.333333333333333</v>
      </c>
      <c r="M3865" s="199">
        <f t="shared" si="365"/>
        <v>4.33</v>
      </c>
    </row>
    <row r="3866" spans="1:13" x14ac:dyDescent="0.35">
      <c r="A3866" s="189" t="s">
        <v>3717</v>
      </c>
      <c r="B3866" s="190" t="s">
        <v>3733</v>
      </c>
      <c r="C3866" s="191">
        <v>580775</v>
      </c>
      <c r="D3866" s="192">
        <v>0.80200000000000005</v>
      </c>
      <c r="E3866" s="193">
        <v>38.762608700000001</v>
      </c>
      <c r="F3866" s="194">
        <v>4.5217391304347831</v>
      </c>
      <c r="H3866" s="195">
        <f t="shared" si="361"/>
        <v>0.5</v>
      </c>
      <c r="I3866" s="196">
        <f t="shared" si="362"/>
        <v>0.5</v>
      </c>
      <c r="J3866" s="197">
        <f t="shared" si="363"/>
        <v>1</v>
      </c>
      <c r="K3866" s="186">
        <f t="shared" si="366"/>
        <v>2</v>
      </c>
      <c r="L3866" s="198">
        <f t="shared" si="364"/>
        <v>0.66666666666666663</v>
      </c>
      <c r="M3866" s="199">
        <f t="shared" si="365"/>
        <v>0.66</v>
      </c>
    </row>
    <row r="3867" spans="1:13" x14ac:dyDescent="0.35">
      <c r="A3867" s="189" t="s">
        <v>3717</v>
      </c>
      <c r="B3867" s="190" t="s">
        <v>3734</v>
      </c>
      <c r="C3867" s="191">
        <v>547964</v>
      </c>
      <c r="D3867" s="192">
        <v>0.64900000000000002</v>
      </c>
      <c r="E3867" s="193">
        <v>42.213147409999998</v>
      </c>
      <c r="F3867" s="194">
        <v>3.9840637450199203</v>
      </c>
      <c r="H3867" s="195">
        <f t="shared" si="361"/>
        <v>0.5</v>
      </c>
      <c r="I3867" s="196">
        <f t="shared" si="362"/>
        <v>2.5</v>
      </c>
      <c r="J3867" s="197">
        <f t="shared" si="363"/>
        <v>1.5</v>
      </c>
      <c r="K3867" s="186">
        <f t="shared" si="366"/>
        <v>4.5</v>
      </c>
      <c r="L3867" s="198">
        <f t="shared" si="364"/>
        <v>1.5</v>
      </c>
      <c r="M3867" s="199">
        <f t="shared" si="365"/>
        <v>1.5</v>
      </c>
    </row>
    <row r="3868" spans="1:13" x14ac:dyDescent="0.35">
      <c r="A3868" s="189" t="s">
        <v>3717</v>
      </c>
      <c r="B3868" s="190" t="s">
        <v>3735</v>
      </c>
      <c r="C3868" s="191">
        <v>580996</v>
      </c>
      <c r="D3868" s="192">
        <v>4.1669999999999998</v>
      </c>
      <c r="E3868" s="193">
        <v>42.489071039999999</v>
      </c>
      <c r="F3868" s="194">
        <v>3.278688524590164</v>
      </c>
      <c r="H3868" s="195">
        <f t="shared" si="361"/>
        <v>5</v>
      </c>
      <c r="I3868" s="196">
        <f t="shared" si="362"/>
        <v>3</v>
      </c>
      <c r="J3868" s="197">
        <f t="shared" si="363"/>
        <v>2.5</v>
      </c>
      <c r="K3868" s="186">
        <f t="shared" si="366"/>
        <v>10.5</v>
      </c>
      <c r="L3868" s="198">
        <f t="shared" si="364"/>
        <v>3.5</v>
      </c>
      <c r="M3868" s="199">
        <f t="shared" si="365"/>
        <v>3.5</v>
      </c>
    </row>
    <row r="3869" spans="1:13" x14ac:dyDescent="0.35">
      <c r="A3869" s="189" t="s">
        <v>3717</v>
      </c>
      <c r="B3869" s="190" t="s">
        <v>3736</v>
      </c>
      <c r="C3869" s="191">
        <v>581038</v>
      </c>
      <c r="D3869" s="192">
        <v>1.4710000000000001</v>
      </c>
      <c r="E3869" s="193">
        <v>42.334146339999997</v>
      </c>
      <c r="F3869" s="194">
        <v>0</v>
      </c>
      <c r="H3869" s="195">
        <f t="shared" si="361"/>
        <v>0.5</v>
      </c>
      <c r="I3869" s="196">
        <f t="shared" si="362"/>
        <v>2.5</v>
      </c>
      <c r="J3869" s="197">
        <f t="shared" si="363"/>
        <v>5</v>
      </c>
      <c r="K3869" s="186">
        <f t="shared" si="366"/>
        <v>8</v>
      </c>
      <c r="L3869" s="198">
        <f t="shared" si="364"/>
        <v>2.6666666666666665</v>
      </c>
      <c r="M3869" s="199">
        <f t="shared" si="365"/>
        <v>2.66</v>
      </c>
    </row>
    <row r="3870" spans="1:13" x14ac:dyDescent="0.35">
      <c r="A3870" s="189" t="s">
        <v>3717</v>
      </c>
      <c r="B3870" s="190" t="s">
        <v>3737</v>
      </c>
      <c r="C3870" s="191">
        <v>581054</v>
      </c>
      <c r="D3870" s="192">
        <v>2.8740000000000001</v>
      </c>
      <c r="E3870" s="193">
        <v>45.558724830000003</v>
      </c>
      <c r="F3870" s="194">
        <v>3.3557046979865772</v>
      </c>
      <c r="H3870" s="195">
        <f t="shared" si="361"/>
        <v>2</v>
      </c>
      <c r="I3870" s="196">
        <f t="shared" si="362"/>
        <v>5</v>
      </c>
      <c r="J3870" s="197">
        <f t="shared" si="363"/>
        <v>2.5</v>
      </c>
      <c r="K3870" s="186">
        <f t="shared" si="366"/>
        <v>9.5</v>
      </c>
      <c r="L3870" s="198">
        <f t="shared" si="364"/>
        <v>3.1666666666666665</v>
      </c>
      <c r="M3870" s="199">
        <f t="shared" si="365"/>
        <v>3.16</v>
      </c>
    </row>
    <row r="3871" spans="1:13" x14ac:dyDescent="0.35">
      <c r="A3871" s="189" t="s">
        <v>3717</v>
      </c>
      <c r="B3871" s="190" t="s">
        <v>3738</v>
      </c>
      <c r="C3871" s="191">
        <v>581119</v>
      </c>
      <c r="D3871" s="192">
        <v>1.2529999999999999</v>
      </c>
      <c r="E3871" s="193">
        <v>38.659949619999999</v>
      </c>
      <c r="F3871" s="194">
        <v>3.5264483627204029</v>
      </c>
      <c r="H3871" s="195">
        <f t="shared" si="361"/>
        <v>0.5</v>
      </c>
      <c r="I3871" s="196">
        <f t="shared" si="362"/>
        <v>0.5</v>
      </c>
      <c r="J3871" s="197">
        <f t="shared" si="363"/>
        <v>2</v>
      </c>
      <c r="K3871" s="186">
        <f t="shared" si="366"/>
        <v>3</v>
      </c>
      <c r="L3871" s="198">
        <f t="shared" si="364"/>
        <v>1</v>
      </c>
      <c r="M3871" s="199">
        <f t="shared" si="365"/>
        <v>1</v>
      </c>
    </row>
    <row r="3872" spans="1:13" x14ac:dyDescent="0.35">
      <c r="A3872" s="189" t="s">
        <v>3717</v>
      </c>
      <c r="B3872" s="190" t="s">
        <v>2327</v>
      </c>
      <c r="C3872" s="191">
        <v>581208</v>
      </c>
      <c r="D3872" s="192">
        <v>2.3759999999999999</v>
      </c>
      <c r="E3872" s="193">
        <v>41.860313320000003</v>
      </c>
      <c r="F3872" s="194">
        <v>1.5665796344647518</v>
      </c>
      <c r="H3872" s="195">
        <f t="shared" si="361"/>
        <v>1</v>
      </c>
      <c r="I3872" s="196">
        <f t="shared" si="362"/>
        <v>2</v>
      </c>
      <c r="J3872" s="197">
        <f t="shared" si="363"/>
        <v>5</v>
      </c>
      <c r="K3872" s="186">
        <f t="shared" si="366"/>
        <v>8</v>
      </c>
      <c r="L3872" s="198">
        <f t="shared" si="364"/>
        <v>2.6666666666666665</v>
      </c>
      <c r="M3872" s="199">
        <f t="shared" si="365"/>
        <v>2.66</v>
      </c>
    </row>
    <row r="3873" spans="1:13" x14ac:dyDescent="0.35">
      <c r="A3873" s="189" t="s">
        <v>3717</v>
      </c>
      <c r="B3873" s="190" t="s">
        <v>3717</v>
      </c>
      <c r="C3873" s="191">
        <v>581259</v>
      </c>
      <c r="D3873" s="192">
        <v>2.4969999999999999</v>
      </c>
      <c r="E3873" s="193">
        <v>43.636893700000002</v>
      </c>
      <c r="F3873" s="194">
        <v>1.8928511069798883</v>
      </c>
      <c r="H3873" s="195">
        <f t="shared" si="361"/>
        <v>1.5</v>
      </c>
      <c r="I3873" s="196">
        <f t="shared" si="362"/>
        <v>5</v>
      </c>
      <c r="J3873" s="197">
        <f t="shared" si="363"/>
        <v>4.5</v>
      </c>
      <c r="K3873" s="186">
        <f t="shared" si="366"/>
        <v>11</v>
      </c>
      <c r="L3873" s="198">
        <f t="shared" si="364"/>
        <v>3.6666666666666665</v>
      </c>
      <c r="M3873" s="199">
        <f t="shared" si="365"/>
        <v>3.66</v>
      </c>
    </row>
    <row r="3874" spans="1:13" x14ac:dyDescent="0.35">
      <c r="A3874" s="189" t="s">
        <v>3717</v>
      </c>
      <c r="B3874" s="190" t="s">
        <v>3739</v>
      </c>
      <c r="C3874" s="191">
        <v>581267</v>
      </c>
      <c r="D3874" s="192">
        <v>2.5640000000000001</v>
      </c>
      <c r="E3874" s="193">
        <v>42.643344710000001</v>
      </c>
      <c r="F3874" s="194">
        <v>2.0477815699658701</v>
      </c>
      <c r="H3874" s="195">
        <f t="shared" si="361"/>
        <v>1.5</v>
      </c>
      <c r="I3874" s="196">
        <f t="shared" si="362"/>
        <v>3</v>
      </c>
      <c r="J3874" s="197">
        <f t="shared" si="363"/>
        <v>4.5</v>
      </c>
      <c r="K3874" s="186">
        <f t="shared" si="366"/>
        <v>9</v>
      </c>
      <c r="L3874" s="198">
        <f t="shared" si="364"/>
        <v>3</v>
      </c>
      <c r="M3874" s="199">
        <f t="shared" si="365"/>
        <v>3</v>
      </c>
    </row>
    <row r="3875" spans="1:13" x14ac:dyDescent="0.35">
      <c r="A3875" s="189" t="s">
        <v>3740</v>
      </c>
      <c r="B3875" s="190" t="s">
        <v>3741</v>
      </c>
      <c r="C3875" s="191">
        <v>595241</v>
      </c>
      <c r="D3875" s="192">
        <v>8.7720000000000002</v>
      </c>
      <c r="E3875" s="193">
        <v>43.514598540000001</v>
      </c>
      <c r="F3875" s="194">
        <v>1.4598540145985404</v>
      </c>
      <c r="H3875" s="195">
        <f t="shared" si="361"/>
        <v>5</v>
      </c>
      <c r="I3875" s="196">
        <f t="shared" si="362"/>
        <v>4.5</v>
      </c>
      <c r="J3875" s="197">
        <f t="shared" si="363"/>
        <v>5</v>
      </c>
      <c r="K3875" s="186">
        <f t="shared" si="366"/>
        <v>14.5</v>
      </c>
      <c r="L3875" s="198">
        <f t="shared" si="364"/>
        <v>4.833333333333333</v>
      </c>
      <c r="M3875" s="199">
        <f t="shared" si="365"/>
        <v>4.83</v>
      </c>
    </row>
    <row r="3876" spans="1:13" x14ac:dyDescent="0.35">
      <c r="A3876" s="189" t="s">
        <v>3740</v>
      </c>
      <c r="B3876" s="190" t="s">
        <v>3651</v>
      </c>
      <c r="C3876" s="191">
        <v>595306</v>
      </c>
      <c r="D3876" s="192">
        <v>1.6040000000000001</v>
      </c>
      <c r="E3876" s="193">
        <v>38.963576160000002</v>
      </c>
      <c r="F3876" s="194">
        <v>2.6490066225165565</v>
      </c>
      <c r="H3876" s="195">
        <f t="shared" si="361"/>
        <v>0.5</v>
      </c>
      <c r="I3876" s="196">
        <f t="shared" si="362"/>
        <v>0.5</v>
      </c>
      <c r="J3876" s="197">
        <f t="shared" si="363"/>
        <v>3.5</v>
      </c>
      <c r="K3876" s="186">
        <f t="shared" si="366"/>
        <v>4.5</v>
      </c>
      <c r="L3876" s="198">
        <f t="shared" si="364"/>
        <v>1.5</v>
      </c>
      <c r="M3876" s="199">
        <f t="shared" si="365"/>
        <v>1.5</v>
      </c>
    </row>
    <row r="3877" spans="1:13" x14ac:dyDescent="0.35">
      <c r="A3877" s="189" t="s">
        <v>3740</v>
      </c>
      <c r="B3877" s="190" t="s">
        <v>3742</v>
      </c>
      <c r="C3877" s="191">
        <v>595403</v>
      </c>
      <c r="D3877" s="192">
        <v>3.8759999999999999</v>
      </c>
      <c r="E3877" s="193">
        <v>39.901015229999999</v>
      </c>
      <c r="F3877" s="194">
        <v>4.060913705583757</v>
      </c>
      <c r="H3877" s="195">
        <f t="shared" si="361"/>
        <v>4.5</v>
      </c>
      <c r="I3877" s="196">
        <f t="shared" si="362"/>
        <v>0.5</v>
      </c>
      <c r="J3877" s="197">
        <f t="shared" si="363"/>
        <v>1.5</v>
      </c>
      <c r="K3877" s="186">
        <f t="shared" si="366"/>
        <v>6.5</v>
      </c>
      <c r="L3877" s="198">
        <f t="shared" si="364"/>
        <v>2.1666666666666665</v>
      </c>
      <c r="M3877" s="199">
        <f t="shared" si="365"/>
        <v>2.16</v>
      </c>
    </row>
    <row r="3878" spans="1:13" x14ac:dyDescent="0.35">
      <c r="A3878" s="189" t="s">
        <v>3740</v>
      </c>
      <c r="B3878" s="190" t="s">
        <v>3740</v>
      </c>
      <c r="C3878" s="191">
        <v>595411</v>
      </c>
      <c r="D3878" s="192">
        <v>3.9289999999999998</v>
      </c>
      <c r="E3878" s="193">
        <v>44.26089159</v>
      </c>
      <c r="F3878" s="194">
        <v>2.4822695035460995</v>
      </c>
      <c r="H3878" s="195">
        <f t="shared" si="361"/>
        <v>4.5</v>
      </c>
      <c r="I3878" s="196">
        <f t="shared" si="362"/>
        <v>5</v>
      </c>
      <c r="J3878" s="197">
        <f t="shared" si="363"/>
        <v>4</v>
      </c>
      <c r="K3878" s="186">
        <f t="shared" si="366"/>
        <v>13.5</v>
      </c>
      <c r="L3878" s="198">
        <f t="shared" si="364"/>
        <v>4.5</v>
      </c>
      <c r="M3878" s="199">
        <f t="shared" si="365"/>
        <v>4.5</v>
      </c>
    </row>
    <row r="3879" spans="1:13" x14ac:dyDescent="0.35">
      <c r="A3879" s="189" t="s">
        <v>3740</v>
      </c>
      <c r="B3879" s="190" t="s">
        <v>3743</v>
      </c>
      <c r="C3879" s="191">
        <v>595420</v>
      </c>
      <c r="D3879" s="192">
        <v>5.66</v>
      </c>
      <c r="E3879" s="193">
        <v>42.354748600000001</v>
      </c>
      <c r="F3879" s="194">
        <v>11.173184357541899</v>
      </c>
      <c r="H3879" s="195">
        <f t="shared" si="361"/>
        <v>5</v>
      </c>
      <c r="I3879" s="196">
        <f t="shared" si="362"/>
        <v>2.5</v>
      </c>
      <c r="J3879" s="197">
        <f t="shared" si="363"/>
        <v>0.5</v>
      </c>
      <c r="K3879" s="186">
        <f t="shared" si="366"/>
        <v>8</v>
      </c>
      <c r="L3879" s="198">
        <f t="shared" si="364"/>
        <v>2.6666666666666665</v>
      </c>
      <c r="M3879" s="199">
        <f t="shared" si="365"/>
        <v>2.66</v>
      </c>
    </row>
    <row r="3880" spans="1:13" x14ac:dyDescent="0.35">
      <c r="A3880" s="189" t="s">
        <v>3740</v>
      </c>
      <c r="B3880" s="190" t="s">
        <v>3744</v>
      </c>
      <c r="C3880" s="191">
        <v>595454</v>
      </c>
      <c r="D3880" s="192">
        <v>3.7829999999999999</v>
      </c>
      <c r="E3880" s="193">
        <v>44.528400599999998</v>
      </c>
      <c r="F3880" s="194">
        <v>0.29895366218236175</v>
      </c>
      <c r="H3880" s="195">
        <f t="shared" si="361"/>
        <v>4</v>
      </c>
      <c r="I3880" s="196">
        <f t="shared" si="362"/>
        <v>5</v>
      </c>
      <c r="J3880" s="197">
        <f t="shared" si="363"/>
        <v>5</v>
      </c>
      <c r="K3880" s="186">
        <f t="shared" si="366"/>
        <v>14</v>
      </c>
      <c r="L3880" s="198">
        <f t="shared" si="364"/>
        <v>4.666666666666667</v>
      </c>
      <c r="M3880" s="199">
        <f t="shared" si="365"/>
        <v>4.66</v>
      </c>
    </row>
    <row r="3881" spans="1:13" x14ac:dyDescent="0.35">
      <c r="A3881" s="189" t="s">
        <v>3740</v>
      </c>
      <c r="B3881" s="190" t="s">
        <v>3745</v>
      </c>
      <c r="C3881" s="191">
        <v>595535</v>
      </c>
      <c r="D3881" s="192">
        <v>4.6749999999999998</v>
      </c>
      <c r="E3881" s="193">
        <v>45.589193829999999</v>
      </c>
      <c r="F3881" s="194">
        <v>1.0291595197255574</v>
      </c>
      <c r="H3881" s="195">
        <f t="shared" si="361"/>
        <v>5</v>
      </c>
      <c r="I3881" s="196">
        <f t="shared" si="362"/>
        <v>5</v>
      </c>
      <c r="J3881" s="197">
        <f t="shared" si="363"/>
        <v>5</v>
      </c>
      <c r="K3881" s="186">
        <f t="shared" si="366"/>
        <v>15</v>
      </c>
      <c r="L3881" s="198">
        <f t="shared" si="364"/>
        <v>5</v>
      </c>
      <c r="M3881" s="199">
        <f t="shared" si="365"/>
        <v>5</v>
      </c>
    </row>
    <row r="3882" spans="1:13" x14ac:dyDescent="0.35">
      <c r="A3882" s="189" t="s">
        <v>3740</v>
      </c>
      <c r="B3882" s="190" t="s">
        <v>3746</v>
      </c>
      <c r="C3882" s="191">
        <v>595683</v>
      </c>
      <c r="D3882" s="192">
        <v>3.9220000000000002</v>
      </c>
      <c r="E3882" s="193">
        <v>45.025641030000003</v>
      </c>
      <c r="F3882" s="194">
        <v>0</v>
      </c>
      <c r="H3882" s="195">
        <f t="shared" si="361"/>
        <v>4.5</v>
      </c>
      <c r="I3882" s="196">
        <f t="shared" si="362"/>
        <v>5</v>
      </c>
      <c r="J3882" s="197">
        <f t="shared" si="363"/>
        <v>5</v>
      </c>
      <c r="K3882" s="186">
        <f t="shared" si="366"/>
        <v>14.5</v>
      </c>
      <c r="L3882" s="198">
        <f t="shared" si="364"/>
        <v>4.833333333333333</v>
      </c>
      <c r="M3882" s="199">
        <f t="shared" si="365"/>
        <v>4.83</v>
      </c>
    </row>
    <row r="3883" spans="1:13" x14ac:dyDescent="0.35">
      <c r="A3883" s="189" t="s">
        <v>3740</v>
      </c>
      <c r="B3883" s="190" t="s">
        <v>3747</v>
      </c>
      <c r="C3883" s="191">
        <v>595705</v>
      </c>
      <c r="D3883" s="192">
        <v>6.8970000000000002</v>
      </c>
      <c r="E3883" s="193">
        <v>45.342105259999997</v>
      </c>
      <c r="F3883" s="194">
        <v>0</v>
      </c>
      <c r="H3883" s="195">
        <f t="shared" si="361"/>
        <v>5</v>
      </c>
      <c r="I3883" s="196">
        <f t="shared" si="362"/>
        <v>5</v>
      </c>
      <c r="J3883" s="197">
        <f t="shared" si="363"/>
        <v>5</v>
      </c>
      <c r="K3883" s="186">
        <f t="shared" si="366"/>
        <v>15</v>
      </c>
      <c r="L3883" s="198">
        <f t="shared" si="364"/>
        <v>5</v>
      </c>
      <c r="M3883" s="199">
        <f t="shared" si="365"/>
        <v>5</v>
      </c>
    </row>
    <row r="3884" spans="1:13" x14ac:dyDescent="0.35">
      <c r="A3884" s="189" t="s">
        <v>3740</v>
      </c>
      <c r="B3884" s="190" t="s">
        <v>3748</v>
      </c>
      <c r="C3884" s="191">
        <v>595861</v>
      </c>
      <c r="D3884" s="192">
        <v>5.3689999999999998</v>
      </c>
      <c r="E3884" s="193">
        <v>44.641176469999998</v>
      </c>
      <c r="F3884" s="194">
        <v>2.3529411764705879</v>
      </c>
      <c r="H3884" s="195">
        <f t="shared" si="361"/>
        <v>5</v>
      </c>
      <c r="I3884" s="196">
        <f t="shared" si="362"/>
        <v>5</v>
      </c>
      <c r="J3884" s="197">
        <f t="shared" si="363"/>
        <v>4</v>
      </c>
      <c r="K3884" s="186">
        <f t="shared" si="366"/>
        <v>14</v>
      </c>
      <c r="L3884" s="198">
        <f t="shared" si="364"/>
        <v>4.666666666666667</v>
      </c>
      <c r="M3884" s="199">
        <f t="shared" si="365"/>
        <v>4.66</v>
      </c>
    </row>
    <row r="3885" spans="1:13" x14ac:dyDescent="0.35">
      <c r="A3885" s="189" t="s">
        <v>3740</v>
      </c>
      <c r="B3885" s="190" t="s">
        <v>3749</v>
      </c>
      <c r="C3885" s="191">
        <v>596051</v>
      </c>
      <c r="D3885" s="192">
        <v>2.024</v>
      </c>
      <c r="E3885" s="193">
        <v>41.693732189999999</v>
      </c>
      <c r="F3885" s="194">
        <v>1.7094017094017093</v>
      </c>
      <c r="H3885" s="195">
        <f t="shared" si="361"/>
        <v>0.5</v>
      </c>
      <c r="I3885" s="196">
        <f t="shared" si="362"/>
        <v>1.5</v>
      </c>
      <c r="J3885" s="197">
        <f t="shared" si="363"/>
        <v>5</v>
      </c>
      <c r="K3885" s="186">
        <f t="shared" si="366"/>
        <v>7</v>
      </c>
      <c r="L3885" s="198">
        <f t="shared" si="364"/>
        <v>2.3333333333333335</v>
      </c>
      <c r="M3885" s="199">
        <f t="shared" si="365"/>
        <v>2.33</v>
      </c>
    </row>
    <row r="3886" spans="1:13" x14ac:dyDescent="0.35">
      <c r="A3886" s="189" t="s">
        <v>3740</v>
      </c>
      <c r="B3886" s="190" t="s">
        <v>3750</v>
      </c>
      <c r="C3886" s="191">
        <v>549835</v>
      </c>
      <c r="D3886" s="192">
        <v>0</v>
      </c>
      <c r="E3886" s="193">
        <v>52.244680850000002</v>
      </c>
      <c r="F3886" s="194">
        <v>0</v>
      </c>
      <c r="H3886" s="195">
        <f t="shared" si="361"/>
        <v>0.5</v>
      </c>
      <c r="I3886" s="196">
        <f t="shared" si="362"/>
        <v>5</v>
      </c>
      <c r="J3886" s="197">
        <f t="shared" si="363"/>
        <v>5</v>
      </c>
      <c r="K3886" s="186">
        <f t="shared" si="366"/>
        <v>10.5</v>
      </c>
      <c r="L3886" s="198">
        <f t="shared" si="364"/>
        <v>3.5</v>
      </c>
      <c r="M3886" s="199">
        <f t="shared" si="365"/>
        <v>3.5</v>
      </c>
    </row>
    <row r="3887" spans="1:13" x14ac:dyDescent="0.35">
      <c r="A3887" s="189" t="s">
        <v>3740</v>
      </c>
      <c r="B3887" s="190" t="s">
        <v>3751</v>
      </c>
      <c r="C3887" s="191">
        <v>596159</v>
      </c>
      <c r="D3887" s="192">
        <v>2.9409999999999998</v>
      </c>
      <c r="E3887" s="193">
        <v>45.316326529999998</v>
      </c>
      <c r="F3887" s="194">
        <v>0</v>
      </c>
      <c r="H3887" s="195">
        <f t="shared" si="361"/>
        <v>2.5</v>
      </c>
      <c r="I3887" s="196">
        <f t="shared" si="362"/>
        <v>5</v>
      </c>
      <c r="J3887" s="197">
        <f t="shared" si="363"/>
        <v>5</v>
      </c>
      <c r="K3887" s="186">
        <f t="shared" si="366"/>
        <v>12.5</v>
      </c>
      <c r="L3887" s="198">
        <f t="shared" si="364"/>
        <v>4.166666666666667</v>
      </c>
      <c r="M3887" s="199">
        <f t="shared" si="365"/>
        <v>4.16</v>
      </c>
    </row>
    <row r="3888" spans="1:13" x14ac:dyDescent="0.35">
      <c r="A3888" s="189" t="s">
        <v>3740</v>
      </c>
      <c r="B3888" s="190" t="s">
        <v>3752</v>
      </c>
      <c r="C3888" s="191">
        <v>596272</v>
      </c>
      <c r="D3888" s="192">
        <v>2.5859999999999999</v>
      </c>
      <c r="E3888" s="193">
        <v>40.791428570000001</v>
      </c>
      <c r="F3888" s="194">
        <v>4.5714285714285721</v>
      </c>
      <c r="H3888" s="195">
        <f t="shared" si="361"/>
        <v>1.5</v>
      </c>
      <c r="I3888" s="196">
        <f t="shared" si="362"/>
        <v>0.5</v>
      </c>
      <c r="J3888" s="197">
        <f t="shared" si="363"/>
        <v>0.5</v>
      </c>
      <c r="K3888" s="186">
        <f t="shared" si="366"/>
        <v>2.5</v>
      </c>
      <c r="L3888" s="198">
        <f t="shared" si="364"/>
        <v>0.83333333333333337</v>
      </c>
      <c r="M3888" s="199">
        <f t="shared" si="365"/>
        <v>0.83</v>
      </c>
    </row>
    <row r="3889" spans="1:13" x14ac:dyDescent="0.35">
      <c r="A3889" s="189" t="s">
        <v>3740</v>
      </c>
      <c r="B3889" s="190" t="s">
        <v>1513</v>
      </c>
      <c r="C3889" s="191">
        <v>596434</v>
      </c>
      <c r="D3889" s="192">
        <v>0.83299999999999996</v>
      </c>
      <c r="E3889" s="193">
        <v>42.46446701</v>
      </c>
      <c r="F3889" s="194">
        <v>2.0304568527918785</v>
      </c>
      <c r="H3889" s="195">
        <f t="shared" si="361"/>
        <v>0.5</v>
      </c>
      <c r="I3889" s="196">
        <f t="shared" si="362"/>
        <v>3</v>
      </c>
      <c r="J3889" s="197">
        <f t="shared" si="363"/>
        <v>4.5</v>
      </c>
      <c r="K3889" s="186">
        <f t="shared" si="366"/>
        <v>8</v>
      </c>
      <c r="L3889" s="198">
        <f t="shared" si="364"/>
        <v>2.6666666666666665</v>
      </c>
      <c r="M3889" s="199">
        <f t="shared" si="365"/>
        <v>2.66</v>
      </c>
    </row>
    <row r="3890" spans="1:13" x14ac:dyDescent="0.35">
      <c r="A3890" s="189" t="s">
        <v>3740</v>
      </c>
      <c r="B3890" s="190" t="s">
        <v>3450</v>
      </c>
      <c r="C3890" s="191">
        <v>596493</v>
      </c>
      <c r="D3890" s="192">
        <v>0.42199999999999999</v>
      </c>
      <c r="E3890" s="193">
        <v>44.113888889999998</v>
      </c>
      <c r="F3890" s="194">
        <v>2.2222222222222223</v>
      </c>
      <c r="H3890" s="195">
        <f t="shared" si="361"/>
        <v>0.5</v>
      </c>
      <c r="I3890" s="196">
        <f t="shared" si="362"/>
        <v>5</v>
      </c>
      <c r="J3890" s="197">
        <f t="shared" si="363"/>
        <v>4</v>
      </c>
      <c r="K3890" s="186">
        <f t="shared" si="366"/>
        <v>9.5</v>
      </c>
      <c r="L3890" s="198">
        <f t="shared" si="364"/>
        <v>3.1666666666666665</v>
      </c>
      <c r="M3890" s="199">
        <f t="shared" si="365"/>
        <v>3.16</v>
      </c>
    </row>
    <row r="3891" spans="1:13" x14ac:dyDescent="0.35">
      <c r="A3891" s="189" t="s">
        <v>3740</v>
      </c>
      <c r="B3891" s="190" t="s">
        <v>1823</v>
      </c>
      <c r="C3891" s="191">
        <v>549924</v>
      </c>
      <c r="D3891" s="192">
        <v>1.923</v>
      </c>
      <c r="E3891" s="193">
        <v>46.17664671</v>
      </c>
      <c r="F3891" s="194">
        <v>4.7904191616766463</v>
      </c>
      <c r="H3891" s="195">
        <f t="shared" si="361"/>
        <v>0.5</v>
      </c>
      <c r="I3891" s="196">
        <f t="shared" si="362"/>
        <v>5</v>
      </c>
      <c r="J3891" s="197">
        <f t="shared" si="363"/>
        <v>0.5</v>
      </c>
      <c r="K3891" s="186">
        <f t="shared" si="366"/>
        <v>6</v>
      </c>
      <c r="L3891" s="198">
        <f t="shared" si="364"/>
        <v>2</v>
      </c>
      <c r="M3891" s="199">
        <f t="shared" si="365"/>
        <v>2</v>
      </c>
    </row>
    <row r="3892" spans="1:13" x14ac:dyDescent="0.35">
      <c r="A3892" s="189" t="s">
        <v>3740</v>
      </c>
      <c r="B3892" s="190" t="s">
        <v>3753</v>
      </c>
      <c r="C3892" s="191">
        <v>587737</v>
      </c>
      <c r="D3892" s="192">
        <v>6.6669999999999998</v>
      </c>
      <c r="E3892" s="193">
        <v>41.133027519999999</v>
      </c>
      <c r="F3892" s="194">
        <v>0</v>
      </c>
      <c r="H3892" s="195">
        <f t="shared" si="361"/>
        <v>5</v>
      </c>
      <c r="I3892" s="196">
        <f t="shared" si="362"/>
        <v>0.5</v>
      </c>
      <c r="J3892" s="197">
        <f t="shared" si="363"/>
        <v>5</v>
      </c>
      <c r="K3892" s="186">
        <f t="shared" si="366"/>
        <v>10.5</v>
      </c>
      <c r="L3892" s="198">
        <f t="shared" si="364"/>
        <v>3.5</v>
      </c>
      <c r="M3892" s="199">
        <f t="shared" si="365"/>
        <v>3.5</v>
      </c>
    </row>
    <row r="3893" spans="1:13" x14ac:dyDescent="0.35">
      <c r="A3893" s="189" t="s">
        <v>3740</v>
      </c>
      <c r="B3893" s="190" t="s">
        <v>3754</v>
      </c>
      <c r="C3893" s="191">
        <v>596612</v>
      </c>
      <c r="D3893" s="192">
        <v>2.5</v>
      </c>
      <c r="E3893" s="193">
        <v>46.935351879999999</v>
      </c>
      <c r="F3893" s="194">
        <v>1.6366612111292964</v>
      </c>
      <c r="H3893" s="195">
        <f t="shared" si="361"/>
        <v>1.5</v>
      </c>
      <c r="I3893" s="196">
        <f t="shared" si="362"/>
        <v>5</v>
      </c>
      <c r="J3893" s="197">
        <f t="shared" si="363"/>
        <v>5</v>
      </c>
      <c r="K3893" s="186">
        <f t="shared" si="366"/>
        <v>11.5</v>
      </c>
      <c r="L3893" s="198">
        <f t="shared" si="364"/>
        <v>3.8333333333333335</v>
      </c>
      <c r="M3893" s="199">
        <f t="shared" si="365"/>
        <v>3.83</v>
      </c>
    </row>
    <row r="3894" spans="1:13" x14ac:dyDescent="0.35">
      <c r="A3894" s="189" t="s">
        <v>3740</v>
      </c>
      <c r="B3894" s="190" t="s">
        <v>3755</v>
      </c>
      <c r="C3894" s="191">
        <v>596647</v>
      </c>
      <c r="D3894" s="192">
        <v>3.972</v>
      </c>
      <c r="E3894" s="193">
        <v>43.203592810000004</v>
      </c>
      <c r="F3894" s="194">
        <v>0.89820359281437123</v>
      </c>
      <c r="H3894" s="195">
        <f t="shared" si="361"/>
        <v>4.5</v>
      </c>
      <c r="I3894" s="196">
        <f t="shared" si="362"/>
        <v>4</v>
      </c>
      <c r="J3894" s="197">
        <f t="shared" si="363"/>
        <v>5</v>
      </c>
      <c r="K3894" s="186">
        <f t="shared" si="366"/>
        <v>13.5</v>
      </c>
      <c r="L3894" s="198">
        <f t="shared" si="364"/>
        <v>4.5</v>
      </c>
      <c r="M3894" s="199">
        <f t="shared" si="365"/>
        <v>4.5</v>
      </c>
    </row>
    <row r="3895" spans="1:13" x14ac:dyDescent="0.35">
      <c r="A3895" s="189" t="s">
        <v>3740</v>
      </c>
      <c r="B3895" s="190" t="s">
        <v>3756</v>
      </c>
      <c r="C3895" s="191">
        <v>596655</v>
      </c>
      <c r="D3895" s="192">
        <v>2.794</v>
      </c>
      <c r="E3895" s="193">
        <v>42.313810109999999</v>
      </c>
      <c r="F3895" s="194">
        <v>3.4525277435265105</v>
      </c>
      <c r="H3895" s="195">
        <f t="shared" si="361"/>
        <v>2</v>
      </c>
      <c r="I3895" s="196">
        <f t="shared" si="362"/>
        <v>2.5</v>
      </c>
      <c r="J3895" s="197">
        <f t="shared" si="363"/>
        <v>2.5</v>
      </c>
      <c r="K3895" s="186">
        <f t="shared" si="366"/>
        <v>7</v>
      </c>
      <c r="L3895" s="198">
        <f t="shared" si="364"/>
        <v>2.3333333333333335</v>
      </c>
      <c r="M3895" s="199">
        <f t="shared" si="365"/>
        <v>2.33</v>
      </c>
    </row>
    <row r="3896" spans="1:13" x14ac:dyDescent="0.35">
      <c r="A3896" s="189" t="s">
        <v>3740</v>
      </c>
      <c r="B3896" s="190" t="s">
        <v>3757</v>
      </c>
      <c r="C3896" s="191">
        <v>596710</v>
      </c>
      <c r="D3896" s="192">
        <v>3.54</v>
      </c>
      <c r="E3896" s="193">
        <v>42.747126440000002</v>
      </c>
      <c r="F3896" s="194">
        <v>3.4482758620689653</v>
      </c>
      <c r="H3896" s="195">
        <f t="shared" si="361"/>
        <v>3.5</v>
      </c>
      <c r="I3896" s="196">
        <f t="shared" si="362"/>
        <v>3.5</v>
      </c>
      <c r="J3896" s="197">
        <f t="shared" si="363"/>
        <v>2.5</v>
      </c>
      <c r="K3896" s="186">
        <f t="shared" si="366"/>
        <v>9.5</v>
      </c>
      <c r="L3896" s="198">
        <f t="shared" si="364"/>
        <v>3.1666666666666665</v>
      </c>
      <c r="M3896" s="199">
        <f t="shared" si="365"/>
        <v>3.16</v>
      </c>
    </row>
    <row r="3897" spans="1:13" x14ac:dyDescent="0.35">
      <c r="A3897" s="189" t="s">
        <v>3740</v>
      </c>
      <c r="B3897" s="190" t="s">
        <v>3758</v>
      </c>
      <c r="C3897" s="191">
        <v>596752</v>
      </c>
      <c r="D3897" s="192">
        <v>5.3330000000000002</v>
      </c>
      <c r="E3897" s="193">
        <v>42.873015870000003</v>
      </c>
      <c r="F3897" s="194">
        <v>7.9365079365079358</v>
      </c>
      <c r="H3897" s="195">
        <f t="shared" si="361"/>
        <v>5</v>
      </c>
      <c r="I3897" s="196">
        <f t="shared" si="362"/>
        <v>3.5</v>
      </c>
      <c r="J3897" s="197">
        <f t="shared" si="363"/>
        <v>0.5</v>
      </c>
      <c r="K3897" s="186">
        <f t="shared" si="366"/>
        <v>9</v>
      </c>
      <c r="L3897" s="198">
        <f t="shared" si="364"/>
        <v>3</v>
      </c>
      <c r="M3897" s="199">
        <f t="shared" si="365"/>
        <v>3</v>
      </c>
    </row>
    <row r="3898" spans="1:13" x14ac:dyDescent="0.35">
      <c r="A3898" s="189" t="s">
        <v>3740</v>
      </c>
      <c r="B3898" s="190" t="s">
        <v>3759</v>
      </c>
      <c r="C3898" s="191">
        <v>596809</v>
      </c>
      <c r="D3898" s="192">
        <v>2.3809999999999998</v>
      </c>
      <c r="E3898" s="193">
        <v>44.244</v>
      </c>
      <c r="F3898" s="194">
        <v>0</v>
      </c>
      <c r="H3898" s="195">
        <f t="shared" si="361"/>
        <v>1</v>
      </c>
      <c r="I3898" s="196">
        <f t="shared" si="362"/>
        <v>5</v>
      </c>
      <c r="J3898" s="197">
        <f t="shared" si="363"/>
        <v>5</v>
      </c>
      <c r="K3898" s="186">
        <f t="shared" si="366"/>
        <v>11</v>
      </c>
      <c r="L3898" s="198">
        <f t="shared" si="364"/>
        <v>3.6666666666666665</v>
      </c>
      <c r="M3898" s="199">
        <f t="shared" si="365"/>
        <v>3.66</v>
      </c>
    </row>
    <row r="3899" spans="1:13" x14ac:dyDescent="0.35">
      <c r="A3899" s="189" t="s">
        <v>3740</v>
      </c>
      <c r="B3899" s="190" t="s">
        <v>3760</v>
      </c>
      <c r="C3899" s="191">
        <v>596825</v>
      </c>
      <c r="D3899" s="192">
        <v>5.2629999999999999</v>
      </c>
      <c r="E3899" s="193">
        <v>45.818874559999998</v>
      </c>
      <c r="F3899" s="194">
        <v>2.1101992966002343</v>
      </c>
      <c r="H3899" s="195">
        <f t="shared" si="361"/>
        <v>5</v>
      </c>
      <c r="I3899" s="196">
        <f t="shared" si="362"/>
        <v>5</v>
      </c>
      <c r="J3899" s="197">
        <f t="shared" si="363"/>
        <v>4.5</v>
      </c>
      <c r="K3899" s="186">
        <f t="shared" si="366"/>
        <v>14.5</v>
      </c>
      <c r="L3899" s="198">
        <f t="shared" si="364"/>
        <v>4.833333333333333</v>
      </c>
      <c r="M3899" s="199">
        <f t="shared" si="365"/>
        <v>4.83</v>
      </c>
    </row>
    <row r="3900" spans="1:13" x14ac:dyDescent="0.35">
      <c r="A3900" s="189" t="s">
        <v>3740</v>
      </c>
      <c r="B3900" s="190" t="s">
        <v>1584</v>
      </c>
      <c r="C3900" s="191">
        <v>549886</v>
      </c>
      <c r="D3900" s="192">
        <v>5.2629999999999999</v>
      </c>
      <c r="E3900" s="193">
        <v>48.836633659999997</v>
      </c>
      <c r="F3900" s="194">
        <v>0</v>
      </c>
      <c r="H3900" s="195">
        <f t="shared" si="361"/>
        <v>5</v>
      </c>
      <c r="I3900" s="196">
        <f t="shared" si="362"/>
        <v>5</v>
      </c>
      <c r="J3900" s="197">
        <f t="shared" si="363"/>
        <v>5</v>
      </c>
      <c r="K3900" s="186">
        <f t="shared" si="366"/>
        <v>15</v>
      </c>
      <c r="L3900" s="198">
        <f t="shared" si="364"/>
        <v>5</v>
      </c>
      <c r="M3900" s="199">
        <f t="shared" si="365"/>
        <v>5</v>
      </c>
    </row>
    <row r="3901" spans="1:13" x14ac:dyDescent="0.35">
      <c r="A3901" s="189" t="s">
        <v>3740</v>
      </c>
      <c r="B3901" s="190" t="s">
        <v>3761</v>
      </c>
      <c r="C3901" s="191">
        <v>596833</v>
      </c>
      <c r="D3901" s="192">
        <v>8.1630000000000003</v>
      </c>
      <c r="E3901" s="193">
        <v>46.336477989999999</v>
      </c>
      <c r="F3901" s="194">
        <v>0</v>
      </c>
      <c r="H3901" s="195">
        <f t="shared" si="361"/>
        <v>5</v>
      </c>
      <c r="I3901" s="196">
        <f t="shared" si="362"/>
        <v>5</v>
      </c>
      <c r="J3901" s="197">
        <f t="shared" si="363"/>
        <v>5</v>
      </c>
      <c r="K3901" s="186">
        <f t="shared" si="366"/>
        <v>15</v>
      </c>
      <c r="L3901" s="198">
        <f t="shared" si="364"/>
        <v>5</v>
      </c>
      <c r="M3901" s="199">
        <f t="shared" si="365"/>
        <v>5</v>
      </c>
    </row>
    <row r="3902" spans="1:13" x14ac:dyDescent="0.35">
      <c r="A3902" s="189" t="s">
        <v>3740</v>
      </c>
      <c r="B3902" s="190" t="s">
        <v>3762</v>
      </c>
      <c r="C3902" s="191">
        <v>596884</v>
      </c>
      <c r="D3902" s="192">
        <v>3.641</v>
      </c>
      <c r="E3902" s="193">
        <v>43.882889200000001</v>
      </c>
      <c r="F3902" s="194">
        <v>1.4025245441795231</v>
      </c>
      <c r="H3902" s="195">
        <f t="shared" si="361"/>
        <v>4</v>
      </c>
      <c r="I3902" s="196">
        <f t="shared" si="362"/>
        <v>5</v>
      </c>
      <c r="J3902" s="197">
        <f t="shared" si="363"/>
        <v>5</v>
      </c>
      <c r="K3902" s="186">
        <f t="shared" si="366"/>
        <v>14</v>
      </c>
      <c r="L3902" s="198">
        <f t="shared" si="364"/>
        <v>4.666666666666667</v>
      </c>
      <c r="M3902" s="199">
        <f t="shared" si="365"/>
        <v>4.66</v>
      </c>
    </row>
    <row r="3903" spans="1:13" x14ac:dyDescent="0.35">
      <c r="A3903" s="189" t="s">
        <v>3740</v>
      </c>
      <c r="B3903" s="190" t="s">
        <v>3763</v>
      </c>
      <c r="C3903" s="191">
        <v>549959</v>
      </c>
      <c r="D3903" s="192">
        <v>0</v>
      </c>
      <c r="E3903" s="193">
        <v>47.18181818</v>
      </c>
      <c r="F3903" s="194">
        <v>0</v>
      </c>
      <c r="H3903" s="195">
        <f t="shared" si="361"/>
        <v>0.5</v>
      </c>
      <c r="I3903" s="196">
        <f t="shared" si="362"/>
        <v>5</v>
      </c>
      <c r="J3903" s="197">
        <f t="shared" si="363"/>
        <v>5</v>
      </c>
      <c r="K3903" s="186">
        <f t="shared" si="366"/>
        <v>10.5</v>
      </c>
      <c r="L3903" s="198">
        <f t="shared" si="364"/>
        <v>3.5</v>
      </c>
      <c r="M3903" s="199">
        <f t="shared" si="365"/>
        <v>3.5</v>
      </c>
    </row>
    <row r="3904" spans="1:13" x14ac:dyDescent="0.35">
      <c r="A3904" s="189" t="s">
        <v>3740</v>
      </c>
      <c r="B3904" s="190" t="s">
        <v>3764</v>
      </c>
      <c r="C3904" s="191">
        <v>596914</v>
      </c>
      <c r="D3904" s="192">
        <v>2.7490000000000001</v>
      </c>
      <c r="E3904" s="193">
        <v>43.322410150000003</v>
      </c>
      <c r="F3904" s="194">
        <v>2.9598308668076108</v>
      </c>
      <c r="H3904" s="195">
        <f t="shared" si="361"/>
        <v>2</v>
      </c>
      <c r="I3904" s="196">
        <f t="shared" si="362"/>
        <v>4.5</v>
      </c>
      <c r="J3904" s="197">
        <f t="shared" si="363"/>
        <v>3</v>
      </c>
      <c r="K3904" s="186">
        <f t="shared" si="366"/>
        <v>9.5</v>
      </c>
      <c r="L3904" s="198">
        <f t="shared" si="364"/>
        <v>3.1666666666666665</v>
      </c>
      <c r="M3904" s="199">
        <f t="shared" si="365"/>
        <v>3.16</v>
      </c>
    </row>
    <row r="3905" spans="1:13" x14ac:dyDescent="0.35">
      <c r="A3905" s="189" t="s">
        <v>3740</v>
      </c>
      <c r="B3905" s="190" t="s">
        <v>3765</v>
      </c>
      <c r="C3905" s="191">
        <v>596931</v>
      </c>
      <c r="D3905" s="192">
        <v>3.125</v>
      </c>
      <c r="E3905" s="193">
        <v>43.875634519999998</v>
      </c>
      <c r="F3905" s="194">
        <v>4.060913705583757</v>
      </c>
      <c r="H3905" s="195">
        <f t="shared" si="361"/>
        <v>2.5</v>
      </c>
      <c r="I3905" s="196">
        <f t="shared" si="362"/>
        <v>5</v>
      </c>
      <c r="J3905" s="197">
        <f t="shared" si="363"/>
        <v>1.5</v>
      </c>
      <c r="K3905" s="186">
        <f t="shared" si="366"/>
        <v>9</v>
      </c>
      <c r="L3905" s="198">
        <f t="shared" si="364"/>
        <v>3</v>
      </c>
      <c r="M3905" s="199">
        <f t="shared" si="365"/>
        <v>3</v>
      </c>
    </row>
    <row r="3906" spans="1:13" x14ac:dyDescent="0.35">
      <c r="A3906" s="189" t="s">
        <v>3740</v>
      </c>
      <c r="B3906" s="190" t="s">
        <v>3766</v>
      </c>
      <c r="C3906" s="191">
        <v>596965</v>
      </c>
      <c r="D3906" s="192">
        <v>1.389</v>
      </c>
      <c r="E3906" s="193">
        <v>43.313253009999997</v>
      </c>
      <c r="F3906" s="194">
        <v>3.0120481927710845</v>
      </c>
      <c r="H3906" s="195">
        <f t="shared" si="361"/>
        <v>0.5</v>
      </c>
      <c r="I3906" s="196">
        <f t="shared" si="362"/>
        <v>4</v>
      </c>
      <c r="J3906" s="197">
        <f t="shared" si="363"/>
        <v>3</v>
      </c>
      <c r="K3906" s="186">
        <f t="shared" si="366"/>
        <v>7.5</v>
      </c>
      <c r="L3906" s="198">
        <f t="shared" si="364"/>
        <v>2.5</v>
      </c>
      <c r="M3906" s="199">
        <f t="shared" si="365"/>
        <v>2.5</v>
      </c>
    </row>
    <row r="3907" spans="1:13" x14ac:dyDescent="0.35">
      <c r="A3907" s="189" t="s">
        <v>3740</v>
      </c>
      <c r="B3907" s="190" t="s">
        <v>3767</v>
      </c>
      <c r="C3907" s="191">
        <v>596990</v>
      </c>
      <c r="D3907" s="192">
        <v>6.742</v>
      </c>
      <c r="E3907" s="193">
        <v>38.925531909999997</v>
      </c>
      <c r="F3907" s="194">
        <v>7.0921985815602833</v>
      </c>
      <c r="H3907" s="195">
        <f t="shared" si="361"/>
        <v>5</v>
      </c>
      <c r="I3907" s="196">
        <f t="shared" si="362"/>
        <v>0.5</v>
      </c>
      <c r="J3907" s="197">
        <f t="shared" si="363"/>
        <v>0.5</v>
      </c>
      <c r="K3907" s="186">
        <f t="shared" si="366"/>
        <v>6</v>
      </c>
      <c r="L3907" s="198">
        <f t="shared" si="364"/>
        <v>2</v>
      </c>
      <c r="M3907" s="199">
        <f t="shared" si="365"/>
        <v>2</v>
      </c>
    </row>
    <row r="3908" spans="1:13" x14ac:dyDescent="0.35">
      <c r="A3908" s="189" t="s">
        <v>3740</v>
      </c>
      <c r="B3908" s="190" t="s">
        <v>3768</v>
      </c>
      <c r="C3908" s="191">
        <v>587893</v>
      </c>
      <c r="D3908" s="192">
        <v>3.39</v>
      </c>
      <c r="E3908" s="193">
        <v>49.343137249999998</v>
      </c>
      <c r="F3908" s="194">
        <v>0</v>
      </c>
      <c r="H3908" s="195">
        <f t="shared" ref="H3908:H3971" si="367">VALUE(_xlfn.IFS(D3908&gt;4.05,"5",D3908&gt;=3.83,"4,5",D3908&gt;=3.6,"4",D3908&gt;=3.37,"3,5",D3908&gt;=3.14,"3",D3908&gt;=2.91,"2,5",D3908&gt;=2.68,"2",D3908&gt;=2.45,"1,5",D3908&gt;=2.22,"1",D3908&lt;2.22,"0,5"))</f>
        <v>3.5</v>
      </c>
      <c r="I3908" s="196">
        <f t="shared" ref="I3908:I3971" si="368">VALUE(_xlfn.IFS(E3908&gt;43.62,"5",E3908&gt;=43.32,"4,5",E3908&gt;=43.1,"4",E3908&gt;=42.7,"3,5",E3908&gt;=42.39,"3",E3908&gt;=42.08,"2,5",E3908&gt;=41.77,"2",E3908&gt;=41.46,"1,5",E3908&gt;=41.15,"1",E3908&lt;41.15,"0,5"))</f>
        <v>5</v>
      </c>
      <c r="J3908" s="197">
        <f t="shared" ref="J3908:J3971" si="369">VALUE(_xlfn.IFS(F3908&gt;4.53,"0,5",F3908&gt;=4.2,"1",F3908&gt;=3.86,"1,5",F3908&gt;=3.52,"2",F3908&gt;=3.18,"2,5",F3908&gt;=2.84,"3",F3908&gt;=2.5,"3,5",F3908&gt;=2.16,"4",F3908&gt;=1.82,"4,5",F3908&lt;1.82,"5"))</f>
        <v>5</v>
      </c>
      <c r="K3908" s="186">
        <f t="shared" si="366"/>
        <v>13.5</v>
      </c>
      <c r="L3908" s="198">
        <f t="shared" ref="L3908:L3971" si="370">(H3908+I3908+J3908)/3</f>
        <v>4.5</v>
      </c>
      <c r="M3908" s="199">
        <f t="shared" ref="M3908:M3971" si="371">ROUNDDOWN(L3908,2)</f>
        <v>4.5</v>
      </c>
    </row>
    <row r="3909" spans="1:13" x14ac:dyDescent="0.35">
      <c r="A3909" s="189" t="s">
        <v>3740</v>
      </c>
      <c r="B3909" s="190" t="s">
        <v>3769</v>
      </c>
      <c r="C3909" s="191">
        <v>597031</v>
      </c>
      <c r="D3909" s="192">
        <v>3.4780000000000002</v>
      </c>
      <c r="E3909" s="193">
        <v>42.736686390000003</v>
      </c>
      <c r="F3909" s="194">
        <v>0</v>
      </c>
      <c r="H3909" s="195">
        <f t="shared" si="367"/>
        <v>3.5</v>
      </c>
      <c r="I3909" s="196">
        <f t="shared" si="368"/>
        <v>3.5</v>
      </c>
      <c r="J3909" s="197">
        <f t="shared" si="369"/>
        <v>5</v>
      </c>
      <c r="K3909" s="186">
        <f t="shared" si="366"/>
        <v>12</v>
      </c>
      <c r="L3909" s="198">
        <f t="shared" si="370"/>
        <v>4</v>
      </c>
      <c r="M3909" s="199">
        <f t="shared" si="371"/>
        <v>4</v>
      </c>
    </row>
    <row r="3910" spans="1:13" x14ac:dyDescent="0.35">
      <c r="A3910" s="189" t="s">
        <v>3740</v>
      </c>
      <c r="B3910" s="190" t="s">
        <v>3770</v>
      </c>
      <c r="C3910" s="191">
        <v>597040</v>
      </c>
      <c r="D3910" s="192">
        <v>1.5149999999999999</v>
      </c>
      <c r="E3910" s="193">
        <v>42.911255410000003</v>
      </c>
      <c r="F3910" s="194">
        <v>2.5974025974025974</v>
      </c>
      <c r="H3910" s="195">
        <f t="shared" si="367"/>
        <v>0.5</v>
      </c>
      <c r="I3910" s="196">
        <f t="shared" si="368"/>
        <v>3.5</v>
      </c>
      <c r="J3910" s="197">
        <f t="shared" si="369"/>
        <v>3.5</v>
      </c>
      <c r="K3910" s="186">
        <f t="shared" si="366"/>
        <v>7.5</v>
      </c>
      <c r="L3910" s="198">
        <f t="shared" si="370"/>
        <v>2.5</v>
      </c>
      <c r="M3910" s="199">
        <f t="shared" si="371"/>
        <v>2.5</v>
      </c>
    </row>
    <row r="3911" spans="1:13" x14ac:dyDescent="0.35">
      <c r="A3911" s="189" t="s">
        <v>3740</v>
      </c>
      <c r="B3911" s="190" t="s">
        <v>3771</v>
      </c>
      <c r="C3911" s="191">
        <v>597074</v>
      </c>
      <c r="D3911" s="192">
        <v>4.1669999999999998</v>
      </c>
      <c r="E3911" s="193">
        <v>45.72589928</v>
      </c>
      <c r="F3911" s="194">
        <v>0.86330935251798557</v>
      </c>
      <c r="H3911" s="195">
        <f t="shared" si="367"/>
        <v>5</v>
      </c>
      <c r="I3911" s="196">
        <f t="shared" si="368"/>
        <v>5</v>
      </c>
      <c r="J3911" s="197">
        <f t="shared" si="369"/>
        <v>5</v>
      </c>
      <c r="K3911" s="186">
        <f t="shared" si="366"/>
        <v>15</v>
      </c>
      <c r="L3911" s="198">
        <f t="shared" si="370"/>
        <v>5</v>
      </c>
      <c r="M3911" s="199">
        <f t="shared" si="371"/>
        <v>5</v>
      </c>
    </row>
    <row r="3912" spans="1:13" x14ac:dyDescent="0.35">
      <c r="A3912" s="189" t="s">
        <v>3740</v>
      </c>
      <c r="B3912" s="190" t="s">
        <v>551</v>
      </c>
      <c r="C3912" s="191">
        <v>597155</v>
      </c>
      <c r="D3912" s="192">
        <v>3.931</v>
      </c>
      <c r="E3912" s="193">
        <v>42.098214290000001</v>
      </c>
      <c r="F3912" s="194">
        <v>1.7857142857142856</v>
      </c>
      <c r="H3912" s="195">
        <f t="shared" si="367"/>
        <v>4.5</v>
      </c>
      <c r="I3912" s="196">
        <f t="shared" si="368"/>
        <v>2.5</v>
      </c>
      <c r="J3912" s="197">
        <f t="shared" si="369"/>
        <v>5</v>
      </c>
      <c r="K3912" s="186">
        <f t="shared" si="366"/>
        <v>12</v>
      </c>
      <c r="L3912" s="198">
        <f t="shared" si="370"/>
        <v>4</v>
      </c>
      <c r="M3912" s="199">
        <f t="shared" si="371"/>
        <v>4</v>
      </c>
    </row>
    <row r="3913" spans="1:13" x14ac:dyDescent="0.35">
      <c r="A3913" s="189" t="s">
        <v>3740</v>
      </c>
      <c r="B3913" s="190" t="s">
        <v>745</v>
      </c>
      <c r="C3913" s="191">
        <v>597163</v>
      </c>
      <c r="D3913" s="192">
        <v>2.0129999999999999</v>
      </c>
      <c r="E3913" s="193">
        <v>38.211864409999997</v>
      </c>
      <c r="F3913" s="194">
        <v>3.3898305084745766</v>
      </c>
      <c r="H3913" s="195">
        <f t="shared" si="367"/>
        <v>0.5</v>
      </c>
      <c r="I3913" s="196">
        <f t="shared" si="368"/>
        <v>0.5</v>
      </c>
      <c r="J3913" s="197">
        <f t="shared" si="369"/>
        <v>2.5</v>
      </c>
      <c r="K3913" s="186">
        <f t="shared" si="366"/>
        <v>3.5</v>
      </c>
      <c r="L3913" s="198">
        <f t="shared" si="370"/>
        <v>1.1666666666666667</v>
      </c>
      <c r="M3913" s="199">
        <f t="shared" si="371"/>
        <v>1.1599999999999999</v>
      </c>
    </row>
    <row r="3914" spans="1:13" x14ac:dyDescent="0.35">
      <c r="A3914" s="189" t="s">
        <v>3772</v>
      </c>
      <c r="B3914" s="190" t="s">
        <v>3773</v>
      </c>
      <c r="C3914" s="191">
        <v>546194</v>
      </c>
      <c r="D3914" s="192">
        <v>1.266</v>
      </c>
      <c r="E3914" s="193">
        <v>44.610169489999997</v>
      </c>
      <c r="F3914" s="194">
        <v>1.6949152542372883</v>
      </c>
      <c r="H3914" s="195">
        <f t="shared" si="367"/>
        <v>0.5</v>
      </c>
      <c r="I3914" s="196">
        <f t="shared" si="368"/>
        <v>5</v>
      </c>
      <c r="J3914" s="197">
        <f t="shared" si="369"/>
        <v>5</v>
      </c>
      <c r="K3914" s="186">
        <f t="shared" si="366"/>
        <v>10.5</v>
      </c>
      <c r="L3914" s="198">
        <f t="shared" si="370"/>
        <v>3.5</v>
      </c>
      <c r="M3914" s="199">
        <f t="shared" si="371"/>
        <v>3.5</v>
      </c>
    </row>
    <row r="3915" spans="1:13" x14ac:dyDescent="0.35">
      <c r="A3915" s="189" t="s">
        <v>3772</v>
      </c>
      <c r="B3915" s="190" t="s">
        <v>3774</v>
      </c>
      <c r="C3915" s="191">
        <v>548260</v>
      </c>
      <c r="D3915" s="192">
        <v>2.5859999999999999</v>
      </c>
      <c r="E3915" s="193">
        <v>41.525510199999999</v>
      </c>
      <c r="F3915" s="194">
        <v>10.204081632653061</v>
      </c>
      <c r="H3915" s="195">
        <f t="shared" si="367"/>
        <v>1.5</v>
      </c>
      <c r="I3915" s="196">
        <f t="shared" si="368"/>
        <v>1.5</v>
      </c>
      <c r="J3915" s="197">
        <f t="shared" si="369"/>
        <v>0.5</v>
      </c>
      <c r="K3915" s="186">
        <f t="shared" si="366"/>
        <v>3.5</v>
      </c>
      <c r="L3915" s="198">
        <f t="shared" si="370"/>
        <v>1.1666666666666667</v>
      </c>
      <c r="M3915" s="199">
        <f t="shared" si="371"/>
        <v>1.1599999999999999</v>
      </c>
    </row>
    <row r="3916" spans="1:13" x14ac:dyDescent="0.35">
      <c r="A3916" s="189" t="s">
        <v>3772</v>
      </c>
      <c r="B3916" s="190" t="s">
        <v>3775</v>
      </c>
      <c r="C3916" s="191">
        <v>573558</v>
      </c>
      <c r="D3916" s="192">
        <v>2</v>
      </c>
      <c r="E3916" s="193">
        <v>42.631578949999998</v>
      </c>
      <c r="F3916" s="194">
        <v>2.6315789473684208</v>
      </c>
      <c r="H3916" s="195">
        <f t="shared" si="367"/>
        <v>0.5</v>
      </c>
      <c r="I3916" s="196">
        <f t="shared" si="368"/>
        <v>3</v>
      </c>
      <c r="J3916" s="197">
        <f t="shared" si="369"/>
        <v>3.5</v>
      </c>
      <c r="K3916" s="186">
        <f t="shared" si="366"/>
        <v>7</v>
      </c>
      <c r="L3916" s="198">
        <f t="shared" si="370"/>
        <v>2.3333333333333335</v>
      </c>
      <c r="M3916" s="199">
        <f t="shared" si="371"/>
        <v>2.33</v>
      </c>
    </row>
    <row r="3917" spans="1:13" x14ac:dyDescent="0.35">
      <c r="A3917" s="189" t="s">
        <v>3772</v>
      </c>
      <c r="B3917" s="190" t="s">
        <v>3776</v>
      </c>
      <c r="C3917" s="191">
        <v>548278</v>
      </c>
      <c r="D3917" s="192">
        <v>5</v>
      </c>
      <c r="E3917" s="193">
        <v>46.877358489999999</v>
      </c>
      <c r="F3917" s="194">
        <v>1.257861635220126</v>
      </c>
      <c r="H3917" s="195">
        <f t="shared" si="367"/>
        <v>5</v>
      </c>
      <c r="I3917" s="196">
        <f t="shared" si="368"/>
        <v>5</v>
      </c>
      <c r="J3917" s="197">
        <f t="shared" si="369"/>
        <v>5</v>
      </c>
      <c r="K3917" s="186">
        <f t="shared" ref="K3917:K3980" si="372">SUM(H3917:J3917)</f>
        <v>15</v>
      </c>
      <c r="L3917" s="198">
        <f t="shared" si="370"/>
        <v>5</v>
      </c>
      <c r="M3917" s="199">
        <f t="shared" si="371"/>
        <v>5</v>
      </c>
    </row>
    <row r="3918" spans="1:13" x14ac:dyDescent="0.35">
      <c r="A3918" s="189" t="s">
        <v>3772</v>
      </c>
      <c r="B3918" s="190" t="s">
        <v>3777</v>
      </c>
      <c r="C3918" s="191">
        <v>568503</v>
      </c>
      <c r="D3918" s="192">
        <v>2.4180000000000001</v>
      </c>
      <c r="E3918" s="193">
        <v>39.565295169999999</v>
      </c>
      <c r="F3918" s="194">
        <v>4.4722719141323788</v>
      </c>
      <c r="H3918" s="195">
        <f t="shared" si="367"/>
        <v>1</v>
      </c>
      <c r="I3918" s="196">
        <f t="shared" si="368"/>
        <v>0.5</v>
      </c>
      <c r="J3918" s="197">
        <f t="shared" si="369"/>
        <v>1</v>
      </c>
      <c r="K3918" s="186">
        <f t="shared" si="372"/>
        <v>2.5</v>
      </c>
      <c r="L3918" s="198">
        <f t="shared" si="370"/>
        <v>0.83333333333333337</v>
      </c>
      <c r="M3918" s="199">
        <f t="shared" si="371"/>
        <v>0.83</v>
      </c>
    </row>
    <row r="3919" spans="1:13" x14ac:dyDescent="0.35">
      <c r="A3919" s="189" t="s">
        <v>3772</v>
      </c>
      <c r="B3919" s="190" t="s">
        <v>2332</v>
      </c>
      <c r="C3919" s="191">
        <v>568538</v>
      </c>
      <c r="D3919" s="192">
        <v>2.99</v>
      </c>
      <c r="E3919" s="193">
        <v>40.229910709999999</v>
      </c>
      <c r="F3919" s="194">
        <v>2.2321428571428572</v>
      </c>
      <c r="H3919" s="195">
        <f t="shared" si="367"/>
        <v>2.5</v>
      </c>
      <c r="I3919" s="196">
        <f t="shared" si="368"/>
        <v>0.5</v>
      </c>
      <c r="J3919" s="197">
        <f t="shared" si="369"/>
        <v>4</v>
      </c>
      <c r="K3919" s="186">
        <f t="shared" si="372"/>
        <v>7</v>
      </c>
      <c r="L3919" s="198">
        <f t="shared" si="370"/>
        <v>2.3333333333333335</v>
      </c>
      <c r="M3919" s="199">
        <f t="shared" si="371"/>
        <v>2.33</v>
      </c>
    </row>
    <row r="3920" spans="1:13" x14ac:dyDescent="0.35">
      <c r="A3920" s="189" t="s">
        <v>3772</v>
      </c>
      <c r="B3920" s="190" t="s">
        <v>960</v>
      </c>
      <c r="C3920" s="191">
        <v>568597</v>
      </c>
      <c r="D3920" s="192">
        <v>1.724</v>
      </c>
      <c r="E3920" s="193">
        <v>40.699074070000002</v>
      </c>
      <c r="F3920" s="194">
        <v>10.185185185185187</v>
      </c>
      <c r="H3920" s="195">
        <f t="shared" si="367"/>
        <v>0.5</v>
      </c>
      <c r="I3920" s="196">
        <f t="shared" si="368"/>
        <v>0.5</v>
      </c>
      <c r="J3920" s="197">
        <f t="shared" si="369"/>
        <v>0.5</v>
      </c>
      <c r="K3920" s="186">
        <f t="shared" si="372"/>
        <v>1.5</v>
      </c>
      <c r="L3920" s="198">
        <f t="shared" si="370"/>
        <v>0.5</v>
      </c>
      <c r="M3920" s="199">
        <f t="shared" si="371"/>
        <v>0.5</v>
      </c>
    </row>
    <row r="3921" spans="1:13" x14ac:dyDescent="0.35">
      <c r="A3921" s="189" t="s">
        <v>3772</v>
      </c>
      <c r="B3921" s="190" t="s">
        <v>3778</v>
      </c>
      <c r="C3921" s="191">
        <v>568635</v>
      </c>
      <c r="D3921" s="192">
        <v>3.1779999999999999</v>
      </c>
      <c r="E3921" s="193">
        <v>42.973627559999997</v>
      </c>
      <c r="F3921" s="194">
        <v>2.798708288482239</v>
      </c>
      <c r="H3921" s="195">
        <f t="shared" si="367"/>
        <v>3</v>
      </c>
      <c r="I3921" s="196">
        <f t="shared" si="368"/>
        <v>3.5</v>
      </c>
      <c r="J3921" s="197">
        <f t="shared" si="369"/>
        <v>3.5</v>
      </c>
      <c r="K3921" s="186">
        <f t="shared" si="372"/>
        <v>10</v>
      </c>
      <c r="L3921" s="198">
        <f t="shared" si="370"/>
        <v>3.3333333333333335</v>
      </c>
      <c r="M3921" s="199">
        <f t="shared" si="371"/>
        <v>3.33</v>
      </c>
    </row>
    <row r="3922" spans="1:13" x14ac:dyDescent="0.35">
      <c r="A3922" s="189" t="s">
        <v>3772</v>
      </c>
      <c r="B3922" s="190" t="s">
        <v>3779</v>
      </c>
      <c r="C3922" s="191">
        <v>568651</v>
      </c>
      <c r="D3922" s="192">
        <v>3.214</v>
      </c>
      <c r="E3922" s="193">
        <v>43.093939390000003</v>
      </c>
      <c r="F3922" s="194">
        <v>1.8181818181818181</v>
      </c>
      <c r="H3922" s="195">
        <f t="shared" si="367"/>
        <v>3</v>
      </c>
      <c r="I3922" s="196">
        <f t="shared" si="368"/>
        <v>3.5</v>
      </c>
      <c r="J3922" s="197">
        <f t="shared" si="369"/>
        <v>5</v>
      </c>
      <c r="K3922" s="186">
        <f t="shared" si="372"/>
        <v>11.5</v>
      </c>
      <c r="L3922" s="198">
        <f t="shared" si="370"/>
        <v>3.8333333333333335</v>
      </c>
      <c r="M3922" s="199">
        <f t="shared" si="371"/>
        <v>3.83</v>
      </c>
    </row>
    <row r="3923" spans="1:13" x14ac:dyDescent="0.35">
      <c r="A3923" s="189" t="s">
        <v>3772</v>
      </c>
      <c r="B3923" s="190" t="s">
        <v>3780</v>
      </c>
      <c r="C3923" s="191">
        <v>568660</v>
      </c>
      <c r="D3923" s="192">
        <v>3.323</v>
      </c>
      <c r="E3923" s="193">
        <v>42.133333329999999</v>
      </c>
      <c r="F3923" s="194">
        <v>2.4242424242424243</v>
      </c>
      <c r="H3923" s="195">
        <f t="shared" si="367"/>
        <v>3</v>
      </c>
      <c r="I3923" s="196">
        <f t="shared" si="368"/>
        <v>2.5</v>
      </c>
      <c r="J3923" s="197">
        <f t="shared" si="369"/>
        <v>4</v>
      </c>
      <c r="K3923" s="186">
        <f t="shared" si="372"/>
        <v>9.5</v>
      </c>
      <c r="L3923" s="198">
        <f t="shared" si="370"/>
        <v>3.1666666666666665</v>
      </c>
      <c r="M3923" s="199">
        <f t="shared" si="371"/>
        <v>3.16</v>
      </c>
    </row>
    <row r="3924" spans="1:13" x14ac:dyDescent="0.35">
      <c r="A3924" s="189" t="s">
        <v>3772</v>
      </c>
      <c r="B3924" s="190" t="s">
        <v>3772</v>
      </c>
      <c r="C3924" s="191">
        <v>568414</v>
      </c>
      <c r="D3924" s="192">
        <v>2.4119999999999999</v>
      </c>
      <c r="E3924" s="193">
        <v>43.809399480000003</v>
      </c>
      <c r="F3924" s="194">
        <v>3.2510738650720126</v>
      </c>
      <c r="H3924" s="195">
        <f t="shared" si="367"/>
        <v>1</v>
      </c>
      <c r="I3924" s="196">
        <f t="shared" si="368"/>
        <v>5</v>
      </c>
      <c r="J3924" s="197">
        <f t="shared" si="369"/>
        <v>2.5</v>
      </c>
      <c r="K3924" s="186">
        <f t="shared" si="372"/>
        <v>8.5</v>
      </c>
      <c r="L3924" s="198">
        <f t="shared" si="370"/>
        <v>2.8333333333333335</v>
      </c>
      <c r="M3924" s="199">
        <f t="shared" si="371"/>
        <v>2.83</v>
      </c>
    </row>
    <row r="3925" spans="1:13" x14ac:dyDescent="0.35">
      <c r="A3925" s="189" t="s">
        <v>3772</v>
      </c>
      <c r="B3925" s="190" t="s">
        <v>3781</v>
      </c>
      <c r="C3925" s="191">
        <v>568678</v>
      </c>
      <c r="D3925" s="192">
        <v>1.236</v>
      </c>
      <c r="E3925" s="193">
        <v>43.235121540000002</v>
      </c>
      <c r="F3925" s="194">
        <v>5.8675607711651301</v>
      </c>
      <c r="H3925" s="195">
        <f t="shared" si="367"/>
        <v>0.5</v>
      </c>
      <c r="I3925" s="196">
        <f t="shared" si="368"/>
        <v>4</v>
      </c>
      <c r="J3925" s="197">
        <f t="shared" si="369"/>
        <v>0.5</v>
      </c>
      <c r="K3925" s="186">
        <f t="shared" si="372"/>
        <v>5</v>
      </c>
      <c r="L3925" s="198">
        <f t="shared" si="370"/>
        <v>1.6666666666666667</v>
      </c>
      <c r="M3925" s="199">
        <f t="shared" si="371"/>
        <v>1.66</v>
      </c>
    </row>
    <row r="3926" spans="1:13" x14ac:dyDescent="0.35">
      <c r="A3926" s="189" t="s">
        <v>3772</v>
      </c>
      <c r="B3926" s="190" t="s">
        <v>3782</v>
      </c>
      <c r="C3926" s="191">
        <v>568708</v>
      </c>
      <c r="D3926" s="192">
        <v>2.7850000000000001</v>
      </c>
      <c r="E3926" s="193">
        <v>37.407200000000003</v>
      </c>
      <c r="F3926" s="194">
        <v>5.12</v>
      </c>
      <c r="H3926" s="195">
        <f t="shared" si="367"/>
        <v>2</v>
      </c>
      <c r="I3926" s="196">
        <f t="shared" si="368"/>
        <v>0.5</v>
      </c>
      <c r="J3926" s="197">
        <f t="shared" si="369"/>
        <v>0.5</v>
      </c>
      <c r="K3926" s="186">
        <f t="shared" si="372"/>
        <v>3</v>
      </c>
      <c r="L3926" s="198">
        <f t="shared" si="370"/>
        <v>1</v>
      </c>
      <c r="M3926" s="199">
        <f t="shared" si="371"/>
        <v>1</v>
      </c>
    </row>
    <row r="3927" spans="1:13" x14ac:dyDescent="0.35">
      <c r="A3927" s="189" t="s">
        <v>3772</v>
      </c>
      <c r="B3927" s="190" t="s">
        <v>3783</v>
      </c>
      <c r="C3927" s="191">
        <v>530646</v>
      </c>
      <c r="D3927" s="192">
        <v>1.198</v>
      </c>
      <c r="E3927" s="193">
        <v>42.528806580000001</v>
      </c>
      <c r="F3927" s="194">
        <v>4.1152263374485596</v>
      </c>
      <c r="H3927" s="195">
        <f t="shared" si="367"/>
        <v>0.5</v>
      </c>
      <c r="I3927" s="196">
        <f t="shared" si="368"/>
        <v>3</v>
      </c>
      <c r="J3927" s="197">
        <f t="shared" si="369"/>
        <v>1.5</v>
      </c>
      <c r="K3927" s="186">
        <f t="shared" si="372"/>
        <v>5</v>
      </c>
      <c r="L3927" s="198">
        <f t="shared" si="370"/>
        <v>1.6666666666666667</v>
      </c>
      <c r="M3927" s="199">
        <f t="shared" si="371"/>
        <v>1.66</v>
      </c>
    </row>
    <row r="3928" spans="1:13" x14ac:dyDescent="0.35">
      <c r="A3928" s="189" t="s">
        <v>3772</v>
      </c>
      <c r="B3928" s="190" t="s">
        <v>3784</v>
      </c>
      <c r="C3928" s="191">
        <v>568767</v>
      </c>
      <c r="D3928" s="192">
        <v>0</v>
      </c>
      <c r="E3928" s="193">
        <v>46.166666669999998</v>
      </c>
      <c r="F3928" s="194">
        <v>0</v>
      </c>
      <c r="H3928" s="195">
        <f t="shared" si="367"/>
        <v>0.5</v>
      </c>
      <c r="I3928" s="196">
        <f t="shared" si="368"/>
        <v>5</v>
      </c>
      <c r="J3928" s="197">
        <f t="shared" si="369"/>
        <v>5</v>
      </c>
      <c r="K3928" s="186">
        <f t="shared" si="372"/>
        <v>10.5</v>
      </c>
      <c r="L3928" s="198">
        <f t="shared" si="370"/>
        <v>3.5</v>
      </c>
      <c r="M3928" s="199">
        <f t="shared" si="371"/>
        <v>3.5</v>
      </c>
    </row>
    <row r="3929" spans="1:13" x14ac:dyDescent="0.35">
      <c r="A3929" s="189" t="s">
        <v>3772</v>
      </c>
      <c r="B3929" s="190" t="s">
        <v>2512</v>
      </c>
      <c r="C3929" s="191">
        <v>568821</v>
      </c>
      <c r="D3929" s="192">
        <v>2.5179999999999998</v>
      </c>
      <c r="E3929" s="193">
        <v>42.134482759999997</v>
      </c>
      <c r="F3929" s="194">
        <v>8.2758620689655178</v>
      </c>
      <c r="H3929" s="195">
        <f t="shared" si="367"/>
        <v>1.5</v>
      </c>
      <c r="I3929" s="196">
        <f t="shared" si="368"/>
        <v>2.5</v>
      </c>
      <c r="J3929" s="197">
        <f t="shared" si="369"/>
        <v>0.5</v>
      </c>
      <c r="K3929" s="186">
        <f t="shared" si="372"/>
        <v>4.5</v>
      </c>
      <c r="L3929" s="198">
        <f t="shared" si="370"/>
        <v>1.5</v>
      </c>
      <c r="M3929" s="199">
        <f t="shared" si="371"/>
        <v>1.5</v>
      </c>
    </row>
    <row r="3930" spans="1:13" x14ac:dyDescent="0.35">
      <c r="A3930" s="189" t="s">
        <v>3772</v>
      </c>
      <c r="B3930" s="190" t="s">
        <v>3785</v>
      </c>
      <c r="C3930" s="191">
        <v>548286</v>
      </c>
      <c r="D3930" s="192">
        <v>1.042</v>
      </c>
      <c r="E3930" s="193">
        <v>40.956221200000002</v>
      </c>
      <c r="F3930" s="194">
        <v>2.7649769585253456</v>
      </c>
      <c r="H3930" s="195">
        <f t="shared" si="367"/>
        <v>0.5</v>
      </c>
      <c r="I3930" s="196">
        <f t="shared" si="368"/>
        <v>0.5</v>
      </c>
      <c r="J3930" s="197">
        <f t="shared" si="369"/>
        <v>3.5</v>
      </c>
      <c r="K3930" s="186">
        <f t="shared" si="372"/>
        <v>4.5</v>
      </c>
      <c r="L3930" s="198">
        <f t="shared" si="370"/>
        <v>1.5</v>
      </c>
      <c r="M3930" s="199">
        <f t="shared" si="371"/>
        <v>1.5</v>
      </c>
    </row>
    <row r="3931" spans="1:13" x14ac:dyDescent="0.35">
      <c r="A3931" s="189" t="s">
        <v>3772</v>
      </c>
      <c r="B3931" s="190" t="s">
        <v>3786</v>
      </c>
      <c r="C3931" s="191">
        <v>548529</v>
      </c>
      <c r="D3931" s="192">
        <v>0.81299999999999994</v>
      </c>
      <c r="E3931" s="193">
        <v>35.505154640000001</v>
      </c>
      <c r="F3931" s="194">
        <v>5.1546391752577323</v>
      </c>
      <c r="H3931" s="195">
        <f t="shared" si="367"/>
        <v>0.5</v>
      </c>
      <c r="I3931" s="196">
        <f t="shared" si="368"/>
        <v>0.5</v>
      </c>
      <c r="J3931" s="197">
        <f t="shared" si="369"/>
        <v>0.5</v>
      </c>
      <c r="K3931" s="186">
        <f t="shared" si="372"/>
        <v>1.5</v>
      </c>
      <c r="L3931" s="198">
        <f t="shared" si="370"/>
        <v>0.5</v>
      </c>
      <c r="M3931" s="199">
        <f t="shared" si="371"/>
        <v>0.5</v>
      </c>
    </row>
    <row r="3932" spans="1:13" x14ac:dyDescent="0.35">
      <c r="A3932" s="189" t="s">
        <v>3772</v>
      </c>
      <c r="B3932" s="190" t="s">
        <v>3787</v>
      </c>
      <c r="C3932" s="191">
        <v>568881</v>
      </c>
      <c r="D3932" s="192">
        <v>1.77</v>
      </c>
      <c r="E3932" s="193">
        <v>44.248571429999998</v>
      </c>
      <c r="F3932" s="194">
        <v>2.285714285714286</v>
      </c>
      <c r="H3932" s="195">
        <f t="shared" si="367"/>
        <v>0.5</v>
      </c>
      <c r="I3932" s="196">
        <f t="shared" si="368"/>
        <v>5</v>
      </c>
      <c r="J3932" s="197">
        <f t="shared" si="369"/>
        <v>4</v>
      </c>
      <c r="K3932" s="186">
        <f t="shared" si="372"/>
        <v>9.5</v>
      </c>
      <c r="L3932" s="198">
        <f t="shared" si="370"/>
        <v>3.1666666666666665</v>
      </c>
      <c r="M3932" s="199">
        <f t="shared" si="371"/>
        <v>3.16</v>
      </c>
    </row>
    <row r="3933" spans="1:13" x14ac:dyDescent="0.35">
      <c r="A3933" s="189" t="s">
        <v>3772</v>
      </c>
      <c r="B3933" s="190" t="s">
        <v>3788</v>
      </c>
      <c r="C3933" s="191">
        <v>568929</v>
      </c>
      <c r="D3933" s="192">
        <v>2.532</v>
      </c>
      <c r="E3933" s="193">
        <v>45.323762379999998</v>
      </c>
      <c r="F3933" s="194">
        <v>4.3564356435643568</v>
      </c>
      <c r="H3933" s="195">
        <f t="shared" si="367"/>
        <v>1.5</v>
      </c>
      <c r="I3933" s="196">
        <f t="shared" si="368"/>
        <v>5</v>
      </c>
      <c r="J3933" s="197">
        <f t="shared" si="369"/>
        <v>1</v>
      </c>
      <c r="K3933" s="186">
        <f t="shared" si="372"/>
        <v>7.5</v>
      </c>
      <c r="L3933" s="198">
        <f t="shared" si="370"/>
        <v>2.5</v>
      </c>
      <c r="M3933" s="199">
        <f t="shared" si="371"/>
        <v>2.5</v>
      </c>
    </row>
    <row r="3934" spans="1:13" x14ac:dyDescent="0.35">
      <c r="A3934" s="189" t="s">
        <v>3772</v>
      </c>
      <c r="B3934" s="190" t="s">
        <v>3789</v>
      </c>
      <c r="C3934" s="191">
        <v>568937</v>
      </c>
      <c r="D3934" s="192">
        <v>3.8460000000000001</v>
      </c>
      <c r="E3934" s="193">
        <v>46.876923079999997</v>
      </c>
      <c r="F3934" s="194">
        <v>0</v>
      </c>
      <c r="H3934" s="195">
        <f t="shared" si="367"/>
        <v>4.5</v>
      </c>
      <c r="I3934" s="196">
        <f t="shared" si="368"/>
        <v>5</v>
      </c>
      <c r="J3934" s="197">
        <f t="shared" si="369"/>
        <v>5</v>
      </c>
      <c r="K3934" s="186">
        <f t="shared" si="372"/>
        <v>14.5</v>
      </c>
      <c r="L3934" s="198">
        <f t="shared" si="370"/>
        <v>4.833333333333333</v>
      </c>
      <c r="M3934" s="199">
        <f t="shared" si="371"/>
        <v>4.83</v>
      </c>
    </row>
    <row r="3935" spans="1:13" x14ac:dyDescent="0.35">
      <c r="A3935" s="189" t="s">
        <v>3772</v>
      </c>
      <c r="B3935" s="190" t="s">
        <v>3790</v>
      </c>
      <c r="C3935" s="191">
        <v>568953</v>
      </c>
      <c r="D3935" s="192">
        <v>2.92</v>
      </c>
      <c r="E3935" s="193">
        <v>45.377272730000001</v>
      </c>
      <c r="F3935" s="194">
        <v>3.6363636363636362</v>
      </c>
      <c r="H3935" s="195">
        <f t="shared" si="367"/>
        <v>2.5</v>
      </c>
      <c r="I3935" s="196">
        <f t="shared" si="368"/>
        <v>5</v>
      </c>
      <c r="J3935" s="197">
        <f t="shared" si="369"/>
        <v>2</v>
      </c>
      <c r="K3935" s="186">
        <f t="shared" si="372"/>
        <v>9.5</v>
      </c>
      <c r="L3935" s="198">
        <f t="shared" si="370"/>
        <v>3.1666666666666665</v>
      </c>
      <c r="M3935" s="199">
        <f t="shared" si="371"/>
        <v>3.16</v>
      </c>
    </row>
    <row r="3936" spans="1:13" x14ac:dyDescent="0.35">
      <c r="A3936" s="189" t="s">
        <v>3772</v>
      </c>
      <c r="B3936" s="190" t="s">
        <v>3791</v>
      </c>
      <c r="C3936" s="191">
        <v>548308</v>
      </c>
      <c r="D3936" s="192">
        <v>2.0409999999999999</v>
      </c>
      <c r="E3936" s="193">
        <v>43.091194969999997</v>
      </c>
      <c r="F3936" s="194">
        <v>5.0314465408805038</v>
      </c>
      <c r="H3936" s="195">
        <f t="shared" si="367"/>
        <v>0.5</v>
      </c>
      <c r="I3936" s="196">
        <f t="shared" si="368"/>
        <v>3.5</v>
      </c>
      <c r="J3936" s="197">
        <f t="shared" si="369"/>
        <v>0.5</v>
      </c>
      <c r="K3936" s="186">
        <f t="shared" si="372"/>
        <v>4.5</v>
      </c>
      <c r="L3936" s="198">
        <f t="shared" si="370"/>
        <v>1.5</v>
      </c>
      <c r="M3936" s="199">
        <f t="shared" si="371"/>
        <v>1.5</v>
      </c>
    </row>
    <row r="3937" spans="1:13" x14ac:dyDescent="0.35">
      <c r="A3937" s="189" t="s">
        <v>3772</v>
      </c>
      <c r="B3937" s="190" t="s">
        <v>3792</v>
      </c>
      <c r="C3937" s="191">
        <v>568996</v>
      </c>
      <c r="D3937" s="192">
        <v>0</v>
      </c>
      <c r="E3937" s="193">
        <v>40.644444440000001</v>
      </c>
      <c r="F3937" s="194">
        <v>13.333333333333332</v>
      </c>
      <c r="H3937" s="195">
        <f t="shared" si="367"/>
        <v>0.5</v>
      </c>
      <c r="I3937" s="196">
        <f t="shared" si="368"/>
        <v>0.5</v>
      </c>
      <c r="J3937" s="197">
        <f t="shared" si="369"/>
        <v>0.5</v>
      </c>
      <c r="K3937" s="186">
        <f t="shared" si="372"/>
        <v>1.5</v>
      </c>
      <c r="L3937" s="198">
        <f t="shared" si="370"/>
        <v>0.5</v>
      </c>
      <c r="M3937" s="199">
        <f t="shared" si="371"/>
        <v>0.5</v>
      </c>
    </row>
    <row r="3938" spans="1:13" x14ac:dyDescent="0.35">
      <c r="A3938" s="189" t="s">
        <v>3772</v>
      </c>
      <c r="B3938" s="190" t="s">
        <v>3793</v>
      </c>
      <c r="C3938" s="191">
        <v>569038</v>
      </c>
      <c r="D3938" s="192">
        <v>2.016</v>
      </c>
      <c r="E3938" s="193">
        <v>41.904255319999997</v>
      </c>
      <c r="F3938" s="194">
        <v>4.0851063829787231</v>
      </c>
      <c r="H3938" s="195">
        <f t="shared" si="367"/>
        <v>0.5</v>
      </c>
      <c r="I3938" s="196">
        <f t="shared" si="368"/>
        <v>2</v>
      </c>
      <c r="J3938" s="197">
        <f t="shared" si="369"/>
        <v>1.5</v>
      </c>
      <c r="K3938" s="186">
        <f t="shared" si="372"/>
        <v>4</v>
      </c>
      <c r="L3938" s="198">
        <f t="shared" si="370"/>
        <v>1.3333333333333333</v>
      </c>
      <c r="M3938" s="199">
        <f t="shared" si="371"/>
        <v>1.33</v>
      </c>
    </row>
    <row r="3939" spans="1:13" x14ac:dyDescent="0.35">
      <c r="A3939" s="189" t="s">
        <v>3772</v>
      </c>
      <c r="B3939" s="190" t="s">
        <v>3794</v>
      </c>
      <c r="C3939" s="191">
        <v>569046</v>
      </c>
      <c r="D3939" s="192">
        <v>4.1470000000000002</v>
      </c>
      <c r="E3939" s="193">
        <v>43.842368049999997</v>
      </c>
      <c r="F3939" s="194">
        <v>3.4236804564907275</v>
      </c>
      <c r="H3939" s="195">
        <f t="shared" si="367"/>
        <v>5</v>
      </c>
      <c r="I3939" s="196">
        <f t="shared" si="368"/>
        <v>5</v>
      </c>
      <c r="J3939" s="197">
        <f t="shared" si="369"/>
        <v>2.5</v>
      </c>
      <c r="K3939" s="186">
        <f t="shared" si="372"/>
        <v>12.5</v>
      </c>
      <c r="L3939" s="198">
        <f t="shared" si="370"/>
        <v>4.166666666666667</v>
      </c>
      <c r="M3939" s="199">
        <f t="shared" si="371"/>
        <v>4.16</v>
      </c>
    </row>
    <row r="3940" spans="1:13" x14ac:dyDescent="0.35">
      <c r="A3940" s="189" t="s">
        <v>3772</v>
      </c>
      <c r="B3940" s="190" t="s">
        <v>3795</v>
      </c>
      <c r="C3940" s="191">
        <v>569062</v>
      </c>
      <c r="D3940" s="192">
        <v>1.2050000000000001</v>
      </c>
      <c r="E3940" s="193">
        <v>42.017397879999997</v>
      </c>
      <c r="F3940" s="194">
        <v>3.3282904689863848</v>
      </c>
      <c r="H3940" s="195">
        <f t="shared" si="367"/>
        <v>0.5</v>
      </c>
      <c r="I3940" s="196">
        <f t="shared" si="368"/>
        <v>2</v>
      </c>
      <c r="J3940" s="197">
        <f t="shared" si="369"/>
        <v>2.5</v>
      </c>
      <c r="K3940" s="186">
        <f t="shared" si="372"/>
        <v>5</v>
      </c>
      <c r="L3940" s="198">
        <f t="shared" si="370"/>
        <v>1.6666666666666667</v>
      </c>
      <c r="M3940" s="199">
        <f t="shared" si="371"/>
        <v>1.66</v>
      </c>
    </row>
    <row r="3941" spans="1:13" x14ac:dyDescent="0.35">
      <c r="A3941" s="189" t="s">
        <v>3772</v>
      </c>
      <c r="B3941" s="190" t="s">
        <v>2584</v>
      </c>
      <c r="C3941" s="191">
        <v>548316</v>
      </c>
      <c r="D3941" s="192">
        <v>2.1280000000000001</v>
      </c>
      <c r="E3941" s="193">
        <v>37.332579189999997</v>
      </c>
      <c r="F3941" s="194">
        <v>4.5248868778280551</v>
      </c>
      <c r="H3941" s="195">
        <f t="shared" si="367"/>
        <v>0.5</v>
      </c>
      <c r="I3941" s="196">
        <f t="shared" si="368"/>
        <v>0.5</v>
      </c>
      <c r="J3941" s="197">
        <f t="shared" si="369"/>
        <v>1</v>
      </c>
      <c r="K3941" s="186">
        <f t="shared" si="372"/>
        <v>2</v>
      </c>
      <c r="L3941" s="198">
        <f t="shared" si="370"/>
        <v>0.66666666666666663</v>
      </c>
      <c r="M3941" s="199">
        <f t="shared" si="371"/>
        <v>0.66</v>
      </c>
    </row>
    <row r="3942" spans="1:13" x14ac:dyDescent="0.35">
      <c r="A3942" s="189" t="s">
        <v>3772</v>
      </c>
      <c r="B3942" s="190" t="s">
        <v>3796</v>
      </c>
      <c r="C3942" s="191">
        <v>569127</v>
      </c>
      <c r="D3942" s="192">
        <v>5.5049999999999999</v>
      </c>
      <c r="E3942" s="193">
        <v>42.91975309</v>
      </c>
      <c r="F3942" s="194">
        <v>1.2345679012345678</v>
      </c>
      <c r="H3942" s="195">
        <f t="shared" si="367"/>
        <v>5</v>
      </c>
      <c r="I3942" s="196">
        <f t="shared" si="368"/>
        <v>3.5</v>
      </c>
      <c r="J3942" s="197">
        <f t="shared" si="369"/>
        <v>5</v>
      </c>
      <c r="K3942" s="186">
        <f t="shared" si="372"/>
        <v>13.5</v>
      </c>
      <c r="L3942" s="198">
        <f t="shared" si="370"/>
        <v>4.5</v>
      </c>
      <c r="M3942" s="199">
        <f t="shared" si="371"/>
        <v>4.5</v>
      </c>
    </row>
    <row r="3943" spans="1:13" x14ac:dyDescent="0.35">
      <c r="A3943" s="189" t="s">
        <v>3772</v>
      </c>
      <c r="B3943" s="190" t="s">
        <v>3797</v>
      </c>
      <c r="C3943" s="191">
        <v>569151</v>
      </c>
      <c r="D3943" s="192">
        <v>3.1749999999999998</v>
      </c>
      <c r="E3943" s="193">
        <v>44.669491530000002</v>
      </c>
      <c r="F3943" s="194">
        <v>0</v>
      </c>
      <c r="H3943" s="195">
        <f t="shared" si="367"/>
        <v>3</v>
      </c>
      <c r="I3943" s="196">
        <f t="shared" si="368"/>
        <v>5</v>
      </c>
      <c r="J3943" s="197">
        <f t="shared" si="369"/>
        <v>5</v>
      </c>
      <c r="K3943" s="186">
        <f t="shared" si="372"/>
        <v>13</v>
      </c>
      <c r="L3943" s="198">
        <f t="shared" si="370"/>
        <v>4.333333333333333</v>
      </c>
      <c r="M3943" s="199">
        <f t="shared" si="371"/>
        <v>4.33</v>
      </c>
    </row>
    <row r="3944" spans="1:13" x14ac:dyDescent="0.35">
      <c r="A3944" s="189" t="s">
        <v>3772</v>
      </c>
      <c r="B3944" s="190" t="s">
        <v>3798</v>
      </c>
      <c r="C3944" s="191">
        <v>569186</v>
      </c>
      <c r="D3944" s="192">
        <v>2.0880000000000001</v>
      </c>
      <c r="E3944" s="193">
        <v>41.92461763</v>
      </c>
      <c r="F3944" s="194">
        <v>1.0196649672250546</v>
      </c>
      <c r="H3944" s="195">
        <f t="shared" si="367"/>
        <v>0.5</v>
      </c>
      <c r="I3944" s="196">
        <f t="shared" si="368"/>
        <v>2</v>
      </c>
      <c r="J3944" s="197">
        <f t="shared" si="369"/>
        <v>5</v>
      </c>
      <c r="K3944" s="186">
        <f t="shared" si="372"/>
        <v>7.5</v>
      </c>
      <c r="L3944" s="198">
        <f t="shared" si="370"/>
        <v>2.5</v>
      </c>
      <c r="M3944" s="199">
        <f t="shared" si="371"/>
        <v>2.5</v>
      </c>
    </row>
    <row r="3945" spans="1:13" x14ac:dyDescent="0.35">
      <c r="A3945" s="189" t="s">
        <v>3772</v>
      </c>
      <c r="B3945" s="190" t="s">
        <v>3799</v>
      </c>
      <c r="C3945" s="191">
        <v>548588</v>
      </c>
      <c r="D3945" s="192">
        <v>1.1830000000000001</v>
      </c>
      <c r="E3945" s="193">
        <v>38.397163120000002</v>
      </c>
      <c r="F3945" s="194">
        <v>3.5460992907801416</v>
      </c>
      <c r="H3945" s="195">
        <f t="shared" si="367"/>
        <v>0.5</v>
      </c>
      <c r="I3945" s="196">
        <f t="shared" si="368"/>
        <v>0.5</v>
      </c>
      <c r="J3945" s="197">
        <f t="shared" si="369"/>
        <v>2</v>
      </c>
      <c r="K3945" s="186">
        <f t="shared" si="372"/>
        <v>3</v>
      </c>
      <c r="L3945" s="198">
        <f t="shared" si="370"/>
        <v>1</v>
      </c>
      <c r="M3945" s="199">
        <f t="shared" si="371"/>
        <v>1</v>
      </c>
    </row>
    <row r="3946" spans="1:13" x14ac:dyDescent="0.35">
      <c r="A3946" s="189" t="s">
        <v>3772</v>
      </c>
      <c r="B3946" s="190" t="s">
        <v>3800</v>
      </c>
      <c r="C3946" s="191">
        <v>569208</v>
      </c>
      <c r="D3946" s="192">
        <v>1.613</v>
      </c>
      <c r="E3946" s="193">
        <v>39.207182320000001</v>
      </c>
      <c r="F3946" s="194">
        <v>1.1049723756906078</v>
      </c>
      <c r="H3946" s="195">
        <f t="shared" si="367"/>
        <v>0.5</v>
      </c>
      <c r="I3946" s="196">
        <f t="shared" si="368"/>
        <v>0.5</v>
      </c>
      <c r="J3946" s="197">
        <f t="shared" si="369"/>
        <v>5</v>
      </c>
      <c r="K3946" s="186">
        <f t="shared" si="372"/>
        <v>6</v>
      </c>
      <c r="L3946" s="198">
        <f t="shared" si="370"/>
        <v>2</v>
      </c>
      <c r="M3946" s="199">
        <f t="shared" si="371"/>
        <v>2</v>
      </c>
    </row>
    <row r="3947" spans="1:13" x14ac:dyDescent="0.35">
      <c r="A3947" s="189" t="s">
        <v>3772</v>
      </c>
      <c r="B3947" s="190" t="s">
        <v>617</v>
      </c>
      <c r="C3947" s="191">
        <v>569216</v>
      </c>
      <c r="D3947" s="192">
        <v>0.42199999999999999</v>
      </c>
      <c r="E3947" s="193">
        <v>39.991847829999998</v>
      </c>
      <c r="F3947" s="194">
        <v>2.1739130434782608</v>
      </c>
      <c r="H3947" s="195">
        <f t="shared" si="367"/>
        <v>0.5</v>
      </c>
      <c r="I3947" s="196">
        <f t="shared" si="368"/>
        <v>0.5</v>
      </c>
      <c r="J3947" s="197">
        <f t="shared" si="369"/>
        <v>4</v>
      </c>
      <c r="K3947" s="186">
        <f t="shared" si="372"/>
        <v>5</v>
      </c>
      <c r="L3947" s="198">
        <f t="shared" si="370"/>
        <v>1.6666666666666667</v>
      </c>
      <c r="M3947" s="199">
        <f t="shared" si="371"/>
        <v>1.66</v>
      </c>
    </row>
    <row r="3948" spans="1:13" x14ac:dyDescent="0.35">
      <c r="A3948" s="189" t="s">
        <v>3772</v>
      </c>
      <c r="B3948" s="190" t="s">
        <v>1045</v>
      </c>
      <c r="C3948" s="191">
        <v>548251</v>
      </c>
      <c r="D3948" s="192">
        <v>2.8570000000000002</v>
      </c>
      <c r="E3948" s="193">
        <v>49.409722219999999</v>
      </c>
      <c r="F3948" s="194">
        <v>4.166666666666667</v>
      </c>
      <c r="H3948" s="195">
        <f t="shared" si="367"/>
        <v>2</v>
      </c>
      <c r="I3948" s="196">
        <f t="shared" si="368"/>
        <v>5</v>
      </c>
      <c r="J3948" s="197">
        <f t="shared" si="369"/>
        <v>1.5</v>
      </c>
      <c r="K3948" s="186">
        <f t="shared" si="372"/>
        <v>8.5</v>
      </c>
      <c r="L3948" s="198">
        <f t="shared" si="370"/>
        <v>2.8333333333333335</v>
      </c>
      <c r="M3948" s="199">
        <f t="shared" si="371"/>
        <v>2.83</v>
      </c>
    </row>
    <row r="3949" spans="1:13" x14ac:dyDescent="0.35">
      <c r="A3949" s="189" t="s">
        <v>3772</v>
      </c>
      <c r="B3949" s="190" t="s">
        <v>3801</v>
      </c>
      <c r="C3949" s="191">
        <v>569291</v>
      </c>
      <c r="D3949" s="192">
        <v>2.7519999999999998</v>
      </c>
      <c r="E3949" s="193">
        <v>43.54038997</v>
      </c>
      <c r="F3949" s="194">
        <v>0.55710306406685239</v>
      </c>
      <c r="H3949" s="195">
        <f t="shared" si="367"/>
        <v>2</v>
      </c>
      <c r="I3949" s="196">
        <f t="shared" si="368"/>
        <v>4.5</v>
      </c>
      <c r="J3949" s="197">
        <f t="shared" si="369"/>
        <v>5</v>
      </c>
      <c r="K3949" s="186">
        <f t="shared" si="372"/>
        <v>11.5</v>
      </c>
      <c r="L3949" s="198">
        <f t="shared" si="370"/>
        <v>3.8333333333333335</v>
      </c>
      <c r="M3949" s="199">
        <f t="shared" si="371"/>
        <v>3.83</v>
      </c>
    </row>
    <row r="3950" spans="1:13" x14ac:dyDescent="0.35">
      <c r="A3950" s="189" t="s">
        <v>3772</v>
      </c>
      <c r="B3950" s="190" t="s">
        <v>3267</v>
      </c>
      <c r="C3950" s="191">
        <v>569321</v>
      </c>
      <c r="D3950" s="192">
        <v>2.5249999999999999</v>
      </c>
      <c r="E3950" s="193">
        <v>41.94097996</v>
      </c>
      <c r="F3950" s="194">
        <v>1.7817371937639199</v>
      </c>
      <c r="H3950" s="195">
        <f t="shared" si="367"/>
        <v>1.5</v>
      </c>
      <c r="I3950" s="196">
        <f t="shared" si="368"/>
        <v>2</v>
      </c>
      <c r="J3950" s="197">
        <f t="shared" si="369"/>
        <v>5</v>
      </c>
      <c r="K3950" s="186">
        <f t="shared" si="372"/>
        <v>8.5</v>
      </c>
      <c r="L3950" s="198">
        <f t="shared" si="370"/>
        <v>2.8333333333333335</v>
      </c>
      <c r="M3950" s="199">
        <f t="shared" si="371"/>
        <v>2.83</v>
      </c>
    </row>
    <row r="3951" spans="1:13" x14ac:dyDescent="0.35">
      <c r="A3951" s="189" t="s">
        <v>3772</v>
      </c>
      <c r="B3951" s="190" t="s">
        <v>3802</v>
      </c>
      <c r="C3951" s="191">
        <v>569364</v>
      </c>
      <c r="D3951" s="192">
        <v>4.3959999999999999</v>
      </c>
      <c r="E3951" s="193">
        <v>41.98630137</v>
      </c>
      <c r="F3951" s="194">
        <v>0</v>
      </c>
      <c r="H3951" s="195">
        <f t="shared" si="367"/>
        <v>5</v>
      </c>
      <c r="I3951" s="196">
        <f t="shared" si="368"/>
        <v>2</v>
      </c>
      <c r="J3951" s="197">
        <f t="shared" si="369"/>
        <v>5</v>
      </c>
      <c r="K3951" s="186">
        <f t="shared" si="372"/>
        <v>12</v>
      </c>
      <c r="L3951" s="198">
        <f t="shared" si="370"/>
        <v>4</v>
      </c>
      <c r="M3951" s="199">
        <f t="shared" si="371"/>
        <v>4</v>
      </c>
    </row>
    <row r="3952" spans="1:13" x14ac:dyDescent="0.35">
      <c r="A3952" s="189" t="s">
        <v>3772</v>
      </c>
      <c r="B3952" s="190" t="s">
        <v>3803</v>
      </c>
      <c r="C3952" s="191">
        <v>569399</v>
      </c>
      <c r="D3952" s="192">
        <v>2.2919999999999998</v>
      </c>
      <c r="E3952" s="193">
        <v>41.380819369999998</v>
      </c>
      <c r="F3952" s="194">
        <v>5.2141527001862196</v>
      </c>
      <c r="H3952" s="195">
        <f t="shared" si="367"/>
        <v>1</v>
      </c>
      <c r="I3952" s="196">
        <f t="shared" si="368"/>
        <v>1</v>
      </c>
      <c r="J3952" s="197">
        <f t="shared" si="369"/>
        <v>0.5</v>
      </c>
      <c r="K3952" s="186">
        <f t="shared" si="372"/>
        <v>2.5</v>
      </c>
      <c r="L3952" s="198">
        <f t="shared" si="370"/>
        <v>0.83333333333333337</v>
      </c>
      <c r="M3952" s="199">
        <f t="shared" si="371"/>
        <v>0.83</v>
      </c>
    </row>
    <row r="3953" spans="1:13" x14ac:dyDescent="0.35">
      <c r="A3953" s="189" t="s">
        <v>3772</v>
      </c>
      <c r="B3953" s="190" t="s">
        <v>3804</v>
      </c>
      <c r="C3953" s="191">
        <v>569411</v>
      </c>
      <c r="D3953" s="192">
        <v>2.5640000000000001</v>
      </c>
      <c r="E3953" s="193">
        <v>46.040540540000002</v>
      </c>
      <c r="F3953" s="194">
        <v>0</v>
      </c>
      <c r="H3953" s="195">
        <f t="shared" si="367"/>
        <v>1.5</v>
      </c>
      <c r="I3953" s="196">
        <f t="shared" si="368"/>
        <v>5</v>
      </c>
      <c r="J3953" s="197">
        <f t="shared" si="369"/>
        <v>5</v>
      </c>
      <c r="K3953" s="186">
        <f t="shared" si="372"/>
        <v>11.5</v>
      </c>
      <c r="L3953" s="198">
        <f t="shared" si="370"/>
        <v>3.8333333333333335</v>
      </c>
      <c r="M3953" s="199">
        <f t="shared" si="371"/>
        <v>3.83</v>
      </c>
    </row>
    <row r="3954" spans="1:13" x14ac:dyDescent="0.35">
      <c r="A3954" s="189" t="s">
        <v>3772</v>
      </c>
      <c r="B3954" s="190" t="s">
        <v>936</v>
      </c>
      <c r="C3954" s="191">
        <v>548324</v>
      </c>
      <c r="D3954" s="192">
        <v>1.667</v>
      </c>
      <c r="E3954" s="193">
        <v>43.510526319999997</v>
      </c>
      <c r="F3954" s="194">
        <v>0</v>
      </c>
      <c r="H3954" s="195">
        <f t="shared" si="367"/>
        <v>0.5</v>
      </c>
      <c r="I3954" s="196">
        <f t="shared" si="368"/>
        <v>4.5</v>
      </c>
      <c r="J3954" s="197">
        <f t="shared" si="369"/>
        <v>5</v>
      </c>
      <c r="K3954" s="186">
        <f t="shared" si="372"/>
        <v>10</v>
      </c>
      <c r="L3954" s="198">
        <f t="shared" si="370"/>
        <v>3.3333333333333335</v>
      </c>
      <c r="M3954" s="199">
        <f t="shared" si="371"/>
        <v>3.33</v>
      </c>
    </row>
    <row r="3955" spans="1:13" x14ac:dyDescent="0.35">
      <c r="A3955" s="189" t="s">
        <v>3772</v>
      </c>
      <c r="B3955" s="190" t="s">
        <v>1182</v>
      </c>
      <c r="C3955" s="191">
        <v>569461</v>
      </c>
      <c r="D3955" s="192">
        <v>8.1969999999999992</v>
      </c>
      <c r="E3955" s="193">
        <v>42.705128209999998</v>
      </c>
      <c r="F3955" s="194">
        <v>5.1282051282051286</v>
      </c>
      <c r="H3955" s="195">
        <f t="shared" si="367"/>
        <v>5</v>
      </c>
      <c r="I3955" s="196">
        <f t="shared" si="368"/>
        <v>3.5</v>
      </c>
      <c r="J3955" s="197">
        <f t="shared" si="369"/>
        <v>0.5</v>
      </c>
      <c r="K3955" s="186">
        <f t="shared" si="372"/>
        <v>9</v>
      </c>
      <c r="L3955" s="198">
        <f t="shared" si="370"/>
        <v>3</v>
      </c>
      <c r="M3955" s="199">
        <f t="shared" si="371"/>
        <v>3</v>
      </c>
    </row>
    <row r="3956" spans="1:13" x14ac:dyDescent="0.35">
      <c r="A3956" s="189" t="s">
        <v>3772</v>
      </c>
      <c r="B3956" s="190" t="s">
        <v>362</v>
      </c>
      <c r="C3956" s="191">
        <v>569470</v>
      </c>
      <c r="D3956" s="192">
        <v>3.077</v>
      </c>
      <c r="E3956" s="193">
        <v>39.858974359999998</v>
      </c>
      <c r="F3956" s="194">
        <v>8.3333333333333339</v>
      </c>
      <c r="H3956" s="195">
        <f t="shared" si="367"/>
        <v>2.5</v>
      </c>
      <c r="I3956" s="196">
        <f t="shared" si="368"/>
        <v>0.5</v>
      </c>
      <c r="J3956" s="197">
        <f t="shared" si="369"/>
        <v>0.5</v>
      </c>
      <c r="K3956" s="186">
        <f t="shared" si="372"/>
        <v>3.5</v>
      </c>
      <c r="L3956" s="198">
        <f t="shared" si="370"/>
        <v>1.1666666666666667</v>
      </c>
      <c r="M3956" s="199">
        <f t="shared" si="371"/>
        <v>1.1599999999999999</v>
      </c>
    </row>
    <row r="3957" spans="1:13" x14ac:dyDescent="0.35">
      <c r="A3957" s="189" t="s">
        <v>3772</v>
      </c>
      <c r="B3957" s="190" t="s">
        <v>3805</v>
      </c>
      <c r="C3957" s="191">
        <v>548341</v>
      </c>
      <c r="D3957" s="192">
        <v>4.0819999999999999</v>
      </c>
      <c r="E3957" s="193">
        <v>39.274647889999997</v>
      </c>
      <c r="F3957" s="194">
        <v>0</v>
      </c>
      <c r="H3957" s="195">
        <f t="shared" si="367"/>
        <v>5</v>
      </c>
      <c r="I3957" s="196">
        <f t="shared" si="368"/>
        <v>0.5</v>
      </c>
      <c r="J3957" s="197">
        <f t="shared" si="369"/>
        <v>5</v>
      </c>
      <c r="K3957" s="186">
        <f t="shared" si="372"/>
        <v>10.5</v>
      </c>
      <c r="L3957" s="198">
        <f t="shared" si="370"/>
        <v>3.5</v>
      </c>
      <c r="M3957" s="199">
        <f t="shared" si="371"/>
        <v>3.5</v>
      </c>
    </row>
    <row r="3958" spans="1:13" x14ac:dyDescent="0.35">
      <c r="A3958" s="189" t="s">
        <v>3772</v>
      </c>
      <c r="B3958" s="190" t="s">
        <v>3806</v>
      </c>
      <c r="C3958" s="191">
        <v>569534</v>
      </c>
      <c r="D3958" s="192">
        <v>3.03</v>
      </c>
      <c r="E3958" s="193">
        <v>43.387029290000001</v>
      </c>
      <c r="F3958" s="194">
        <v>0.83682008368200844</v>
      </c>
      <c r="H3958" s="195">
        <f t="shared" si="367"/>
        <v>2.5</v>
      </c>
      <c r="I3958" s="196">
        <f t="shared" si="368"/>
        <v>4.5</v>
      </c>
      <c r="J3958" s="197">
        <f t="shared" si="369"/>
        <v>5</v>
      </c>
      <c r="K3958" s="186">
        <f t="shared" si="372"/>
        <v>12</v>
      </c>
      <c r="L3958" s="198">
        <f t="shared" si="370"/>
        <v>4</v>
      </c>
      <c r="M3958" s="199">
        <f t="shared" si="371"/>
        <v>4</v>
      </c>
    </row>
    <row r="3959" spans="1:13" x14ac:dyDescent="0.35">
      <c r="A3959" s="189" t="s">
        <v>3772</v>
      </c>
      <c r="B3959" s="190" t="s">
        <v>3807</v>
      </c>
      <c r="C3959" s="191">
        <v>569585</v>
      </c>
      <c r="D3959" s="192">
        <v>2.3809999999999998</v>
      </c>
      <c r="E3959" s="193">
        <v>42.610414050000003</v>
      </c>
      <c r="F3959" s="194">
        <v>0.75282308657465491</v>
      </c>
      <c r="H3959" s="195">
        <f t="shared" si="367"/>
        <v>1</v>
      </c>
      <c r="I3959" s="196">
        <f t="shared" si="368"/>
        <v>3</v>
      </c>
      <c r="J3959" s="197">
        <f t="shared" si="369"/>
        <v>5</v>
      </c>
      <c r="K3959" s="186">
        <f t="shared" si="372"/>
        <v>9</v>
      </c>
      <c r="L3959" s="198">
        <f t="shared" si="370"/>
        <v>3</v>
      </c>
      <c r="M3959" s="199">
        <f t="shared" si="371"/>
        <v>3</v>
      </c>
    </row>
    <row r="3960" spans="1:13" x14ac:dyDescent="0.35">
      <c r="A3960" s="189" t="s">
        <v>3772</v>
      </c>
      <c r="B3960" s="190" t="s">
        <v>3808</v>
      </c>
      <c r="C3960" s="191">
        <v>569593</v>
      </c>
      <c r="D3960" s="192">
        <v>1.853</v>
      </c>
      <c r="E3960" s="193">
        <v>40.617647060000003</v>
      </c>
      <c r="F3960" s="194">
        <v>3.3182503770739062</v>
      </c>
      <c r="H3960" s="195">
        <f t="shared" si="367"/>
        <v>0.5</v>
      </c>
      <c r="I3960" s="196">
        <f t="shared" si="368"/>
        <v>0.5</v>
      </c>
      <c r="J3960" s="197">
        <f t="shared" si="369"/>
        <v>2.5</v>
      </c>
      <c r="K3960" s="186">
        <f t="shared" si="372"/>
        <v>3.5</v>
      </c>
      <c r="L3960" s="198">
        <f t="shared" si="370"/>
        <v>1.1666666666666667</v>
      </c>
      <c r="M3960" s="199">
        <f t="shared" si="371"/>
        <v>1.1599999999999999</v>
      </c>
    </row>
    <row r="3961" spans="1:13" x14ac:dyDescent="0.35">
      <c r="A3961" s="189" t="s">
        <v>3772</v>
      </c>
      <c r="B3961" s="190" t="s">
        <v>3809</v>
      </c>
      <c r="C3961" s="191">
        <v>569615</v>
      </c>
      <c r="D3961" s="192">
        <v>1.762</v>
      </c>
      <c r="E3961" s="193">
        <v>42.206493510000001</v>
      </c>
      <c r="F3961" s="194">
        <v>1.0389610389610389</v>
      </c>
      <c r="H3961" s="195">
        <f t="shared" si="367"/>
        <v>0.5</v>
      </c>
      <c r="I3961" s="196">
        <f t="shared" si="368"/>
        <v>2.5</v>
      </c>
      <c r="J3961" s="197">
        <f t="shared" si="369"/>
        <v>5</v>
      </c>
      <c r="K3961" s="186">
        <f t="shared" si="372"/>
        <v>8</v>
      </c>
      <c r="L3961" s="198">
        <f t="shared" si="370"/>
        <v>2.6666666666666665</v>
      </c>
      <c r="M3961" s="199">
        <f t="shared" si="371"/>
        <v>2.66</v>
      </c>
    </row>
    <row r="3962" spans="1:13" x14ac:dyDescent="0.35">
      <c r="A3962" s="189" t="s">
        <v>3772</v>
      </c>
      <c r="B3962" s="190" t="s">
        <v>3810</v>
      </c>
      <c r="C3962" s="191">
        <v>548537</v>
      </c>
      <c r="D3962" s="192">
        <v>0</v>
      </c>
      <c r="E3962" s="193">
        <v>40.58</v>
      </c>
      <c r="F3962" s="194">
        <v>4</v>
      </c>
      <c r="H3962" s="195">
        <f t="shared" si="367"/>
        <v>0.5</v>
      </c>
      <c r="I3962" s="196">
        <f t="shared" si="368"/>
        <v>0.5</v>
      </c>
      <c r="J3962" s="197">
        <f t="shared" si="369"/>
        <v>1.5</v>
      </c>
      <c r="K3962" s="186">
        <f t="shared" si="372"/>
        <v>2.5</v>
      </c>
      <c r="L3962" s="198">
        <f t="shared" si="370"/>
        <v>0.83333333333333337</v>
      </c>
      <c r="M3962" s="199">
        <f t="shared" si="371"/>
        <v>0.83</v>
      </c>
    </row>
    <row r="3963" spans="1:13" x14ac:dyDescent="0.35">
      <c r="A3963" s="189" t="s">
        <v>3772</v>
      </c>
      <c r="B3963" s="190" t="s">
        <v>3811</v>
      </c>
      <c r="C3963" s="191">
        <v>569658</v>
      </c>
      <c r="D3963" s="192">
        <v>2.2829999999999999</v>
      </c>
      <c r="E3963" s="193">
        <v>44.920227920000002</v>
      </c>
      <c r="F3963" s="194">
        <v>4.5584045584045594</v>
      </c>
      <c r="H3963" s="195">
        <f t="shared" si="367"/>
        <v>1</v>
      </c>
      <c r="I3963" s="196">
        <f t="shared" si="368"/>
        <v>5</v>
      </c>
      <c r="J3963" s="197">
        <f t="shared" si="369"/>
        <v>0.5</v>
      </c>
      <c r="K3963" s="186">
        <f t="shared" si="372"/>
        <v>6.5</v>
      </c>
      <c r="L3963" s="198">
        <f t="shared" si="370"/>
        <v>2.1666666666666665</v>
      </c>
      <c r="M3963" s="199">
        <f t="shared" si="371"/>
        <v>2.16</v>
      </c>
    </row>
    <row r="3964" spans="1:13" x14ac:dyDescent="0.35">
      <c r="A3964" s="189" t="s">
        <v>3772</v>
      </c>
      <c r="B3964" s="190" t="s">
        <v>3812</v>
      </c>
      <c r="C3964" s="191">
        <v>569682</v>
      </c>
      <c r="D3964" s="192">
        <v>2.3260000000000001</v>
      </c>
      <c r="E3964" s="193">
        <v>42.224540900000001</v>
      </c>
      <c r="F3964" s="194">
        <v>4.674457429048414</v>
      </c>
      <c r="H3964" s="195">
        <f t="shared" si="367"/>
        <v>1</v>
      </c>
      <c r="I3964" s="196">
        <f t="shared" si="368"/>
        <v>2.5</v>
      </c>
      <c r="J3964" s="197">
        <f t="shared" si="369"/>
        <v>0.5</v>
      </c>
      <c r="K3964" s="186">
        <f t="shared" si="372"/>
        <v>4</v>
      </c>
      <c r="L3964" s="198">
        <f t="shared" si="370"/>
        <v>1.3333333333333333</v>
      </c>
      <c r="M3964" s="199">
        <f t="shared" si="371"/>
        <v>1.33</v>
      </c>
    </row>
    <row r="3965" spans="1:13" x14ac:dyDescent="0.35">
      <c r="A3965" s="189" t="s">
        <v>3772</v>
      </c>
      <c r="B3965" s="190" t="s">
        <v>3813</v>
      </c>
      <c r="C3965" s="191">
        <v>569691</v>
      </c>
      <c r="D3965" s="192">
        <v>0.96</v>
      </c>
      <c r="E3965" s="193">
        <v>45.558312659999999</v>
      </c>
      <c r="F3965" s="194">
        <v>5.4590570719602987</v>
      </c>
      <c r="H3965" s="195">
        <f t="shared" si="367"/>
        <v>0.5</v>
      </c>
      <c r="I3965" s="196">
        <f t="shared" si="368"/>
        <v>5</v>
      </c>
      <c r="J3965" s="197">
        <f t="shared" si="369"/>
        <v>0.5</v>
      </c>
      <c r="K3965" s="186">
        <f t="shared" si="372"/>
        <v>6</v>
      </c>
      <c r="L3965" s="198">
        <f t="shared" si="370"/>
        <v>2</v>
      </c>
      <c r="M3965" s="199">
        <f t="shared" si="371"/>
        <v>2</v>
      </c>
    </row>
    <row r="3966" spans="1:13" x14ac:dyDescent="0.35">
      <c r="A3966" s="189" t="s">
        <v>3772</v>
      </c>
      <c r="B3966" s="190" t="s">
        <v>3814</v>
      </c>
      <c r="C3966" s="191">
        <v>569704</v>
      </c>
      <c r="D3966" s="192">
        <v>1.115</v>
      </c>
      <c r="E3966" s="193">
        <v>41.49555556</v>
      </c>
      <c r="F3966" s="194">
        <v>7.5555555555555554</v>
      </c>
      <c r="H3966" s="195">
        <f t="shared" si="367"/>
        <v>0.5</v>
      </c>
      <c r="I3966" s="196">
        <f t="shared" si="368"/>
        <v>1.5</v>
      </c>
      <c r="J3966" s="197">
        <f t="shared" si="369"/>
        <v>0.5</v>
      </c>
      <c r="K3966" s="186">
        <f t="shared" si="372"/>
        <v>2.5</v>
      </c>
      <c r="L3966" s="198">
        <f t="shared" si="370"/>
        <v>0.83333333333333337</v>
      </c>
      <c r="M3966" s="199">
        <f t="shared" si="371"/>
        <v>0.83</v>
      </c>
    </row>
    <row r="3967" spans="1:13" x14ac:dyDescent="0.35">
      <c r="A3967" s="189" t="s">
        <v>3772</v>
      </c>
      <c r="B3967" s="190" t="s">
        <v>860</v>
      </c>
      <c r="C3967" s="191">
        <v>530654</v>
      </c>
      <c r="D3967" s="192">
        <v>1.1759999999999999</v>
      </c>
      <c r="E3967" s="193">
        <v>37.765625</v>
      </c>
      <c r="F3967" s="194">
        <v>5.46875</v>
      </c>
      <c r="H3967" s="195">
        <f t="shared" si="367"/>
        <v>0.5</v>
      </c>
      <c r="I3967" s="196">
        <f t="shared" si="368"/>
        <v>0.5</v>
      </c>
      <c r="J3967" s="197">
        <f t="shared" si="369"/>
        <v>0.5</v>
      </c>
      <c r="K3967" s="186">
        <f t="shared" si="372"/>
        <v>1.5</v>
      </c>
      <c r="L3967" s="198">
        <f t="shared" si="370"/>
        <v>0.5</v>
      </c>
      <c r="M3967" s="199">
        <f t="shared" si="371"/>
        <v>0.5</v>
      </c>
    </row>
    <row r="3968" spans="1:13" x14ac:dyDescent="0.35">
      <c r="A3968" s="189" t="s">
        <v>3772</v>
      </c>
      <c r="B3968" s="190" t="s">
        <v>3815</v>
      </c>
      <c r="C3968" s="191">
        <v>548626</v>
      </c>
      <c r="D3968" s="192">
        <v>5.66</v>
      </c>
      <c r="E3968" s="193">
        <v>42.694174760000003</v>
      </c>
      <c r="F3968" s="194">
        <v>0</v>
      </c>
      <c r="H3968" s="195">
        <f t="shared" si="367"/>
        <v>5</v>
      </c>
      <c r="I3968" s="196">
        <f t="shared" si="368"/>
        <v>3</v>
      </c>
      <c r="J3968" s="197">
        <f t="shared" si="369"/>
        <v>5</v>
      </c>
      <c r="K3968" s="186">
        <f t="shared" si="372"/>
        <v>13</v>
      </c>
      <c r="L3968" s="198">
        <f t="shared" si="370"/>
        <v>4.333333333333333</v>
      </c>
      <c r="M3968" s="199">
        <f t="shared" si="371"/>
        <v>4.33</v>
      </c>
    </row>
    <row r="3969" spans="1:13" x14ac:dyDescent="0.35">
      <c r="A3969" s="189" t="s">
        <v>3772</v>
      </c>
      <c r="B3969" s="190" t="s">
        <v>1948</v>
      </c>
      <c r="C3969" s="191">
        <v>530662</v>
      </c>
      <c r="D3969" s="192">
        <v>3.03</v>
      </c>
      <c r="E3969" s="193">
        <v>44.565693430000003</v>
      </c>
      <c r="F3969" s="194">
        <v>1.4598540145985404</v>
      </c>
      <c r="H3969" s="195">
        <f t="shared" si="367"/>
        <v>2.5</v>
      </c>
      <c r="I3969" s="196">
        <f t="shared" si="368"/>
        <v>5</v>
      </c>
      <c r="J3969" s="197">
        <f t="shared" si="369"/>
        <v>5</v>
      </c>
      <c r="K3969" s="186">
        <f t="shared" si="372"/>
        <v>12.5</v>
      </c>
      <c r="L3969" s="198">
        <f t="shared" si="370"/>
        <v>4.166666666666667</v>
      </c>
      <c r="M3969" s="199">
        <f t="shared" si="371"/>
        <v>4.16</v>
      </c>
    </row>
    <row r="3970" spans="1:13" x14ac:dyDescent="0.35">
      <c r="A3970" s="189" t="s">
        <v>3772</v>
      </c>
      <c r="B3970" s="190" t="s">
        <v>3816</v>
      </c>
      <c r="C3970" s="191">
        <v>569801</v>
      </c>
      <c r="D3970" s="192">
        <v>3.226</v>
      </c>
      <c r="E3970" s="193">
        <v>42.092405059999997</v>
      </c>
      <c r="F3970" s="194">
        <v>7.5949367088607591</v>
      </c>
      <c r="H3970" s="195">
        <f t="shared" si="367"/>
        <v>3</v>
      </c>
      <c r="I3970" s="196">
        <f t="shared" si="368"/>
        <v>2.5</v>
      </c>
      <c r="J3970" s="197">
        <f t="shared" si="369"/>
        <v>0.5</v>
      </c>
      <c r="K3970" s="186">
        <f t="shared" si="372"/>
        <v>6</v>
      </c>
      <c r="L3970" s="198">
        <f t="shared" si="370"/>
        <v>2</v>
      </c>
      <c r="M3970" s="199">
        <f t="shared" si="371"/>
        <v>2</v>
      </c>
    </row>
    <row r="3971" spans="1:13" x14ac:dyDescent="0.35">
      <c r="A3971" s="189" t="s">
        <v>3817</v>
      </c>
      <c r="B3971" s="190" t="s">
        <v>3818</v>
      </c>
      <c r="C3971" s="191">
        <v>547638</v>
      </c>
      <c r="D3971" s="192">
        <v>2.3809999999999998</v>
      </c>
      <c r="E3971" s="193">
        <v>41.124624619999999</v>
      </c>
      <c r="F3971" s="194">
        <v>1.2012012012012014</v>
      </c>
      <c r="H3971" s="195">
        <f t="shared" si="367"/>
        <v>1</v>
      </c>
      <c r="I3971" s="196">
        <f t="shared" si="368"/>
        <v>0.5</v>
      </c>
      <c r="J3971" s="197">
        <f t="shared" si="369"/>
        <v>5</v>
      </c>
      <c r="K3971" s="186">
        <f t="shared" si="372"/>
        <v>6.5</v>
      </c>
      <c r="L3971" s="198">
        <f t="shared" si="370"/>
        <v>2.1666666666666665</v>
      </c>
      <c r="M3971" s="199">
        <f t="shared" si="371"/>
        <v>2.16</v>
      </c>
    </row>
    <row r="3972" spans="1:13" x14ac:dyDescent="0.35">
      <c r="A3972" s="189" t="s">
        <v>3817</v>
      </c>
      <c r="B3972" s="190" t="s">
        <v>3819</v>
      </c>
      <c r="C3972" s="191">
        <v>561801</v>
      </c>
      <c r="D3972" s="192">
        <v>4.819</v>
      </c>
      <c r="E3972" s="193">
        <v>42.5859375</v>
      </c>
      <c r="F3972" s="194">
        <v>7.8125</v>
      </c>
      <c r="H3972" s="195">
        <f t="shared" ref="H3972:H4035" si="373">VALUE(_xlfn.IFS(D3972&gt;4.05,"5",D3972&gt;=3.83,"4,5",D3972&gt;=3.6,"4",D3972&gt;=3.37,"3,5",D3972&gt;=3.14,"3",D3972&gt;=2.91,"2,5",D3972&gt;=2.68,"2",D3972&gt;=2.45,"1,5",D3972&gt;=2.22,"1",D3972&lt;2.22,"0,5"))</f>
        <v>5</v>
      </c>
      <c r="I3972" s="196">
        <f t="shared" ref="I3972:I4035" si="374">VALUE(_xlfn.IFS(E3972&gt;43.62,"5",E3972&gt;=43.32,"4,5",E3972&gt;=43.1,"4",E3972&gt;=42.7,"3,5",E3972&gt;=42.39,"3",E3972&gt;=42.08,"2,5",E3972&gt;=41.77,"2",E3972&gt;=41.46,"1,5",E3972&gt;=41.15,"1",E3972&lt;41.15,"0,5"))</f>
        <v>3</v>
      </c>
      <c r="J3972" s="197">
        <f t="shared" ref="J3972:J4035" si="375">VALUE(_xlfn.IFS(F3972&gt;4.53,"0,5",F3972&gt;=4.2,"1",F3972&gt;=3.86,"1,5",F3972&gt;=3.52,"2",F3972&gt;=3.18,"2,5",F3972&gt;=2.84,"3",F3972&gt;=2.5,"3,5",F3972&gt;=2.16,"4",F3972&gt;=1.82,"4,5",F3972&lt;1.82,"5"))</f>
        <v>0.5</v>
      </c>
      <c r="K3972" s="186">
        <f t="shared" si="372"/>
        <v>8.5</v>
      </c>
      <c r="L3972" s="198">
        <f t="shared" ref="L3972:L4035" si="376">(H3972+I3972+J3972)/3</f>
        <v>2.8333333333333335</v>
      </c>
      <c r="M3972" s="199">
        <f t="shared" ref="M3972:M4035" si="377">ROUNDDOWN(L3972,2)</f>
        <v>2.83</v>
      </c>
    </row>
    <row r="3973" spans="1:13" x14ac:dyDescent="0.35">
      <c r="A3973" s="189" t="s">
        <v>3817</v>
      </c>
      <c r="B3973" s="190" t="s">
        <v>3820</v>
      </c>
      <c r="C3973" s="191">
        <v>547735</v>
      </c>
      <c r="D3973" s="192">
        <v>3.0950000000000002</v>
      </c>
      <c r="E3973" s="193">
        <v>40.201078580000001</v>
      </c>
      <c r="F3973" s="194">
        <v>3.3898305084745766</v>
      </c>
      <c r="H3973" s="195">
        <f t="shared" si="373"/>
        <v>2.5</v>
      </c>
      <c r="I3973" s="196">
        <f t="shared" si="374"/>
        <v>0.5</v>
      </c>
      <c r="J3973" s="197">
        <f t="shared" si="375"/>
        <v>2.5</v>
      </c>
      <c r="K3973" s="186">
        <f t="shared" si="372"/>
        <v>5.5</v>
      </c>
      <c r="L3973" s="198">
        <f t="shared" si="376"/>
        <v>1.8333333333333333</v>
      </c>
      <c r="M3973" s="199">
        <f t="shared" si="377"/>
        <v>1.83</v>
      </c>
    </row>
    <row r="3974" spans="1:13" x14ac:dyDescent="0.35">
      <c r="A3974" s="189" t="s">
        <v>3817</v>
      </c>
      <c r="B3974" s="190" t="s">
        <v>3821</v>
      </c>
      <c r="C3974" s="191">
        <v>547883</v>
      </c>
      <c r="D3974" s="192">
        <v>9.375</v>
      </c>
      <c r="E3974" s="193">
        <v>41.666666669999998</v>
      </c>
      <c r="F3974" s="194">
        <v>11.76470588235294</v>
      </c>
      <c r="H3974" s="195">
        <f t="shared" si="373"/>
        <v>5</v>
      </c>
      <c r="I3974" s="196">
        <f t="shared" si="374"/>
        <v>1.5</v>
      </c>
      <c r="J3974" s="197">
        <f t="shared" si="375"/>
        <v>0.5</v>
      </c>
      <c r="K3974" s="186">
        <f t="shared" si="372"/>
        <v>7</v>
      </c>
      <c r="L3974" s="198">
        <f t="shared" si="376"/>
        <v>2.3333333333333335</v>
      </c>
      <c r="M3974" s="199">
        <f t="shared" si="377"/>
        <v>2.33</v>
      </c>
    </row>
    <row r="3975" spans="1:13" x14ac:dyDescent="0.35">
      <c r="A3975" s="189" t="s">
        <v>3817</v>
      </c>
      <c r="B3975" s="190" t="s">
        <v>3822</v>
      </c>
      <c r="C3975" s="191">
        <v>551589</v>
      </c>
      <c r="D3975" s="192">
        <v>3.3330000000000002</v>
      </c>
      <c r="E3975" s="193">
        <v>41.2</v>
      </c>
      <c r="F3975" s="194">
        <v>7.0588235294117645</v>
      </c>
      <c r="H3975" s="195">
        <f t="shared" si="373"/>
        <v>3</v>
      </c>
      <c r="I3975" s="196">
        <f t="shared" si="374"/>
        <v>1</v>
      </c>
      <c r="J3975" s="197">
        <f t="shared" si="375"/>
        <v>0.5</v>
      </c>
      <c r="K3975" s="186">
        <f t="shared" si="372"/>
        <v>4.5</v>
      </c>
      <c r="L3975" s="198">
        <f t="shared" si="376"/>
        <v>1.5</v>
      </c>
      <c r="M3975" s="199">
        <f t="shared" si="377"/>
        <v>1.5</v>
      </c>
    </row>
    <row r="3976" spans="1:13" x14ac:dyDescent="0.35">
      <c r="A3976" s="189" t="s">
        <v>3817</v>
      </c>
      <c r="B3976" s="190" t="s">
        <v>3039</v>
      </c>
      <c r="C3976" s="191">
        <v>547956</v>
      </c>
      <c r="D3976" s="192">
        <v>2.4790000000000001</v>
      </c>
      <c r="E3976" s="193">
        <v>44.413043479999999</v>
      </c>
      <c r="F3976" s="194">
        <v>10.628019323671499</v>
      </c>
      <c r="H3976" s="195">
        <f t="shared" si="373"/>
        <v>1.5</v>
      </c>
      <c r="I3976" s="196">
        <f t="shared" si="374"/>
        <v>5</v>
      </c>
      <c r="J3976" s="197">
        <f t="shared" si="375"/>
        <v>0.5</v>
      </c>
      <c r="K3976" s="186">
        <f t="shared" si="372"/>
        <v>7</v>
      </c>
      <c r="L3976" s="198">
        <f t="shared" si="376"/>
        <v>2.3333333333333335</v>
      </c>
      <c r="M3976" s="199">
        <f t="shared" si="377"/>
        <v>2.33</v>
      </c>
    </row>
    <row r="3977" spans="1:13" x14ac:dyDescent="0.35">
      <c r="A3977" s="189" t="s">
        <v>3817</v>
      </c>
      <c r="B3977" s="190" t="s">
        <v>3817</v>
      </c>
      <c r="C3977" s="191">
        <v>547999</v>
      </c>
      <c r="D3977" s="192">
        <v>3.1859999999999999</v>
      </c>
      <c r="E3977" s="193">
        <v>43.878265050000003</v>
      </c>
      <c r="F3977" s="194">
        <v>5.0144142570105696</v>
      </c>
      <c r="H3977" s="195">
        <f t="shared" si="373"/>
        <v>3</v>
      </c>
      <c r="I3977" s="196">
        <f t="shared" si="374"/>
        <v>5</v>
      </c>
      <c r="J3977" s="197">
        <f t="shared" si="375"/>
        <v>0.5</v>
      </c>
      <c r="K3977" s="186">
        <f t="shared" si="372"/>
        <v>8.5</v>
      </c>
      <c r="L3977" s="198">
        <f t="shared" si="376"/>
        <v>2.8333333333333335</v>
      </c>
      <c r="M3977" s="199">
        <f t="shared" si="377"/>
        <v>2.83</v>
      </c>
    </row>
    <row r="3978" spans="1:13" x14ac:dyDescent="0.35">
      <c r="A3978" s="189" t="s">
        <v>3817</v>
      </c>
      <c r="B3978" s="190" t="s">
        <v>3823</v>
      </c>
      <c r="C3978" s="191">
        <v>548073</v>
      </c>
      <c r="D3978" s="192">
        <v>4.6509999999999998</v>
      </c>
      <c r="E3978" s="193">
        <v>44.065217390000001</v>
      </c>
      <c r="F3978" s="194">
        <v>2.8985507246376812</v>
      </c>
      <c r="H3978" s="195">
        <f t="shared" si="373"/>
        <v>5</v>
      </c>
      <c r="I3978" s="196">
        <f t="shared" si="374"/>
        <v>5</v>
      </c>
      <c r="J3978" s="197">
        <f t="shared" si="375"/>
        <v>3</v>
      </c>
      <c r="K3978" s="186">
        <f t="shared" si="372"/>
        <v>13</v>
      </c>
      <c r="L3978" s="198">
        <f t="shared" si="376"/>
        <v>4.333333333333333</v>
      </c>
      <c r="M3978" s="199">
        <f t="shared" si="377"/>
        <v>4.33</v>
      </c>
    </row>
    <row r="3979" spans="1:13" x14ac:dyDescent="0.35">
      <c r="A3979" s="189" t="s">
        <v>3817</v>
      </c>
      <c r="B3979" s="190" t="s">
        <v>815</v>
      </c>
      <c r="C3979" s="191">
        <v>548081</v>
      </c>
      <c r="D3979" s="192">
        <v>1.653</v>
      </c>
      <c r="E3979" s="193">
        <v>41.710638299999999</v>
      </c>
      <c r="F3979" s="194">
        <v>4.042553191489362</v>
      </c>
      <c r="H3979" s="195">
        <f t="shared" si="373"/>
        <v>0.5</v>
      </c>
      <c r="I3979" s="196">
        <f t="shared" si="374"/>
        <v>1.5</v>
      </c>
      <c r="J3979" s="197">
        <f t="shared" si="375"/>
        <v>1.5</v>
      </c>
      <c r="K3979" s="186">
        <f t="shared" si="372"/>
        <v>3.5</v>
      </c>
      <c r="L3979" s="198">
        <f t="shared" si="376"/>
        <v>1.1666666666666667</v>
      </c>
      <c r="M3979" s="199">
        <f t="shared" si="377"/>
        <v>1.1599999999999999</v>
      </c>
    </row>
    <row r="3980" spans="1:13" x14ac:dyDescent="0.35">
      <c r="A3980" s="189" t="s">
        <v>3817</v>
      </c>
      <c r="B3980" s="190" t="s">
        <v>1208</v>
      </c>
      <c r="C3980" s="191">
        <v>548090</v>
      </c>
      <c r="D3980" s="192">
        <v>3.5870000000000002</v>
      </c>
      <c r="E3980" s="193">
        <v>41.715223100000003</v>
      </c>
      <c r="F3980" s="194">
        <v>6.8241469816272966</v>
      </c>
      <c r="H3980" s="195">
        <f t="shared" si="373"/>
        <v>3.5</v>
      </c>
      <c r="I3980" s="196">
        <f t="shared" si="374"/>
        <v>1.5</v>
      </c>
      <c r="J3980" s="197">
        <f t="shared" si="375"/>
        <v>0.5</v>
      </c>
      <c r="K3980" s="186">
        <f t="shared" si="372"/>
        <v>5.5</v>
      </c>
      <c r="L3980" s="198">
        <f t="shared" si="376"/>
        <v>1.8333333333333333</v>
      </c>
      <c r="M3980" s="199">
        <f t="shared" si="377"/>
        <v>1.83</v>
      </c>
    </row>
    <row r="3981" spans="1:13" x14ac:dyDescent="0.35">
      <c r="A3981" s="189" t="s">
        <v>3817</v>
      </c>
      <c r="B3981" s="190" t="s">
        <v>3824</v>
      </c>
      <c r="C3981" s="191">
        <v>548120</v>
      </c>
      <c r="D3981" s="192">
        <v>2.4729999999999999</v>
      </c>
      <c r="E3981" s="193">
        <v>37.958244110000003</v>
      </c>
      <c r="F3981" s="194">
        <v>7.2805139186295502</v>
      </c>
      <c r="H3981" s="195">
        <f t="shared" si="373"/>
        <v>1.5</v>
      </c>
      <c r="I3981" s="196">
        <f t="shared" si="374"/>
        <v>0.5</v>
      </c>
      <c r="J3981" s="197">
        <f t="shared" si="375"/>
        <v>0.5</v>
      </c>
      <c r="K3981" s="186">
        <f t="shared" ref="K3981:K4044" si="378">SUM(H3981:J3981)</f>
        <v>2.5</v>
      </c>
      <c r="L3981" s="198">
        <f t="shared" si="376"/>
        <v>0.83333333333333337</v>
      </c>
      <c r="M3981" s="199">
        <f t="shared" si="377"/>
        <v>0.83</v>
      </c>
    </row>
    <row r="3982" spans="1:13" x14ac:dyDescent="0.35">
      <c r="A3982" s="189" t="s">
        <v>3817</v>
      </c>
      <c r="B3982" s="190" t="s">
        <v>3825</v>
      </c>
      <c r="C3982" s="191">
        <v>548146</v>
      </c>
      <c r="D3982" s="192">
        <v>2.02</v>
      </c>
      <c r="E3982" s="193">
        <v>44.619047620000003</v>
      </c>
      <c r="F3982" s="194">
        <v>4.7619047619047628</v>
      </c>
      <c r="H3982" s="195">
        <f t="shared" si="373"/>
        <v>0.5</v>
      </c>
      <c r="I3982" s="196">
        <f t="shared" si="374"/>
        <v>5</v>
      </c>
      <c r="J3982" s="197">
        <f t="shared" si="375"/>
        <v>0.5</v>
      </c>
      <c r="K3982" s="186">
        <f t="shared" si="378"/>
        <v>6</v>
      </c>
      <c r="L3982" s="198">
        <f t="shared" si="376"/>
        <v>2</v>
      </c>
      <c r="M3982" s="199">
        <f t="shared" si="377"/>
        <v>2</v>
      </c>
    </row>
    <row r="3983" spans="1:13" x14ac:dyDescent="0.35">
      <c r="A3983" s="189" t="s">
        <v>3817</v>
      </c>
      <c r="B3983" s="190" t="s">
        <v>3826</v>
      </c>
      <c r="C3983" s="191">
        <v>548162</v>
      </c>
      <c r="D3983" s="192">
        <v>2.8570000000000002</v>
      </c>
      <c r="E3983" s="193">
        <v>39.076190480000001</v>
      </c>
      <c r="F3983" s="194">
        <v>6.6666666666666661</v>
      </c>
      <c r="H3983" s="195">
        <f t="shared" si="373"/>
        <v>2</v>
      </c>
      <c r="I3983" s="196">
        <f t="shared" si="374"/>
        <v>0.5</v>
      </c>
      <c r="J3983" s="197">
        <f t="shared" si="375"/>
        <v>0.5</v>
      </c>
      <c r="K3983" s="186">
        <f t="shared" si="378"/>
        <v>3</v>
      </c>
      <c r="L3983" s="198">
        <f t="shared" si="376"/>
        <v>1</v>
      </c>
      <c r="M3983" s="199">
        <f t="shared" si="377"/>
        <v>1</v>
      </c>
    </row>
    <row r="3984" spans="1:13" x14ac:dyDescent="0.35">
      <c r="A3984" s="189" t="s">
        <v>3817</v>
      </c>
      <c r="B3984" s="190" t="s">
        <v>3827</v>
      </c>
      <c r="C3984" s="191">
        <v>548383</v>
      </c>
      <c r="D3984" s="192">
        <v>2.1739999999999999</v>
      </c>
      <c r="E3984" s="193">
        <v>40.596989970000003</v>
      </c>
      <c r="F3984" s="194">
        <v>8.0267558528428093</v>
      </c>
      <c r="H3984" s="195">
        <f t="shared" si="373"/>
        <v>0.5</v>
      </c>
      <c r="I3984" s="196">
        <f t="shared" si="374"/>
        <v>0.5</v>
      </c>
      <c r="J3984" s="197">
        <f t="shared" si="375"/>
        <v>0.5</v>
      </c>
      <c r="K3984" s="186">
        <f t="shared" si="378"/>
        <v>1.5</v>
      </c>
      <c r="L3984" s="198">
        <f t="shared" si="376"/>
        <v>0.5</v>
      </c>
      <c r="M3984" s="199">
        <f t="shared" si="377"/>
        <v>0.5</v>
      </c>
    </row>
    <row r="3985" spans="1:13" x14ac:dyDescent="0.35">
      <c r="A3985" s="189" t="s">
        <v>3817</v>
      </c>
      <c r="B3985" s="190" t="s">
        <v>3828</v>
      </c>
      <c r="C3985" s="191">
        <v>561819</v>
      </c>
      <c r="D3985" s="192">
        <v>1.389</v>
      </c>
      <c r="E3985" s="193">
        <v>42.424369749999997</v>
      </c>
      <c r="F3985" s="194">
        <v>0</v>
      </c>
      <c r="H3985" s="195">
        <f t="shared" si="373"/>
        <v>0.5</v>
      </c>
      <c r="I3985" s="196">
        <f t="shared" si="374"/>
        <v>3</v>
      </c>
      <c r="J3985" s="197">
        <f t="shared" si="375"/>
        <v>5</v>
      </c>
      <c r="K3985" s="186">
        <f t="shared" si="378"/>
        <v>8.5</v>
      </c>
      <c r="L3985" s="198">
        <f t="shared" si="376"/>
        <v>2.8333333333333335</v>
      </c>
      <c r="M3985" s="199">
        <f t="shared" si="377"/>
        <v>2.83</v>
      </c>
    </row>
    <row r="3986" spans="1:13" x14ac:dyDescent="0.35">
      <c r="A3986" s="189" t="s">
        <v>3817</v>
      </c>
      <c r="B3986" s="190" t="s">
        <v>3829</v>
      </c>
      <c r="C3986" s="191">
        <v>548545</v>
      </c>
      <c r="D3986" s="192">
        <v>2.0409999999999999</v>
      </c>
      <c r="E3986" s="193">
        <v>44.162337659999999</v>
      </c>
      <c r="F3986" s="194">
        <v>2.5974025974025974</v>
      </c>
      <c r="H3986" s="195">
        <f t="shared" si="373"/>
        <v>0.5</v>
      </c>
      <c r="I3986" s="196">
        <f t="shared" si="374"/>
        <v>5</v>
      </c>
      <c r="J3986" s="197">
        <f t="shared" si="375"/>
        <v>3.5</v>
      </c>
      <c r="K3986" s="186">
        <f t="shared" si="378"/>
        <v>9</v>
      </c>
      <c r="L3986" s="198">
        <f t="shared" si="376"/>
        <v>3</v>
      </c>
      <c r="M3986" s="199">
        <f t="shared" si="377"/>
        <v>3</v>
      </c>
    </row>
    <row r="3987" spans="1:13" x14ac:dyDescent="0.35">
      <c r="A3987" s="189" t="s">
        <v>3817</v>
      </c>
      <c r="B3987" s="190" t="s">
        <v>3449</v>
      </c>
      <c r="C3987" s="191">
        <v>537829</v>
      </c>
      <c r="D3987" s="192">
        <v>0</v>
      </c>
      <c r="E3987" s="193">
        <v>51.253623189999999</v>
      </c>
      <c r="F3987" s="194">
        <v>0</v>
      </c>
      <c r="H3987" s="195">
        <f t="shared" si="373"/>
        <v>0.5</v>
      </c>
      <c r="I3987" s="196">
        <f t="shared" si="374"/>
        <v>5</v>
      </c>
      <c r="J3987" s="197">
        <f t="shared" si="375"/>
        <v>5</v>
      </c>
      <c r="K3987" s="186">
        <f t="shared" si="378"/>
        <v>10.5</v>
      </c>
      <c r="L3987" s="198">
        <f t="shared" si="376"/>
        <v>3.5</v>
      </c>
      <c r="M3987" s="199">
        <f t="shared" si="377"/>
        <v>3.5</v>
      </c>
    </row>
    <row r="3988" spans="1:13" x14ac:dyDescent="0.35">
      <c r="A3988" s="189" t="s">
        <v>3817</v>
      </c>
      <c r="B3988" s="190" t="s">
        <v>3830</v>
      </c>
      <c r="C3988" s="191">
        <v>548715</v>
      </c>
      <c r="D3988" s="192">
        <v>1.1759999999999999</v>
      </c>
      <c r="E3988" s="193">
        <v>43.148148149999997</v>
      </c>
      <c r="F3988" s="194">
        <v>6.1728395061728394</v>
      </c>
      <c r="H3988" s="195">
        <f t="shared" si="373"/>
        <v>0.5</v>
      </c>
      <c r="I3988" s="196">
        <f t="shared" si="374"/>
        <v>4</v>
      </c>
      <c r="J3988" s="197">
        <f t="shared" si="375"/>
        <v>0.5</v>
      </c>
      <c r="K3988" s="186">
        <f t="shared" si="378"/>
        <v>5</v>
      </c>
      <c r="L3988" s="198">
        <f t="shared" si="376"/>
        <v>1.6666666666666667</v>
      </c>
      <c r="M3988" s="199">
        <f t="shared" si="377"/>
        <v>1.66</v>
      </c>
    </row>
    <row r="3989" spans="1:13" x14ac:dyDescent="0.35">
      <c r="A3989" s="189" t="s">
        <v>3817</v>
      </c>
      <c r="B3989" s="190" t="s">
        <v>1106</v>
      </c>
      <c r="C3989" s="191">
        <v>548766</v>
      </c>
      <c r="D3989" s="192">
        <v>2.4390000000000001</v>
      </c>
      <c r="E3989" s="193">
        <v>46.972222219999999</v>
      </c>
      <c r="F3989" s="194">
        <v>2.7777777777777777</v>
      </c>
      <c r="H3989" s="195">
        <f t="shared" si="373"/>
        <v>1</v>
      </c>
      <c r="I3989" s="196">
        <f t="shared" si="374"/>
        <v>5</v>
      </c>
      <c r="J3989" s="197">
        <f t="shared" si="375"/>
        <v>3.5</v>
      </c>
      <c r="K3989" s="186">
        <f t="shared" si="378"/>
        <v>9.5</v>
      </c>
      <c r="L3989" s="198">
        <f t="shared" si="376"/>
        <v>3.1666666666666665</v>
      </c>
      <c r="M3989" s="199">
        <f t="shared" si="377"/>
        <v>3.16</v>
      </c>
    </row>
    <row r="3990" spans="1:13" x14ac:dyDescent="0.35">
      <c r="A3990" s="189" t="s">
        <v>3817</v>
      </c>
      <c r="B3990" s="190" t="s">
        <v>3831</v>
      </c>
      <c r="C3990" s="191">
        <v>548774</v>
      </c>
      <c r="D3990" s="192">
        <v>2.7610000000000001</v>
      </c>
      <c r="E3990" s="193">
        <v>41.916961129999997</v>
      </c>
      <c r="F3990" s="194">
        <v>4.9469964664310959</v>
      </c>
      <c r="H3990" s="195">
        <f t="shared" si="373"/>
        <v>2</v>
      </c>
      <c r="I3990" s="196">
        <f t="shared" si="374"/>
        <v>2</v>
      </c>
      <c r="J3990" s="197">
        <f t="shared" si="375"/>
        <v>0.5</v>
      </c>
      <c r="K3990" s="186">
        <f t="shared" si="378"/>
        <v>4.5</v>
      </c>
      <c r="L3990" s="198">
        <f t="shared" si="376"/>
        <v>1.5</v>
      </c>
      <c r="M3990" s="199">
        <f t="shared" si="377"/>
        <v>1.5</v>
      </c>
    </row>
    <row r="3991" spans="1:13" x14ac:dyDescent="0.35">
      <c r="A3991" s="189" t="s">
        <v>3817</v>
      </c>
      <c r="B3991" s="190" t="s">
        <v>3832</v>
      </c>
      <c r="C3991" s="191">
        <v>561843</v>
      </c>
      <c r="D3991" s="192">
        <v>0</v>
      </c>
      <c r="E3991" s="193">
        <v>39.012195120000001</v>
      </c>
      <c r="F3991" s="194">
        <v>9.7560975609756095</v>
      </c>
      <c r="H3991" s="195">
        <f t="shared" si="373"/>
        <v>0.5</v>
      </c>
      <c r="I3991" s="196">
        <f t="shared" si="374"/>
        <v>0.5</v>
      </c>
      <c r="J3991" s="197">
        <f t="shared" si="375"/>
        <v>0.5</v>
      </c>
      <c r="K3991" s="186">
        <f t="shared" si="378"/>
        <v>1.5</v>
      </c>
      <c r="L3991" s="198">
        <f t="shared" si="376"/>
        <v>0.5</v>
      </c>
      <c r="M3991" s="199">
        <f t="shared" si="377"/>
        <v>0.5</v>
      </c>
    </row>
    <row r="3992" spans="1:13" x14ac:dyDescent="0.35">
      <c r="A3992" s="189" t="s">
        <v>3817</v>
      </c>
      <c r="B3992" s="190" t="s">
        <v>3833</v>
      </c>
      <c r="C3992" s="191">
        <v>598771</v>
      </c>
      <c r="D3992" s="192">
        <v>5.8819999999999997</v>
      </c>
      <c r="E3992" s="193">
        <v>43.778688520000003</v>
      </c>
      <c r="F3992" s="194">
        <v>3.278688524590164</v>
      </c>
      <c r="H3992" s="195">
        <f t="shared" si="373"/>
        <v>5</v>
      </c>
      <c r="I3992" s="196">
        <f t="shared" si="374"/>
        <v>5</v>
      </c>
      <c r="J3992" s="197">
        <f t="shared" si="375"/>
        <v>2.5</v>
      </c>
      <c r="K3992" s="186">
        <f t="shared" si="378"/>
        <v>12.5</v>
      </c>
      <c r="L3992" s="198">
        <f t="shared" si="376"/>
        <v>4.166666666666667</v>
      </c>
      <c r="M3992" s="199">
        <f t="shared" si="377"/>
        <v>4.16</v>
      </c>
    </row>
    <row r="3993" spans="1:13" x14ac:dyDescent="0.35">
      <c r="A3993" s="189" t="s">
        <v>3817</v>
      </c>
      <c r="B3993" s="190" t="s">
        <v>3834</v>
      </c>
      <c r="C3993" s="191">
        <v>549126</v>
      </c>
      <c r="D3993" s="192">
        <v>8.6210000000000004</v>
      </c>
      <c r="E3993" s="193">
        <v>51.450495050000001</v>
      </c>
      <c r="F3993" s="194">
        <v>1.9801980198019802</v>
      </c>
      <c r="H3993" s="195">
        <f t="shared" si="373"/>
        <v>5</v>
      </c>
      <c r="I3993" s="196">
        <f t="shared" si="374"/>
        <v>5</v>
      </c>
      <c r="J3993" s="197">
        <f t="shared" si="375"/>
        <v>4.5</v>
      </c>
      <c r="K3993" s="186">
        <f t="shared" si="378"/>
        <v>14.5</v>
      </c>
      <c r="L3993" s="198">
        <f t="shared" si="376"/>
        <v>4.833333333333333</v>
      </c>
      <c r="M3993" s="199">
        <f t="shared" si="377"/>
        <v>4.83</v>
      </c>
    </row>
    <row r="3994" spans="1:13" x14ac:dyDescent="0.35">
      <c r="A3994" s="189" t="s">
        <v>3817</v>
      </c>
      <c r="B3994" s="190" t="s">
        <v>3835</v>
      </c>
      <c r="C3994" s="191">
        <v>561797</v>
      </c>
      <c r="D3994" s="192">
        <v>2.339</v>
      </c>
      <c r="E3994" s="193">
        <v>41.507220220000001</v>
      </c>
      <c r="F3994" s="194">
        <v>4.3321299638989172</v>
      </c>
      <c r="H3994" s="195">
        <f t="shared" si="373"/>
        <v>1</v>
      </c>
      <c r="I3994" s="196">
        <f t="shared" si="374"/>
        <v>1.5</v>
      </c>
      <c r="J3994" s="197">
        <f t="shared" si="375"/>
        <v>1</v>
      </c>
      <c r="K3994" s="186">
        <f t="shared" si="378"/>
        <v>3.5</v>
      </c>
      <c r="L3994" s="198">
        <f t="shared" si="376"/>
        <v>1.1666666666666667</v>
      </c>
      <c r="M3994" s="199">
        <f t="shared" si="377"/>
        <v>1.1599999999999999</v>
      </c>
    </row>
    <row r="3995" spans="1:13" x14ac:dyDescent="0.35">
      <c r="A3995" s="189" t="s">
        <v>3817</v>
      </c>
      <c r="B3995" s="190" t="s">
        <v>3836</v>
      </c>
      <c r="C3995" s="191">
        <v>549215</v>
      </c>
      <c r="D3995" s="192">
        <v>1.871</v>
      </c>
      <c r="E3995" s="193">
        <v>44.231034479999998</v>
      </c>
      <c r="F3995" s="194">
        <v>4.8275862068965507</v>
      </c>
      <c r="H3995" s="195">
        <f t="shared" si="373"/>
        <v>0.5</v>
      </c>
      <c r="I3995" s="196">
        <f t="shared" si="374"/>
        <v>5</v>
      </c>
      <c r="J3995" s="197">
        <f t="shared" si="375"/>
        <v>0.5</v>
      </c>
      <c r="K3995" s="186">
        <f t="shared" si="378"/>
        <v>6</v>
      </c>
      <c r="L3995" s="198">
        <f t="shared" si="376"/>
        <v>2</v>
      </c>
      <c r="M3995" s="199">
        <f t="shared" si="377"/>
        <v>2</v>
      </c>
    </row>
    <row r="3996" spans="1:13" x14ac:dyDescent="0.35">
      <c r="A3996" s="189" t="s">
        <v>3837</v>
      </c>
      <c r="B3996" s="190" t="s">
        <v>2035</v>
      </c>
      <c r="C3996" s="191">
        <v>548430</v>
      </c>
      <c r="D3996" s="192">
        <v>4.1100000000000003</v>
      </c>
      <c r="E3996" s="193">
        <v>49.372881360000001</v>
      </c>
      <c r="F3996" s="194">
        <v>1.6949152542372883</v>
      </c>
      <c r="H3996" s="195">
        <f t="shared" si="373"/>
        <v>5</v>
      </c>
      <c r="I3996" s="196">
        <f t="shared" si="374"/>
        <v>5</v>
      </c>
      <c r="J3996" s="197">
        <f t="shared" si="375"/>
        <v>5</v>
      </c>
      <c r="K3996" s="186">
        <f t="shared" si="378"/>
        <v>15</v>
      </c>
      <c r="L3996" s="198">
        <f t="shared" si="376"/>
        <v>5</v>
      </c>
      <c r="M3996" s="199">
        <f t="shared" si="377"/>
        <v>5</v>
      </c>
    </row>
    <row r="3997" spans="1:13" x14ac:dyDescent="0.35">
      <c r="A3997" s="189" t="s">
        <v>3837</v>
      </c>
      <c r="B3997" s="190" t="s">
        <v>381</v>
      </c>
      <c r="C3997" s="191">
        <v>568465</v>
      </c>
      <c r="D3997" s="192">
        <v>1.3160000000000001</v>
      </c>
      <c r="E3997" s="193">
        <v>42.863636360000001</v>
      </c>
      <c r="F3997" s="194">
        <v>0</v>
      </c>
      <c r="H3997" s="195">
        <f t="shared" si="373"/>
        <v>0.5</v>
      </c>
      <c r="I3997" s="196">
        <f t="shared" si="374"/>
        <v>3.5</v>
      </c>
      <c r="J3997" s="197">
        <f t="shared" si="375"/>
        <v>5</v>
      </c>
      <c r="K3997" s="186">
        <f t="shared" si="378"/>
        <v>9</v>
      </c>
      <c r="L3997" s="198">
        <f t="shared" si="376"/>
        <v>3</v>
      </c>
      <c r="M3997" s="199">
        <f t="shared" si="377"/>
        <v>3</v>
      </c>
    </row>
    <row r="3998" spans="1:13" x14ac:dyDescent="0.35">
      <c r="A3998" s="189" t="s">
        <v>3837</v>
      </c>
      <c r="B3998" s="190" t="s">
        <v>3838</v>
      </c>
      <c r="C3998" s="191">
        <v>568490</v>
      </c>
      <c r="D3998" s="192">
        <v>1.835</v>
      </c>
      <c r="E3998" s="193">
        <v>43.52857143</v>
      </c>
      <c r="F3998" s="194">
        <v>1.142857142857143</v>
      </c>
      <c r="H3998" s="195">
        <f t="shared" si="373"/>
        <v>0.5</v>
      </c>
      <c r="I3998" s="196">
        <f t="shared" si="374"/>
        <v>4.5</v>
      </c>
      <c r="J3998" s="197">
        <f t="shared" si="375"/>
        <v>5</v>
      </c>
      <c r="K3998" s="186">
        <f t="shared" si="378"/>
        <v>10</v>
      </c>
      <c r="L3998" s="198">
        <f t="shared" si="376"/>
        <v>3.3333333333333335</v>
      </c>
      <c r="M3998" s="199">
        <f t="shared" si="377"/>
        <v>3.33</v>
      </c>
    </row>
    <row r="3999" spans="1:13" x14ac:dyDescent="0.35">
      <c r="A3999" s="189" t="s">
        <v>3837</v>
      </c>
      <c r="B3999" s="190" t="s">
        <v>3839</v>
      </c>
      <c r="C3999" s="191">
        <v>548375</v>
      </c>
      <c r="D3999" s="192">
        <v>1.887</v>
      </c>
      <c r="E3999" s="193">
        <v>48.433333330000004</v>
      </c>
      <c r="F3999" s="194">
        <v>0</v>
      </c>
      <c r="H3999" s="195">
        <f t="shared" si="373"/>
        <v>0.5</v>
      </c>
      <c r="I3999" s="196">
        <f t="shared" si="374"/>
        <v>5</v>
      </c>
      <c r="J3999" s="197">
        <f t="shared" si="375"/>
        <v>5</v>
      </c>
      <c r="K3999" s="186">
        <f t="shared" si="378"/>
        <v>10.5</v>
      </c>
      <c r="L3999" s="198">
        <f t="shared" si="376"/>
        <v>3.5</v>
      </c>
      <c r="M3999" s="199">
        <f t="shared" si="377"/>
        <v>3.5</v>
      </c>
    </row>
    <row r="4000" spans="1:13" x14ac:dyDescent="0.35">
      <c r="A4000" s="189" t="s">
        <v>3837</v>
      </c>
      <c r="B4000" s="190" t="s">
        <v>3840</v>
      </c>
      <c r="C4000" s="191">
        <v>548448</v>
      </c>
      <c r="D4000" s="192">
        <v>1.887</v>
      </c>
      <c r="E4000" s="193">
        <v>41.043209879999999</v>
      </c>
      <c r="F4000" s="194">
        <v>4.9382716049382713</v>
      </c>
      <c r="H4000" s="195">
        <f t="shared" si="373"/>
        <v>0.5</v>
      </c>
      <c r="I4000" s="196">
        <f t="shared" si="374"/>
        <v>0.5</v>
      </c>
      <c r="J4000" s="197">
        <f t="shared" si="375"/>
        <v>0.5</v>
      </c>
      <c r="K4000" s="186">
        <f t="shared" si="378"/>
        <v>1.5</v>
      </c>
      <c r="L4000" s="198">
        <f t="shared" si="376"/>
        <v>0.5</v>
      </c>
      <c r="M4000" s="199">
        <f t="shared" si="377"/>
        <v>0.5</v>
      </c>
    </row>
    <row r="4001" spans="1:13" x14ac:dyDescent="0.35">
      <c r="A4001" s="189" t="s">
        <v>3837</v>
      </c>
      <c r="B4001" s="190" t="s">
        <v>2836</v>
      </c>
      <c r="C4001" s="191">
        <v>548596</v>
      </c>
      <c r="D4001" s="192">
        <v>0</v>
      </c>
      <c r="E4001" s="193">
        <v>56.330188679999999</v>
      </c>
      <c r="F4001" s="194">
        <v>0</v>
      </c>
      <c r="H4001" s="195">
        <f t="shared" si="373"/>
        <v>0.5</v>
      </c>
      <c r="I4001" s="196">
        <f t="shared" si="374"/>
        <v>5</v>
      </c>
      <c r="J4001" s="197">
        <f t="shared" si="375"/>
        <v>5</v>
      </c>
      <c r="K4001" s="186">
        <f t="shared" si="378"/>
        <v>10.5</v>
      </c>
      <c r="L4001" s="198">
        <f t="shared" si="376"/>
        <v>3.5</v>
      </c>
      <c r="M4001" s="199">
        <f t="shared" si="377"/>
        <v>3.5</v>
      </c>
    </row>
    <row r="4002" spans="1:13" x14ac:dyDescent="0.35">
      <c r="A4002" s="189" t="s">
        <v>3837</v>
      </c>
      <c r="B4002" s="190" t="s">
        <v>3837</v>
      </c>
      <c r="C4002" s="191">
        <v>568759</v>
      </c>
      <c r="D4002" s="192">
        <v>2.883</v>
      </c>
      <c r="E4002" s="193">
        <v>44.380167110000002</v>
      </c>
      <c r="F4002" s="194">
        <v>1.9349164467897979</v>
      </c>
      <c r="H4002" s="195">
        <f t="shared" si="373"/>
        <v>2</v>
      </c>
      <c r="I4002" s="196">
        <f t="shared" si="374"/>
        <v>5</v>
      </c>
      <c r="J4002" s="197">
        <f t="shared" si="375"/>
        <v>4.5</v>
      </c>
      <c r="K4002" s="186">
        <f t="shared" si="378"/>
        <v>11.5</v>
      </c>
      <c r="L4002" s="198">
        <f t="shared" si="376"/>
        <v>3.8333333333333335</v>
      </c>
      <c r="M4002" s="199">
        <f t="shared" si="377"/>
        <v>3.83</v>
      </c>
    </row>
    <row r="4003" spans="1:13" x14ac:dyDescent="0.35">
      <c r="A4003" s="189" t="s">
        <v>3837</v>
      </c>
      <c r="B4003" s="190" t="s">
        <v>3841</v>
      </c>
      <c r="C4003" s="191">
        <v>568805</v>
      </c>
      <c r="D4003" s="192">
        <v>2.395</v>
      </c>
      <c r="E4003" s="193">
        <v>46.678832120000003</v>
      </c>
      <c r="F4003" s="194">
        <v>1.4598540145985404</v>
      </c>
      <c r="H4003" s="195">
        <f t="shared" si="373"/>
        <v>1</v>
      </c>
      <c r="I4003" s="196">
        <f t="shared" si="374"/>
        <v>5</v>
      </c>
      <c r="J4003" s="197">
        <f t="shared" si="375"/>
        <v>5</v>
      </c>
      <c r="K4003" s="186">
        <f t="shared" si="378"/>
        <v>11</v>
      </c>
      <c r="L4003" s="198">
        <f t="shared" si="376"/>
        <v>3.6666666666666665</v>
      </c>
      <c r="M4003" s="199">
        <f t="shared" si="377"/>
        <v>3.66</v>
      </c>
    </row>
    <row r="4004" spans="1:13" x14ac:dyDescent="0.35">
      <c r="A4004" s="189" t="s">
        <v>3837</v>
      </c>
      <c r="B4004" s="190" t="s">
        <v>1539</v>
      </c>
      <c r="C4004" s="191">
        <v>548413</v>
      </c>
      <c r="D4004" s="192">
        <v>7.3170000000000002</v>
      </c>
      <c r="E4004" s="193">
        <v>40.33823529</v>
      </c>
      <c r="F4004" s="194">
        <v>7.3529411764705879</v>
      </c>
      <c r="H4004" s="195">
        <f t="shared" si="373"/>
        <v>5</v>
      </c>
      <c r="I4004" s="196">
        <f t="shared" si="374"/>
        <v>0.5</v>
      </c>
      <c r="J4004" s="197">
        <f t="shared" si="375"/>
        <v>0.5</v>
      </c>
      <c r="K4004" s="186">
        <f t="shared" si="378"/>
        <v>6</v>
      </c>
      <c r="L4004" s="198">
        <f t="shared" si="376"/>
        <v>2</v>
      </c>
      <c r="M4004" s="199">
        <f t="shared" si="377"/>
        <v>2</v>
      </c>
    </row>
    <row r="4005" spans="1:13" x14ac:dyDescent="0.35">
      <c r="A4005" s="189" t="s">
        <v>3837</v>
      </c>
      <c r="B4005" s="190" t="s">
        <v>3842</v>
      </c>
      <c r="C4005" s="191">
        <v>546216</v>
      </c>
      <c r="D4005" s="192">
        <v>1.9350000000000001</v>
      </c>
      <c r="E4005" s="193">
        <v>39.962809919999998</v>
      </c>
      <c r="F4005" s="194">
        <v>4.9586776859504127</v>
      </c>
      <c r="H4005" s="195">
        <f t="shared" si="373"/>
        <v>0.5</v>
      </c>
      <c r="I4005" s="196">
        <f t="shared" si="374"/>
        <v>0.5</v>
      </c>
      <c r="J4005" s="197">
        <f t="shared" si="375"/>
        <v>0.5</v>
      </c>
      <c r="K4005" s="186">
        <f t="shared" si="378"/>
        <v>1.5</v>
      </c>
      <c r="L4005" s="198">
        <f t="shared" si="376"/>
        <v>0.5</v>
      </c>
      <c r="M4005" s="199">
        <f t="shared" si="377"/>
        <v>0.5</v>
      </c>
    </row>
    <row r="4006" spans="1:13" x14ac:dyDescent="0.35">
      <c r="A4006" s="189" t="s">
        <v>3837</v>
      </c>
      <c r="B4006" s="190" t="s">
        <v>3843</v>
      </c>
      <c r="C4006" s="191">
        <v>568856</v>
      </c>
      <c r="D4006" s="192">
        <v>4.9180000000000001</v>
      </c>
      <c r="E4006" s="193">
        <v>49.120689659999996</v>
      </c>
      <c r="F4006" s="194">
        <v>3.4482758620689657</v>
      </c>
      <c r="H4006" s="195">
        <f t="shared" si="373"/>
        <v>5</v>
      </c>
      <c r="I4006" s="196">
        <f t="shared" si="374"/>
        <v>5</v>
      </c>
      <c r="J4006" s="197">
        <f t="shared" si="375"/>
        <v>2.5</v>
      </c>
      <c r="K4006" s="186">
        <f t="shared" si="378"/>
        <v>12.5</v>
      </c>
      <c r="L4006" s="198">
        <f t="shared" si="376"/>
        <v>4.166666666666667</v>
      </c>
      <c r="M4006" s="199">
        <f t="shared" si="377"/>
        <v>4.16</v>
      </c>
    </row>
    <row r="4007" spans="1:13" x14ac:dyDescent="0.35">
      <c r="A4007" s="189" t="s">
        <v>3837</v>
      </c>
      <c r="B4007" s="190" t="s">
        <v>3844</v>
      </c>
      <c r="C4007" s="191">
        <v>548618</v>
      </c>
      <c r="D4007" s="192">
        <v>7.0419999999999998</v>
      </c>
      <c r="E4007" s="193">
        <v>46.175675679999998</v>
      </c>
      <c r="F4007" s="194">
        <v>0</v>
      </c>
      <c r="H4007" s="195">
        <f t="shared" si="373"/>
        <v>5</v>
      </c>
      <c r="I4007" s="196">
        <f t="shared" si="374"/>
        <v>5</v>
      </c>
      <c r="J4007" s="197">
        <f t="shared" si="375"/>
        <v>5</v>
      </c>
      <c r="K4007" s="186">
        <f t="shared" si="378"/>
        <v>15</v>
      </c>
      <c r="L4007" s="198">
        <f t="shared" si="376"/>
        <v>5</v>
      </c>
      <c r="M4007" s="199">
        <f t="shared" si="377"/>
        <v>5</v>
      </c>
    </row>
    <row r="4008" spans="1:13" x14ac:dyDescent="0.35">
      <c r="A4008" s="189" t="s">
        <v>3837</v>
      </c>
      <c r="B4008" s="190" t="s">
        <v>3845</v>
      </c>
      <c r="C4008" s="191">
        <v>568945</v>
      </c>
      <c r="D4008" s="192">
        <v>1.913</v>
      </c>
      <c r="E4008" s="193">
        <v>43.078980100000003</v>
      </c>
      <c r="F4008" s="194">
        <v>1.2437810945273631</v>
      </c>
      <c r="H4008" s="195">
        <f t="shared" si="373"/>
        <v>0.5</v>
      </c>
      <c r="I4008" s="196">
        <f t="shared" si="374"/>
        <v>3.5</v>
      </c>
      <c r="J4008" s="197">
        <f t="shared" si="375"/>
        <v>5</v>
      </c>
      <c r="K4008" s="186">
        <f t="shared" si="378"/>
        <v>9</v>
      </c>
      <c r="L4008" s="198">
        <f t="shared" si="376"/>
        <v>3</v>
      </c>
      <c r="M4008" s="199">
        <f t="shared" si="377"/>
        <v>3</v>
      </c>
    </row>
    <row r="4009" spans="1:13" x14ac:dyDescent="0.35">
      <c r="A4009" s="189" t="s">
        <v>3837</v>
      </c>
      <c r="B4009" s="190" t="s">
        <v>654</v>
      </c>
      <c r="C4009" s="191">
        <v>548481</v>
      </c>
      <c r="D4009" s="192">
        <v>8.5709999999999997</v>
      </c>
      <c r="E4009" s="193">
        <v>46.245762710000001</v>
      </c>
      <c r="F4009" s="194">
        <v>3.3898305084745766</v>
      </c>
      <c r="H4009" s="195">
        <f t="shared" si="373"/>
        <v>5</v>
      </c>
      <c r="I4009" s="196">
        <f t="shared" si="374"/>
        <v>5</v>
      </c>
      <c r="J4009" s="197">
        <f t="shared" si="375"/>
        <v>2.5</v>
      </c>
      <c r="K4009" s="186">
        <f t="shared" si="378"/>
        <v>12.5</v>
      </c>
      <c r="L4009" s="198">
        <f t="shared" si="376"/>
        <v>4.166666666666667</v>
      </c>
      <c r="M4009" s="199">
        <f t="shared" si="377"/>
        <v>4.16</v>
      </c>
    </row>
    <row r="4010" spans="1:13" x14ac:dyDescent="0.35">
      <c r="A4010" s="189" t="s">
        <v>3837</v>
      </c>
      <c r="B4010" s="190" t="s">
        <v>3846</v>
      </c>
      <c r="C4010" s="191">
        <v>569020</v>
      </c>
      <c r="D4010" s="192">
        <v>1.55</v>
      </c>
      <c r="E4010" s="193">
        <v>44.703962699999998</v>
      </c>
      <c r="F4010" s="194">
        <v>2.7972027972027971</v>
      </c>
      <c r="H4010" s="195">
        <f t="shared" si="373"/>
        <v>0.5</v>
      </c>
      <c r="I4010" s="196">
        <f t="shared" si="374"/>
        <v>5</v>
      </c>
      <c r="J4010" s="197">
        <f t="shared" si="375"/>
        <v>3.5</v>
      </c>
      <c r="K4010" s="186">
        <f t="shared" si="378"/>
        <v>9</v>
      </c>
      <c r="L4010" s="198">
        <f t="shared" si="376"/>
        <v>3</v>
      </c>
      <c r="M4010" s="199">
        <f t="shared" si="377"/>
        <v>3</v>
      </c>
    </row>
    <row r="4011" spans="1:13" x14ac:dyDescent="0.35">
      <c r="A4011" s="189" t="s">
        <v>3837</v>
      </c>
      <c r="B4011" s="190" t="s">
        <v>3847</v>
      </c>
      <c r="C4011" s="191">
        <v>569089</v>
      </c>
      <c r="D4011" s="192">
        <v>3.0150000000000001</v>
      </c>
      <c r="E4011" s="193">
        <v>47.253623189999999</v>
      </c>
      <c r="F4011" s="194">
        <v>1.932367149758454</v>
      </c>
      <c r="H4011" s="195">
        <f t="shared" si="373"/>
        <v>2.5</v>
      </c>
      <c r="I4011" s="196">
        <f t="shared" si="374"/>
        <v>5</v>
      </c>
      <c r="J4011" s="197">
        <f t="shared" si="375"/>
        <v>4.5</v>
      </c>
      <c r="K4011" s="186">
        <f t="shared" si="378"/>
        <v>12</v>
      </c>
      <c r="L4011" s="198">
        <f t="shared" si="376"/>
        <v>4</v>
      </c>
      <c r="M4011" s="199">
        <f t="shared" si="377"/>
        <v>4</v>
      </c>
    </row>
    <row r="4012" spans="1:13" x14ac:dyDescent="0.35">
      <c r="A4012" s="189" t="s">
        <v>3837</v>
      </c>
      <c r="B4012" s="190" t="s">
        <v>3848</v>
      </c>
      <c r="C4012" s="191">
        <v>548197</v>
      </c>
      <c r="D4012" s="192">
        <v>7.843</v>
      </c>
      <c r="E4012" s="193">
        <v>43.744444440000002</v>
      </c>
      <c r="F4012" s="194">
        <v>11.111111111111111</v>
      </c>
      <c r="H4012" s="195">
        <f t="shared" si="373"/>
        <v>5</v>
      </c>
      <c r="I4012" s="196">
        <f t="shared" si="374"/>
        <v>5</v>
      </c>
      <c r="J4012" s="197">
        <f t="shared" si="375"/>
        <v>0.5</v>
      </c>
      <c r="K4012" s="186">
        <f t="shared" si="378"/>
        <v>10.5</v>
      </c>
      <c r="L4012" s="198">
        <f t="shared" si="376"/>
        <v>3.5</v>
      </c>
      <c r="M4012" s="199">
        <f t="shared" si="377"/>
        <v>3.5</v>
      </c>
    </row>
    <row r="4013" spans="1:13" x14ac:dyDescent="0.35">
      <c r="A4013" s="189" t="s">
        <v>3837</v>
      </c>
      <c r="B4013" s="190" t="s">
        <v>3849</v>
      </c>
      <c r="C4013" s="191">
        <v>569160</v>
      </c>
      <c r="D4013" s="192">
        <v>3.161</v>
      </c>
      <c r="E4013" s="193">
        <v>42.881918820000003</v>
      </c>
      <c r="F4013" s="194">
        <v>3.3210332103321036</v>
      </c>
      <c r="H4013" s="195">
        <f t="shared" si="373"/>
        <v>3</v>
      </c>
      <c r="I4013" s="196">
        <f t="shared" si="374"/>
        <v>3.5</v>
      </c>
      <c r="J4013" s="197">
        <f t="shared" si="375"/>
        <v>2.5</v>
      </c>
      <c r="K4013" s="186">
        <f t="shared" si="378"/>
        <v>9</v>
      </c>
      <c r="L4013" s="198">
        <f t="shared" si="376"/>
        <v>3</v>
      </c>
      <c r="M4013" s="199">
        <f t="shared" si="377"/>
        <v>3</v>
      </c>
    </row>
    <row r="4014" spans="1:13" x14ac:dyDescent="0.35">
      <c r="A4014" s="189" t="s">
        <v>3837</v>
      </c>
      <c r="B4014" s="190" t="s">
        <v>3850</v>
      </c>
      <c r="C4014" s="191">
        <v>569224</v>
      </c>
      <c r="D4014" s="192">
        <v>2.1280000000000001</v>
      </c>
      <c r="E4014" s="193">
        <v>41.219576719999999</v>
      </c>
      <c r="F4014" s="194">
        <v>1.0582010582010584</v>
      </c>
      <c r="H4014" s="195">
        <f t="shared" si="373"/>
        <v>0.5</v>
      </c>
      <c r="I4014" s="196">
        <f t="shared" si="374"/>
        <v>1</v>
      </c>
      <c r="J4014" s="197">
        <f t="shared" si="375"/>
        <v>5</v>
      </c>
      <c r="K4014" s="186">
        <f t="shared" si="378"/>
        <v>6.5</v>
      </c>
      <c r="L4014" s="198">
        <f t="shared" si="376"/>
        <v>2.1666666666666665</v>
      </c>
      <c r="M4014" s="199">
        <f t="shared" si="377"/>
        <v>2.16</v>
      </c>
    </row>
    <row r="4015" spans="1:13" x14ac:dyDescent="0.35">
      <c r="A4015" s="189" t="s">
        <v>3837</v>
      </c>
      <c r="B4015" s="190" t="s">
        <v>3851</v>
      </c>
      <c r="C4015" s="191">
        <v>548634</v>
      </c>
      <c r="D4015" s="192">
        <v>1.351</v>
      </c>
      <c r="E4015" s="193">
        <v>43.186567160000003</v>
      </c>
      <c r="F4015" s="194">
        <v>1.4925373134328359</v>
      </c>
      <c r="H4015" s="195">
        <f t="shared" si="373"/>
        <v>0.5</v>
      </c>
      <c r="I4015" s="196">
        <f t="shared" si="374"/>
        <v>4</v>
      </c>
      <c r="J4015" s="197">
        <f t="shared" si="375"/>
        <v>5</v>
      </c>
      <c r="K4015" s="186">
        <f t="shared" si="378"/>
        <v>9.5</v>
      </c>
      <c r="L4015" s="198">
        <f t="shared" si="376"/>
        <v>3.1666666666666665</v>
      </c>
      <c r="M4015" s="199">
        <f t="shared" si="377"/>
        <v>3.16</v>
      </c>
    </row>
    <row r="4016" spans="1:13" x14ac:dyDescent="0.35">
      <c r="A4016" s="189" t="s">
        <v>3837</v>
      </c>
      <c r="B4016" s="190" t="s">
        <v>3852</v>
      </c>
      <c r="C4016" s="191">
        <v>569402</v>
      </c>
      <c r="D4016" s="192">
        <v>5.556</v>
      </c>
      <c r="E4016" s="193">
        <v>46.763803680000002</v>
      </c>
      <c r="F4016" s="194">
        <v>4.9079754601226995</v>
      </c>
      <c r="H4016" s="195">
        <f t="shared" si="373"/>
        <v>5</v>
      </c>
      <c r="I4016" s="196">
        <f t="shared" si="374"/>
        <v>5</v>
      </c>
      <c r="J4016" s="197">
        <f t="shared" si="375"/>
        <v>0.5</v>
      </c>
      <c r="K4016" s="186">
        <f t="shared" si="378"/>
        <v>10.5</v>
      </c>
      <c r="L4016" s="198">
        <f t="shared" si="376"/>
        <v>3.5</v>
      </c>
      <c r="M4016" s="199">
        <f t="shared" si="377"/>
        <v>3.5</v>
      </c>
    </row>
    <row r="4017" spans="1:13" x14ac:dyDescent="0.35">
      <c r="A4017" s="189" t="s">
        <v>3837</v>
      </c>
      <c r="B4017" s="190" t="s">
        <v>3853</v>
      </c>
      <c r="C4017" s="191">
        <v>548421</v>
      </c>
      <c r="D4017" s="192">
        <v>1.579</v>
      </c>
      <c r="E4017" s="193">
        <v>42.516778520000003</v>
      </c>
      <c r="F4017" s="194">
        <v>8.0536912751677843</v>
      </c>
      <c r="H4017" s="195">
        <f t="shared" si="373"/>
        <v>0.5</v>
      </c>
      <c r="I4017" s="196">
        <f t="shared" si="374"/>
        <v>3</v>
      </c>
      <c r="J4017" s="197">
        <f t="shared" si="375"/>
        <v>0.5</v>
      </c>
      <c r="K4017" s="186">
        <f t="shared" si="378"/>
        <v>4</v>
      </c>
      <c r="L4017" s="198">
        <f t="shared" si="376"/>
        <v>1.3333333333333333</v>
      </c>
      <c r="M4017" s="199">
        <f t="shared" si="377"/>
        <v>1.33</v>
      </c>
    </row>
    <row r="4018" spans="1:13" x14ac:dyDescent="0.35">
      <c r="A4018" s="189" t="s">
        <v>3837</v>
      </c>
      <c r="B4018" s="190" t="s">
        <v>2637</v>
      </c>
      <c r="C4018" s="191">
        <v>548553</v>
      </c>
      <c r="D4018" s="192">
        <v>1.282</v>
      </c>
      <c r="E4018" s="193">
        <v>37.693548389999997</v>
      </c>
      <c r="F4018" s="194">
        <v>1.6129032258064515</v>
      </c>
      <c r="H4018" s="195">
        <f t="shared" si="373"/>
        <v>0.5</v>
      </c>
      <c r="I4018" s="196">
        <f t="shared" si="374"/>
        <v>0.5</v>
      </c>
      <c r="J4018" s="197">
        <f t="shared" si="375"/>
        <v>5</v>
      </c>
      <c r="K4018" s="186">
        <f t="shared" si="378"/>
        <v>6</v>
      </c>
      <c r="L4018" s="198">
        <f t="shared" si="376"/>
        <v>2</v>
      </c>
      <c r="M4018" s="199">
        <f t="shared" si="377"/>
        <v>2</v>
      </c>
    </row>
    <row r="4019" spans="1:13" x14ac:dyDescent="0.35">
      <c r="A4019" s="189" t="s">
        <v>3837</v>
      </c>
      <c r="B4019" s="190" t="s">
        <v>3854</v>
      </c>
      <c r="C4019" s="191">
        <v>569488</v>
      </c>
      <c r="D4019" s="192">
        <v>2.5379999999999998</v>
      </c>
      <c r="E4019" s="193">
        <v>46.477272730000003</v>
      </c>
      <c r="F4019" s="194">
        <v>5.1948051948051948</v>
      </c>
      <c r="H4019" s="195">
        <f t="shared" si="373"/>
        <v>1.5</v>
      </c>
      <c r="I4019" s="196">
        <f t="shared" si="374"/>
        <v>5</v>
      </c>
      <c r="J4019" s="197">
        <f t="shared" si="375"/>
        <v>0.5</v>
      </c>
      <c r="K4019" s="186">
        <f t="shared" si="378"/>
        <v>7</v>
      </c>
      <c r="L4019" s="198">
        <f t="shared" si="376"/>
        <v>2.3333333333333335</v>
      </c>
      <c r="M4019" s="199">
        <f t="shared" si="377"/>
        <v>2.33</v>
      </c>
    </row>
    <row r="4020" spans="1:13" x14ac:dyDescent="0.35">
      <c r="A4020" s="189" t="s">
        <v>3837</v>
      </c>
      <c r="B4020" s="190" t="s">
        <v>3286</v>
      </c>
      <c r="C4020" s="191">
        <v>548499</v>
      </c>
      <c r="D4020" s="192">
        <v>0</v>
      </c>
      <c r="E4020" s="193">
        <v>48.231707319999998</v>
      </c>
      <c r="F4020" s="194">
        <v>9.7560975609756095</v>
      </c>
      <c r="H4020" s="195">
        <f t="shared" si="373"/>
        <v>0.5</v>
      </c>
      <c r="I4020" s="196">
        <f t="shared" si="374"/>
        <v>5</v>
      </c>
      <c r="J4020" s="197">
        <f t="shared" si="375"/>
        <v>0.5</v>
      </c>
      <c r="K4020" s="186">
        <f t="shared" si="378"/>
        <v>6</v>
      </c>
      <c r="L4020" s="198">
        <f t="shared" si="376"/>
        <v>2</v>
      </c>
      <c r="M4020" s="199">
        <f t="shared" si="377"/>
        <v>2</v>
      </c>
    </row>
    <row r="4021" spans="1:13" x14ac:dyDescent="0.35">
      <c r="A4021" s="189" t="s">
        <v>3837</v>
      </c>
      <c r="B4021" s="190" t="s">
        <v>3855</v>
      </c>
      <c r="C4021" s="191">
        <v>569518</v>
      </c>
      <c r="D4021" s="192">
        <v>3.3330000000000002</v>
      </c>
      <c r="E4021" s="193">
        <v>42</v>
      </c>
      <c r="F4021" s="194">
        <v>2.2038567493112948</v>
      </c>
      <c r="H4021" s="195">
        <f t="shared" si="373"/>
        <v>3</v>
      </c>
      <c r="I4021" s="196">
        <f t="shared" si="374"/>
        <v>2</v>
      </c>
      <c r="J4021" s="197">
        <f t="shared" si="375"/>
        <v>4</v>
      </c>
      <c r="K4021" s="186">
        <f t="shared" si="378"/>
        <v>9</v>
      </c>
      <c r="L4021" s="198">
        <f t="shared" si="376"/>
        <v>3</v>
      </c>
      <c r="M4021" s="199">
        <f t="shared" si="377"/>
        <v>3</v>
      </c>
    </row>
    <row r="4022" spans="1:13" x14ac:dyDescent="0.35">
      <c r="A4022" s="189" t="s">
        <v>3837</v>
      </c>
      <c r="B4022" s="190" t="s">
        <v>3856</v>
      </c>
      <c r="C4022" s="191">
        <v>569640</v>
      </c>
      <c r="D4022" s="192">
        <v>6.6890000000000001</v>
      </c>
      <c r="E4022" s="193">
        <v>44.029750479999997</v>
      </c>
      <c r="F4022" s="194">
        <v>3.0710172744721689</v>
      </c>
      <c r="H4022" s="195">
        <f t="shared" si="373"/>
        <v>5</v>
      </c>
      <c r="I4022" s="196">
        <f t="shared" si="374"/>
        <v>5</v>
      </c>
      <c r="J4022" s="197">
        <f t="shared" si="375"/>
        <v>3</v>
      </c>
      <c r="K4022" s="186">
        <f t="shared" si="378"/>
        <v>13</v>
      </c>
      <c r="L4022" s="198">
        <f t="shared" si="376"/>
        <v>4.333333333333333</v>
      </c>
      <c r="M4022" s="199">
        <f t="shared" si="377"/>
        <v>4.33</v>
      </c>
    </row>
    <row r="4023" spans="1:13" x14ac:dyDescent="0.35">
      <c r="A4023" s="189" t="s">
        <v>3837</v>
      </c>
      <c r="B4023" s="190" t="s">
        <v>3857</v>
      </c>
      <c r="C4023" s="191">
        <v>569674</v>
      </c>
      <c r="D4023" s="192">
        <v>4.0609999999999999</v>
      </c>
      <c r="E4023" s="193">
        <v>45.014880949999998</v>
      </c>
      <c r="F4023" s="194">
        <v>5.9523809523809517</v>
      </c>
      <c r="H4023" s="195">
        <f t="shared" si="373"/>
        <v>5</v>
      </c>
      <c r="I4023" s="196">
        <f t="shared" si="374"/>
        <v>5</v>
      </c>
      <c r="J4023" s="197">
        <f t="shared" si="375"/>
        <v>0.5</v>
      </c>
      <c r="K4023" s="186">
        <f t="shared" si="378"/>
        <v>10.5</v>
      </c>
      <c r="L4023" s="198">
        <f t="shared" si="376"/>
        <v>3.5</v>
      </c>
      <c r="M4023" s="199">
        <f t="shared" si="377"/>
        <v>3.5</v>
      </c>
    </row>
    <row r="4024" spans="1:13" x14ac:dyDescent="0.35">
      <c r="A4024" s="189" t="s">
        <v>3837</v>
      </c>
      <c r="B4024" s="190" t="s">
        <v>2564</v>
      </c>
      <c r="C4024" s="191">
        <v>569712</v>
      </c>
      <c r="D4024" s="192">
        <v>2.9009999999999998</v>
      </c>
      <c r="E4024" s="193">
        <v>46.498981669999999</v>
      </c>
      <c r="F4024" s="194">
        <v>1.8329938900203666</v>
      </c>
      <c r="H4024" s="195">
        <f t="shared" si="373"/>
        <v>2</v>
      </c>
      <c r="I4024" s="196">
        <f t="shared" si="374"/>
        <v>5</v>
      </c>
      <c r="J4024" s="197">
        <f t="shared" si="375"/>
        <v>4.5</v>
      </c>
      <c r="K4024" s="186">
        <f t="shared" si="378"/>
        <v>11.5</v>
      </c>
      <c r="L4024" s="198">
        <f t="shared" si="376"/>
        <v>3.8333333333333335</v>
      </c>
      <c r="M4024" s="199">
        <f t="shared" si="377"/>
        <v>3.83</v>
      </c>
    </row>
    <row r="4025" spans="1:13" x14ac:dyDescent="0.35">
      <c r="A4025" s="189" t="s">
        <v>3837</v>
      </c>
      <c r="B4025" s="190" t="s">
        <v>3858</v>
      </c>
      <c r="C4025" s="191">
        <v>573582</v>
      </c>
      <c r="D4025" s="192">
        <v>0.94299999999999995</v>
      </c>
      <c r="E4025" s="193">
        <v>43.338150290000002</v>
      </c>
      <c r="F4025" s="194">
        <v>4.6242774566473992</v>
      </c>
      <c r="H4025" s="195">
        <f t="shared" si="373"/>
        <v>0.5</v>
      </c>
      <c r="I4025" s="196">
        <f t="shared" si="374"/>
        <v>4.5</v>
      </c>
      <c r="J4025" s="197">
        <f t="shared" si="375"/>
        <v>0.5</v>
      </c>
      <c r="K4025" s="186">
        <f t="shared" si="378"/>
        <v>5.5</v>
      </c>
      <c r="L4025" s="198">
        <f t="shared" si="376"/>
        <v>1.8333333333333333</v>
      </c>
      <c r="M4025" s="199">
        <f t="shared" si="377"/>
        <v>1.83</v>
      </c>
    </row>
    <row r="4026" spans="1:13" x14ac:dyDescent="0.35">
      <c r="A4026" s="189" t="s">
        <v>3837</v>
      </c>
      <c r="B4026" s="190" t="s">
        <v>3859</v>
      </c>
      <c r="C4026" s="191">
        <v>569780</v>
      </c>
      <c r="D4026" s="192">
        <v>2.6379999999999999</v>
      </c>
      <c r="E4026" s="193">
        <v>43.663829100000001</v>
      </c>
      <c r="F4026" s="194">
        <v>2.3771281721811754</v>
      </c>
      <c r="H4026" s="195">
        <f t="shared" si="373"/>
        <v>1.5</v>
      </c>
      <c r="I4026" s="196">
        <f t="shared" si="374"/>
        <v>5</v>
      </c>
      <c r="J4026" s="197">
        <f t="shared" si="375"/>
        <v>4</v>
      </c>
      <c r="K4026" s="186">
        <f t="shared" si="378"/>
        <v>10.5</v>
      </c>
      <c r="L4026" s="198">
        <f t="shared" si="376"/>
        <v>3.5</v>
      </c>
      <c r="M4026" s="199">
        <f t="shared" si="377"/>
        <v>3.5</v>
      </c>
    </row>
    <row r="4027" spans="1:13" x14ac:dyDescent="0.35">
      <c r="A4027" s="189" t="s">
        <v>3860</v>
      </c>
      <c r="B4027" s="190" t="s">
        <v>3861</v>
      </c>
      <c r="C4027" s="191">
        <v>586854</v>
      </c>
      <c r="D4027" s="192">
        <v>1.905</v>
      </c>
      <c r="E4027" s="193">
        <v>38.935643560000003</v>
      </c>
      <c r="F4027" s="194">
        <v>4.9504950495049505</v>
      </c>
      <c r="H4027" s="195">
        <f t="shared" si="373"/>
        <v>0.5</v>
      </c>
      <c r="I4027" s="196">
        <f t="shared" si="374"/>
        <v>0.5</v>
      </c>
      <c r="J4027" s="197">
        <f t="shared" si="375"/>
        <v>0.5</v>
      </c>
      <c r="K4027" s="186">
        <f t="shared" si="378"/>
        <v>1.5</v>
      </c>
      <c r="L4027" s="198">
        <f t="shared" si="376"/>
        <v>0.5</v>
      </c>
      <c r="M4027" s="199">
        <f t="shared" si="377"/>
        <v>0.5</v>
      </c>
    </row>
    <row r="4028" spans="1:13" x14ac:dyDescent="0.35">
      <c r="A4028" s="189" t="s">
        <v>3860</v>
      </c>
      <c r="B4028" s="190" t="s">
        <v>3862</v>
      </c>
      <c r="C4028" s="191">
        <v>586862</v>
      </c>
      <c r="D4028" s="192">
        <v>3.4460000000000002</v>
      </c>
      <c r="E4028" s="193">
        <v>42.373106839999998</v>
      </c>
      <c r="F4028" s="194">
        <v>2.537863282848956</v>
      </c>
      <c r="H4028" s="195">
        <f t="shared" si="373"/>
        <v>3.5</v>
      </c>
      <c r="I4028" s="196">
        <f t="shared" si="374"/>
        <v>2.5</v>
      </c>
      <c r="J4028" s="197">
        <f t="shared" si="375"/>
        <v>3.5</v>
      </c>
      <c r="K4028" s="186">
        <f t="shared" si="378"/>
        <v>9.5</v>
      </c>
      <c r="L4028" s="198">
        <f t="shared" si="376"/>
        <v>3.1666666666666665</v>
      </c>
      <c r="M4028" s="199">
        <f t="shared" si="377"/>
        <v>3.16</v>
      </c>
    </row>
    <row r="4029" spans="1:13" x14ac:dyDescent="0.35">
      <c r="A4029" s="189" t="s">
        <v>3860</v>
      </c>
      <c r="B4029" s="190" t="s">
        <v>3863</v>
      </c>
      <c r="C4029" s="191">
        <v>586889</v>
      </c>
      <c r="D4029" s="192">
        <v>0.503</v>
      </c>
      <c r="E4029" s="193">
        <v>40.036666670000002</v>
      </c>
      <c r="F4029" s="194">
        <v>3.3333333333333335</v>
      </c>
      <c r="H4029" s="195">
        <f t="shared" si="373"/>
        <v>0.5</v>
      </c>
      <c r="I4029" s="196">
        <f t="shared" si="374"/>
        <v>0.5</v>
      </c>
      <c r="J4029" s="197">
        <f t="shared" si="375"/>
        <v>2.5</v>
      </c>
      <c r="K4029" s="186">
        <f t="shared" si="378"/>
        <v>3.5</v>
      </c>
      <c r="L4029" s="198">
        <f t="shared" si="376"/>
        <v>1.1666666666666667</v>
      </c>
      <c r="M4029" s="199">
        <f t="shared" si="377"/>
        <v>1.1599999999999999</v>
      </c>
    </row>
    <row r="4030" spans="1:13" x14ac:dyDescent="0.35">
      <c r="A4030" s="189" t="s">
        <v>3860</v>
      </c>
      <c r="B4030" s="190" t="s">
        <v>3864</v>
      </c>
      <c r="C4030" s="191">
        <v>586897</v>
      </c>
      <c r="D4030" s="192">
        <v>2.7029999999999998</v>
      </c>
      <c r="E4030" s="193">
        <v>42.970731710000003</v>
      </c>
      <c r="F4030" s="194">
        <v>0</v>
      </c>
      <c r="H4030" s="195">
        <f t="shared" si="373"/>
        <v>2</v>
      </c>
      <c r="I4030" s="196">
        <f t="shared" si="374"/>
        <v>3.5</v>
      </c>
      <c r="J4030" s="197">
        <f t="shared" si="375"/>
        <v>5</v>
      </c>
      <c r="K4030" s="186">
        <f t="shared" si="378"/>
        <v>10.5</v>
      </c>
      <c r="L4030" s="198">
        <f t="shared" si="376"/>
        <v>3.5</v>
      </c>
      <c r="M4030" s="199">
        <f t="shared" si="377"/>
        <v>3.5</v>
      </c>
    </row>
    <row r="4031" spans="1:13" x14ac:dyDescent="0.35">
      <c r="A4031" s="189" t="s">
        <v>3860</v>
      </c>
      <c r="B4031" s="190" t="s">
        <v>3865</v>
      </c>
      <c r="C4031" s="191">
        <v>586927</v>
      </c>
      <c r="D4031" s="192">
        <v>1.613</v>
      </c>
      <c r="E4031" s="193">
        <v>39.429411760000001</v>
      </c>
      <c r="F4031" s="194">
        <v>1.1764705882352942</v>
      </c>
      <c r="H4031" s="195">
        <f t="shared" si="373"/>
        <v>0.5</v>
      </c>
      <c r="I4031" s="196">
        <f t="shared" si="374"/>
        <v>0.5</v>
      </c>
      <c r="J4031" s="197">
        <f t="shared" si="375"/>
        <v>5</v>
      </c>
      <c r="K4031" s="186">
        <f t="shared" si="378"/>
        <v>6</v>
      </c>
      <c r="L4031" s="198">
        <f t="shared" si="376"/>
        <v>2</v>
      </c>
      <c r="M4031" s="199">
        <f t="shared" si="377"/>
        <v>2</v>
      </c>
    </row>
    <row r="4032" spans="1:13" x14ac:dyDescent="0.35">
      <c r="A4032" s="189" t="s">
        <v>3860</v>
      </c>
      <c r="B4032" s="190" t="s">
        <v>3866</v>
      </c>
      <c r="C4032" s="191">
        <v>586943</v>
      </c>
      <c r="D4032" s="192">
        <v>3.0760000000000001</v>
      </c>
      <c r="E4032" s="193">
        <v>42.512573770000003</v>
      </c>
      <c r="F4032" s="194">
        <v>2.7713625866050813</v>
      </c>
      <c r="H4032" s="195">
        <f t="shared" si="373"/>
        <v>2.5</v>
      </c>
      <c r="I4032" s="196">
        <f t="shared" si="374"/>
        <v>3</v>
      </c>
      <c r="J4032" s="197">
        <f t="shared" si="375"/>
        <v>3.5</v>
      </c>
      <c r="K4032" s="186">
        <f t="shared" si="378"/>
        <v>9</v>
      </c>
      <c r="L4032" s="198">
        <f t="shared" si="376"/>
        <v>3</v>
      </c>
      <c r="M4032" s="199">
        <f t="shared" si="377"/>
        <v>3</v>
      </c>
    </row>
    <row r="4033" spans="1:13" x14ac:dyDescent="0.35">
      <c r="A4033" s="189" t="s">
        <v>3860</v>
      </c>
      <c r="B4033" s="190" t="s">
        <v>3867</v>
      </c>
      <c r="C4033" s="191">
        <v>590371</v>
      </c>
      <c r="D4033" s="192">
        <v>3.3330000000000002</v>
      </c>
      <c r="E4033" s="193">
        <v>44.191489359999998</v>
      </c>
      <c r="F4033" s="194">
        <v>0</v>
      </c>
      <c r="H4033" s="195">
        <f t="shared" si="373"/>
        <v>3</v>
      </c>
      <c r="I4033" s="196">
        <f t="shared" si="374"/>
        <v>5</v>
      </c>
      <c r="J4033" s="197">
        <f t="shared" si="375"/>
        <v>5</v>
      </c>
      <c r="K4033" s="186">
        <f t="shared" si="378"/>
        <v>13</v>
      </c>
      <c r="L4033" s="198">
        <f t="shared" si="376"/>
        <v>4.333333333333333</v>
      </c>
      <c r="M4033" s="199">
        <f t="shared" si="377"/>
        <v>4.33</v>
      </c>
    </row>
    <row r="4034" spans="1:13" x14ac:dyDescent="0.35">
      <c r="A4034" s="189" t="s">
        <v>3860</v>
      </c>
      <c r="B4034" s="190" t="s">
        <v>3868</v>
      </c>
      <c r="C4034" s="191">
        <v>586951</v>
      </c>
      <c r="D4034" s="192">
        <v>0.45900000000000002</v>
      </c>
      <c r="E4034" s="193">
        <v>36.152542369999999</v>
      </c>
      <c r="F4034" s="194">
        <v>9.6045197740112975</v>
      </c>
      <c r="H4034" s="195">
        <f t="shared" si="373"/>
        <v>0.5</v>
      </c>
      <c r="I4034" s="196">
        <f t="shared" si="374"/>
        <v>0.5</v>
      </c>
      <c r="J4034" s="197">
        <f t="shared" si="375"/>
        <v>0.5</v>
      </c>
      <c r="K4034" s="186">
        <f t="shared" si="378"/>
        <v>1.5</v>
      </c>
      <c r="L4034" s="198">
        <f t="shared" si="376"/>
        <v>0.5</v>
      </c>
      <c r="M4034" s="199">
        <f t="shared" si="377"/>
        <v>0.5</v>
      </c>
    </row>
    <row r="4035" spans="1:13" x14ac:dyDescent="0.35">
      <c r="A4035" s="189" t="s">
        <v>3860</v>
      </c>
      <c r="B4035" s="190" t="s">
        <v>3869</v>
      </c>
      <c r="C4035" s="191">
        <v>586978</v>
      </c>
      <c r="D4035" s="192">
        <v>3.6589999999999998</v>
      </c>
      <c r="E4035" s="193">
        <v>42.999040309999998</v>
      </c>
      <c r="F4035" s="194">
        <v>1.9193857965451055</v>
      </c>
      <c r="H4035" s="195">
        <f t="shared" si="373"/>
        <v>4</v>
      </c>
      <c r="I4035" s="196">
        <f t="shared" si="374"/>
        <v>3.5</v>
      </c>
      <c r="J4035" s="197">
        <f t="shared" si="375"/>
        <v>4.5</v>
      </c>
      <c r="K4035" s="186">
        <f t="shared" si="378"/>
        <v>12</v>
      </c>
      <c r="L4035" s="198">
        <f t="shared" si="376"/>
        <v>4</v>
      </c>
      <c r="M4035" s="199">
        <f t="shared" si="377"/>
        <v>4</v>
      </c>
    </row>
    <row r="4036" spans="1:13" x14ac:dyDescent="0.35">
      <c r="A4036" s="189" t="s">
        <v>3860</v>
      </c>
      <c r="B4036" s="190" t="s">
        <v>3870</v>
      </c>
      <c r="C4036" s="191">
        <v>586986</v>
      </c>
      <c r="D4036" s="192">
        <v>4.8280000000000003</v>
      </c>
      <c r="E4036" s="193">
        <v>36.218614719999998</v>
      </c>
      <c r="F4036" s="194">
        <v>12.121212121212121</v>
      </c>
      <c r="H4036" s="195">
        <f t="shared" ref="H4036:H4099" si="379">VALUE(_xlfn.IFS(D4036&gt;4.05,"5",D4036&gt;=3.83,"4,5",D4036&gt;=3.6,"4",D4036&gt;=3.37,"3,5",D4036&gt;=3.14,"3",D4036&gt;=2.91,"2,5",D4036&gt;=2.68,"2",D4036&gt;=2.45,"1,5",D4036&gt;=2.22,"1",D4036&lt;2.22,"0,5"))</f>
        <v>5</v>
      </c>
      <c r="I4036" s="196">
        <f t="shared" ref="I4036:I4099" si="380">VALUE(_xlfn.IFS(E4036&gt;43.62,"5",E4036&gt;=43.32,"4,5",E4036&gt;=43.1,"4",E4036&gt;=42.7,"3,5",E4036&gt;=42.39,"3",E4036&gt;=42.08,"2,5",E4036&gt;=41.77,"2",E4036&gt;=41.46,"1,5",E4036&gt;=41.15,"1",E4036&lt;41.15,"0,5"))</f>
        <v>0.5</v>
      </c>
      <c r="J4036" s="197">
        <f t="shared" ref="J4036:J4099" si="381">VALUE(_xlfn.IFS(F4036&gt;4.53,"0,5",F4036&gt;=4.2,"1",F4036&gt;=3.86,"1,5",F4036&gt;=3.52,"2",F4036&gt;=3.18,"2,5",F4036&gt;=2.84,"3",F4036&gt;=2.5,"3,5",F4036&gt;=2.16,"4",F4036&gt;=1.82,"4,5",F4036&lt;1.82,"5"))</f>
        <v>0.5</v>
      </c>
      <c r="K4036" s="186">
        <f t="shared" si="378"/>
        <v>6</v>
      </c>
      <c r="L4036" s="198">
        <f t="shared" ref="L4036:L4099" si="382">(H4036+I4036+J4036)/3</f>
        <v>2</v>
      </c>
      <c r="M4036" s="199">
        <f t="shared" ref="M4036:M4099" si="383">ROUNDDOWN(L4036,2)</f>
        <v>2</v>
      </c>
    </row>
    <row r="4037" spans="1:13" x14ac:dyDescent="0.35">
      <c r="A4037" s="189" t="s">
        <v>3860</v>
      </c>
      <c r="B4037" s="190" t="s">
        <v>3871</v>
      </c>
      <c r="C4037" s="191">
        <v>587117</v>
      </c>
      <c r="D4037" s="192">
        <v>1.9139999999999999</v>
      </c>
      <c r="E4037" s="193">
        <v>43.673202609999997</v>
      </c>
      <c r="F4037" s="194">
        <v>5.2287581699346406</v>
      </c>
      <c r="H4037" s="195">
        <f t="shared" si="379"/>
        <v>0.5</v>
      </c>
      <c r="I4037" s="196">
        <f t="shared" si="380"/>
        <v>5</v>
      </c>
      <c r="J4037" s="197">
        <f t="shared" si="381"/>
        <v>0.5</v>
      </c>
      <c r="K4037" s="186">
        <f t="shared" si="378"/>
        <v>6</v>
      </c>
      <c r="L4037" s="198">
        <f t="shared" si="382"/>
        <v>2</v>
      </c>
      <c r="M4037" s="199">
        <f t="shared" si="383"/>
        <v>2</v>
      </c>
    </row>
    <row r="4038" spans="1:13" x14ac:dyDescent="0.35">
      <c r="A4038" s="189" t="s">
        <v>3860</v>
      </c>
      <c r="B4038" s="190" t="s">
        <v>3872</v>
      </c>
      <c r="C4038" s="191">
        <v>587010</v>
      </c>
      <c r="D4038" s="192">
        <v>1.5940000000000001</v>
      </c>
      <c r="E4038" s="193">
        <v>41.737467019999997</v>
      </c>
      <c r="F4038" s="194">
        <v>2.6385224274406331</v>
      </c>
      <c r="H4038" s="195">
        <f t="shared" si="379"/>
        <v>0.5</v>
      </c>
      <c r="I4038" s="196">
        <f t="shared" si="380"/>
        <v>1.5</v>
      </c>
      <c r="J4038" s="197">
        <f t="shared" si="381"/>
        <v>3.5</v>
      </c>
      <c r="K4038" s="186">
        <f t="shared" si="378"/>
        <v>5.5</v>
      </c>
      <c r="L4038" s="198">
        <f t="shared" si="382"/>
        <v>1.8333333333333333</v>
      </c>
      <c r="M4038" s="199">
        <f t="shared" si="383"/>
        <v>1.83</v>
      </c>
    </row>
    <row r="4039" spans="1:13" x14ac:dyDescent="0.35">
      <c r="A4039" s="189" t="s">
        <v>3860</v>
      </c>
      <c r="B4039" s="190" t="s">
        <v>3873</v>
      </c>
      <c r="C4039" s="191">
        <v>587028</v>
      </c>
      <c r="D4039" s="192">
        <v>2.379</v>
      </c>
      <c r="E4039" s="193">
        <v>40.69937041</v>
      </c>
      <c r="F4039" s="194">
        <v>3.4627492130115423</v>
      </c>
      <c r="H4039" s="195">
        <f t="shared" si="379"/>
        <v>1</v>
      </c>
      <c r="I4039" s="196">
        <f t="shared" si="380"/>
        <v>0.5</v>
      </c>
      <c r="J4039" s="197">
        <f t="shared" si="381"/>
        <v>2.5</v>
      </c>
      <c r="K4039" s="186">
        <f t="shared" si="378"/>
        <v>4</v>
      </c>
      <c r="L4039" s="198">
        <f t="shared" si="382"/>
        <v>1.3333333333333333</v>
      </c>
      <c r="M4039" s="199">
        <f t="shared" si="383"/>
        <v>1.33</v>
      </c>
    </row>
    <row r="4040" spans="1:13" x14ac:dyDescent="0.35">
      <c r="A4040" s="189" t="s">
        <v>3860</v>
      </c>
      <c r="B4040" s="190" t="s">
        <v>3874</v>
      </c>
      <c r="C4040" s="191">
        <v>587036</v>
      </c>
      <c r="D4040" s="192">
        <v>3.3650000000000002</v>
      </c>
      <c r="E4040" s="193">
        <v>37.276699030000003</v>
      </c>
      <c r="F4040" s="194">
        <v>3.883495145631068</v>
      </c>
      <c r="H4040" s="195">
        <f t="shared" si="379"/>
        <v>3</v>
      </c>
      <c r="I4040" s="196">
        <f t="shared" si="380"/>
        <v>0.5</v>
      </c>
      <c r="J4040" s="197">
        <f t="shared" si="381"/>
        <v>1.5</v>
      </c>
      <c r="K4040" s="186">
        <f t="shared" si="378"/>
        <v>5</v>
      </c>
      <c r="L4040" s="198">
        <f t="shared" si="382"/>
        <v>1.6666666666666667</v>
      </c>
      <c r="M4040" s="199">
        <f t="shared" si="383"/>
        <v>1.66</v>
      </c>
    </row>
    <row r="4041" spans="1:13" x14ac:dyDescent="0.35">
      <c r="A4041" s="189" t="s">
        <v>3860</v>
      </c>
      <c r="B4041" s="190" t="s">
        <v>3875</v>
      </c>
      <c r="C4041" s="191">
        <v>587044</v>
      </c>
      <c r="D4041" s="192">
        <v>1.345</v>
      </c>
      <c r="E4041" s="193">
        <v>42.523538960000003</v>
      </c>
      <c r="F4041" s="194">
        <v>1.1363636363636362</v>
      </c>
      <c r="H4041" s="195">
        <f t="shared" si="379"/>
        <v>0.5</v>
      </c>
      <c r="I4041" s="196">
        <f t="shared" si="380"/>
        <v>3</v>
      </c>
      <c r="J4041" s="197">
        <f t="shared" si="381"/>
        <v>5</v>
      </c>
      <c r="K4041" s="186">
        <f t="shared" si="378"/>
        <v>8.5</v>
      </c>
      <c r="L4041" s="198">
        <f t="shared" si="382"/>
        <v>2.8333333333333335</v>
      </c>
      <c r="M4041" s="199">
        <f t="shared" si="383"/>
        <v>2.83</v>
      </c>
    </row>
    <row r="4042" spans="1:13" x14ac:dyDescent="0.35">
      <c r="A4042" s="189" t="s">
        <v>3860</v>
      </c>
      <c r="B4042" s="190" t="s">
        <v>3876</v>
      </c>
      <c r="C4042" s="191">
        <v>587087</v>
      </c>
      <c r="D4042" s="192">
        <v>1.613</v>
      </c>
      <c r="E4042" s="193">
        <v>41.383248729999998</v>
      </c>
      <c r="F4042" s="194">
        <v>4.060913705583757</v>
      </c>
      <c r="H4042" s="195">
        <f t="shared" si="379"/>
        <v>0.5</v>
      </c>
      <c r="I4042" s="196">
        <f t="shared" si="380"/>
        <v>1</v>
      </c>
      <c r="J4042" s="197">
        <f t="shared" si="381"/>
        <v>1.5</v>
      </c>
      <c r="K4042" s="186">
        <f t="shared" si="378"/>
        <v>3</v>
      </c>
      <c r="L4042" s="198">
        <f t="shared" si="382"/>
        <v>1</v>
      </c>
      <c r="M4042" s="199">
        <f t="shared" si="383"/>
        <v>1</v>
      </c>
    </row>
    <row r="4043" spans="1:13" x14ac:dyDescent="0.35">
      <c r="A4043" s="189" t="s">
        <v>3860</v>
      </c>
      <c r="B4043" s="190" t="s">
        <v>3877</v>
      </c>
      <c r="C4043" s="191">
        <v>587095</v>
      </c>
      <c r="D4043" s="192">
        <v>1.5720000000000001</v>
      </c>
      <c r="E4043" s="193">
        <v>41.385480569999999</v>
      </c>
      <c r="F4043" s="194">
        <v>1.6359918200408998</v>
      </c>
      <c r="H4043" s="195">
        <f t="shared" si="379"/>
        <v>0.5</v>
      </c>
      <c r="I4043" s="196">
        <f t="shared" si="380"/>
        <v>1</v>
      </c>
      <c r="J4043" s="197">
        <f t="shared" si="381"/>
        <v>5</v>
      </c>
      <c r="K4043" s="186">
        <f t="shared" si="378"/>
        <v>6.5</v>
      </c>
      <c r="L4043" s="198">
        <f t="shared" si="382"/>
        <v>2.1666666666666665</v>
      </c>
      <c r="M4043" s="199">
        <f t="shared" si="383"/>
        <v>2.16</v>
      </c>
    </row>
    <row r="4044" spans="1:13" x14ac:dyDescent="0.35">
      <c r="A4044" s="189" t="s">
        <v>3860</v>
      </c>
      <c r="B4044" s="190" t="s">
        <v>3878</v>
      </c>
      <c r="C4044" s="191">
        <v>506729</v>
      </c>
      <c r="D4044" s="192">
        <v>0</v>
      </c>
      <c r="E4044" s="193">
        <v>45.627962089999997</v>
      </c>
      <c r="F4044" s="194">
        <v>1.8957345971563981</v>
      </c>
      <c r="H4044" s="195">
        <f t="shared" si="379"/>
        <v>0.5</v>
      </c>
      <c r="I4044" s="196">
        <f t="shared" si="380"/>
        <v>5</v>
      </c>
      <c r="J4044" s="197">
        <f t="shared" si="381"/>
        <v>4.5</v>
      </c>
      <c r="K4044" s="186">
        <f t="shared" si="378"/>
        <v>10</v>
      </c>
      <c r="L4044" s="198">
        <f t="shared" si="382"/>
        <v>3.3333333333333335</v>
      </c>
      <c r="M4044" s="199">
        <f t="shared" si="383"/>
        <v>3.33</v>
      </c>
    </row>
    <row r="4045" spans="1:13" x14ac:dyDescent="0.35">
      <c r="A4045" s="189" t="s">
        <v>3860</v>
      </c>
      <c r="B4045" s="190" t="s">
        <v>3879</v>
      </c>
      <c r="C4045" s="191">
        <v>587125</v>
      </c>
      <c r="D4045" s="192">
        <v>2.7029999999999998</v>
      </c>
      <c r="E4045" s="193">
        <v>45.62</v>
      </c>
      <c r="F4045" s="194">
        <v>2.285714285714286</v>
      </c>
      <c r="H4045" s="195">
        <f t="shared" si="379"/>
        <v>2</v>
      </c>
      <c r="I4045" s="196">
        <f t="shared" si="380"/>
        <v>5</v>
      </c>
      <c r="J4045" s="197">
        <f t="shared" si="381"/>
        <v>4</v>
      </c>
      <c r="K4045" s="186">
        <f t="shared" ref="K4045:K4108" si="384">SUM(H4045:J4045)</f>
        <v>11</v>
      </c>
      <c r="L4045" s="198">
        <f t="shared" si="382"/>
        <v>3.6666666666666665</v>
      </c>
      <c r="M4045" s="199">
        <f t="shared" si="383"/>
        <v>3.66</v>
      </c>
    </row>
    <row r="4046" spans="1:13" x14ac:dyDescent="0.35">
      <c r="A4046" s="189" t="s">
        <v>3860</v>
      </c>
      <c r="B4046" s="190" t="s">
        <v>3880</v>
      </c>
      <c r="C4046" s="191">
        <v>587141</v>
      </c>
      <c r="D4046" s="192">
        <v>3.8029999999999999</v>
      </c>
      <c r="E4046" s="193">
        <v>45.603107340000001</v>
      </c>
      <c r="F4046" s="194">
        <v>1.6949152542372881</v>
      </c>
      <c r="H4046" s="195">
        <f t="shared" si="379"/>
        <v>4</v>
      </c>
      <c r="I4046" s="196">
        <f t="shared" si="380"/>
        <v>5</v>
      </c>
      <c r="J4046" s="197">
        <f t="shared" si="381"/>
        <v>5</v>
      </c>
      <c r="K4046" s="186">
        <f t="shared" si="384"/>
        <v>14</v>
      </c>
      <c r="L4046" s="198">
        <f t="shared" si="382"/>
        <v>4.666666666666667</v>
      </c>
      <c r="M4046" s="199">
        <f t="shared" si="383"/>
        <v>4.66</v>
      </c>
    </row>
    <row r="4047" spans="1:13" x14ac:dyDescent="0.35">
      <c r="A4047" s="189" t="s">
        <v>3860</v>
      </c>
      <c r="B4047" s="190" t="s">
        <v>3881</v>
      </c>
      <c r="C4047" s="191">
        <v>587150</v>
      </c>
      <c r="D4047" s="192">
        <v>0</v>
      </c>
      <c r="E4047" s="193">
        <v>45.456790120000001</v>
      </c>
      <c r="F4047" s="194">
        <v>3.7037037037037033</v>
      </c>
      <c r="H4047" s="195">
        <f t="shared" si="379"/>
        <v>0.5</v>
      </c>
      <c r="I4047" s="196">
        <f t="shared" si="380"/>
        <v>5</v>
      </c>
      <c r="J4047" s="197">
        <f t="shared" si="381"/>
        <v>2</v>
      </c>
      <c r="K4047" s="186">
        <f t="shared" si="384"/>
        <v>7.5</v>
      </c>
      <c r="L4047" s="198">
        <f t="shared" si="382"/>
        <v>2.5</v>
      </c>
      <c r="M4047" s="199">
        <f t="shared" si="383"/>
        <v>2.5</v>
      </c>
    </row>
    <row r="4048" spans="1:13" x14ac:dyDescent="0.35">
      <c r="A4048" s="189" t="s">
        <v>3860</v>
      </c>
      <c r="B4048" s="190" t="s">
        <v>3882</v>
      </c>
      <c r="C4048" s="191">
        <v>587168</v>
      </c>
      <c r="D4048" s="192">
        <v>3.4990000000000001</v>
      </c>
      <c r="E4048" s="193">
        <v>47.066243190000002</v>
      </c>
      <c r="F4048" s="194">
        <v>0</v>
      </c>
      <c r="H4048" s="195">
        <f t="shared" si="379"/>
        <v>3.5</v>
      </c>
      <c r="I4048" s="196">
        <f t="shared" si="380"/>
        <v>5</v>
      </c>
      <c r="J4048" s="197">
        <f t="shared" si="381"/>
        <v>5</v>
      </c>
      <c r="K4048" s="186">
        <f t="shared" si="384"/>
        <v>13.5</v>
      </c>
      <c r="L4048" s="198">
        <f t="shared" si="382"/>
        <v>4.5</v>
      </c>
      <c r="M4048" s="199">
        <f t="shared" si="383"/>
        <v>4.5</v>
      </c>
    </row>
    <row r="4049" spans="1:13" x14ac:dyDescent="0.35">
      <c r="A4049" s="189" t="s">
        <v>3860</v>
      </c>
      <c r="B4049" s="190" t="s">
        <v>3883</v>
      </c>
      <c r="C4049" s="191">
        <v>590681</v>
      </c>
      <c r="D4049" s="192">
        <v>1.4930000000000001</v>
      </c>
      <c r="E4049" s="193">
        <v>38.81683168</v>
      </c>
      <c r="F4049" s="194">
        <v>1.9801980198019802</v>
      </c>
      <c r="H4049" s="195">
        <f t="shared" si="379"/>
        <v>0.5</v>
      </c>
      <c r="I4049" s="196">
        <f t="shared" si="380"/>
        <v>0.5</v>
      </c>
      <c r="J4049" s="197">
        <f t="shared" si="381"/>
        <v>4.5</v>
      </c>
      <c r="K4049" s="186">
        <f t="shared" si="384"/>
        <v>5.5</v>
      </c>
      <c r="L4049" s="198">
        <f t="shared" si="382"/>
        <v>1.8333333333333333</v>
      </c>
      <c r="M4049" s="199">
        <f t="shared" si="383"/>
        <v>1.83</v>
      </c>
    </row>
    <row r="4050" spans="1:13" x14ac:dyDescent="0.35">
      <c r="A4050" s="189" t="s">
        <v>3860</v>
      </c>
      <c r="B4050" s="190" t="s">
        <v>3884</v>
      </c>
      <c r="C4050" s="191">
        <v>587222</v>
      </c>
      <c r="D4050" s="192">
        <v>2.0830000000000002</v>
      </c>
      <c r="E4050" s="193">
        <v>43.343537410000003</v>
      </c>
      <c r="F4050" s="194">
        <v>4.0816326530612237</v>
      </c>
      <c r="H4050" s="195">
        <f t="shared" si="379"/>
        <v>0.5</v>
      </c>
      <c r="I4050" s="196">
        <f t="shared" si="380"/>
        <v>4.5</v>
      </c>
      <c r="J4050" s="197">
        <f t="shared" si="381"/>
        <v>1.5</v>
      </c>
      <c r="K4050" s="186">
        <f t="shared" si="384"/>
        <v>6.5</v>
      </c>
      <c r="L4050" s="198">
        <f t="shared" si="382"/>
        <v>2.1666666666666665</v>
      </c>
      <c r="M4050" s="199">
        <f t="shared" si="383"/>
        <v>2.16</v>
      </c>
    </row>
    <row r="4051" spans="1:13" x14ac:dyDescent="0.35">
      <c r="A4051" s="189" t="s">
        <v>3860</v>
      </c>
      <c r="B4051" s="190" t="s">
        <v>3885</v>
      </c>
      <c r="C4051" s="191">
        <v>550281</v>
      </c>
      <c r="D4051" s="192">
        <v>2.8130000000000002</v>
      </c>
      <c r="E4051" s="193">
        <v>43.138036810000003</v>
      </c>
      <c r="F4051" s="194">
        <v>5.7259713701431485</v>
      </c>
      <c r="H4051" s="195">
        <f t="shared" si="379"/>
        <v>2</v>
      </c>
      <c r="I4051" s="196">
        <f t="shared" si="380"/>
        <v>4</v>
      </c>
      <c r="J4051" s="197">
        <f t="shared" si="381"/>
        <v>0.5</v>
      </c>
      <c r="K4051" s="186">
        <f t="shared" si="384"/>
        <v>6.5</v>
      </c>
      <c r="L4051" s="198">
        <f t="shared" si="382"/>
        <v>2.1666666666666665</v>
      </c>
      <c r="M4051" s="199">
        <f t="shared" si="383"/>
        <v>2.16</v>
      </c>
    </row>
    <row r="4052" spans="1:13" x14ac:dyDescent="0.35">
      <c r="A4052" s="189" t="s">
        <v>3860</v>
      </c>
      <c r="B4052" s="190" t="s">
        <v>3886</v>
      </c>
      <c r="C4052" s="191">
        <v>587249</v>
      </c>
      <c r="D4052" s="192">
        <v>2.1219999999999999</v>
      </c>
      <c r="E4052" s="193">
        <v>41.919410749999997</v>
      </c>
      <c r="F4052" s="194">
        <v>3.119584055459272</v>
      </c>
      <c r="H4052" s="195">
        <f t="shared" si="379"/>
        <v>0.5</v>
      </c>
      <c r="I4052" s="196">
        <f t="shared" si="380"/>
        <v>2</v>
      </c>
      <c r="J4052" s="197">
        <f t="shared" si="381"/>
        <v>3</v>
      </c>
      <c r="K4052" s="186">
        <f t="shared" si="384"/>
        <v>5.5</v>
      </c>
      <c r="L4052" s="198">
        <f t="shared" si="382"/>
        <v>1.8333333333333333</v>
      </c>
      <c r="M4052" s="199">
        <f t="shared" si="383"/>
        <v>1.83</v>
      </c>
    </row>
    <row r="4053" spans="1:13" x14ac:dyDescent="0.35">
      <c r="A4053" s="189" t="s">
        <v>3860</v>
      </c>
      <c r="B4053" s="190" t="s">
        <v>3887</v>
      </c>
      <c r="C4053" s="191">
        <v>587265</v>
      </c>
      <c r="D4053" s="192">
        <v>0.8</v>
      </c>
      <c r="E4053" s="193">
        <v>44.282608699999997</v>
      </c>
      <c r="F4053" s="194">
        <v>1.0869565217391304</v>
      </c>
      <c r="H4053" s="195">
        <f t="shared" si="379"/>
        <v>0.5</v>
      </c>
      <c r="I4053" s="196">
        <f t="shared" si="380"/>
        <v>5</v>
      </c>
      <c r="J4053" s="197">
        <f t="shared" si="381"/>
        <v>5</v>
      </c>
      <c r="K4053" s="186">
        <f t="shared" si="384"/>
        <v>10.5</v>
      </c>
      <c r="L4053" s="198">
        <f t="shared" si="382"/>
        <v>3.5</v>
      </c>
      <c r="M4053" s="199">
        <f t="shared" si="383"/>
        <v>3.5</v>
      </c>
    </row>
    <row r="4054" spans="1:13" x14ac:dyDescent="0.35">
      <c r="A4054" s="189" t="s">
        <v>3860</v>
      </c>
      <c r="B4054" s="190" t="s">
        <v>3888</v>
      </c>
      <c r="C4054" s="191">
        <v>587273</v>
      </c>
      <c r="D4054" s="192">
        <v>1.274</v>
      </c>
      <c r="E4054" s="193">
        <v>41.551181100000001</v>
      </c>
      <c r="F4054" s="194">
        <v>5.5118110236220472</v>
      </c>
      <c r="H4054" s="195">
        <f t="shared" si="379"/>
        <v>0.5</v>
      </c>
      <c r="I4054" s="196">
        <f t="shared" si="380"/>
        <v>1.5</v>
      </c>
      <c r="J4054" s="197">
        <f t="shared" si="381"/>
        <v>0.5</v>
      </c>
      <c r="K4054" s="186">
        <f t="shared" si="384"/>
        <v>2.5</v>
      </c>
      <c r="L4054" s="198">
        <f t="shared" si="382"/>
        <v>0.83333333333333337</v>
      </c>
      <c r="M4054" s="199">
        <f t="shared" si="383"/>
        <v>0.83</v>
      </c>
    </row>
    <row r="4055" spans="1:13" x14ac:dyDescent="0.35">
      <c r="A4055" s="189" t="s">
        <v>3860</v>
      </c>
      <c r="B4055" s="190" t="s">
        <v>3889</v>
      </c>
      <c r="C4055" s="191">
        <v>587281</v>
      </c>
      <c r="D4055" s="192">
        <v>2.1509999999999998</v>
      </c>
      <c r="E4055" s="193">
        <v>41.437007870000002</v>
      </c>
      <c r="F4055" s="194">
        <v>3.1496062992125986</v>
      </c>
      <c r="H4055" s="195">
        <f t="shared" si="379"/>
        <v>0.5</v>
      </c>
      <c r="I4055" s="196">
        <f t="shared" si="380"/>
        <v>1</v>
      </c>
      <c r="J4055" s="197">
        <f t="shared" si="381"/>
        <v>3</v>
      </c>
      <c r="K4055" s="186">
        <f t="shared" si="384"/>
        <v>4.5</v>
      </c>
      <c r="L4055" s="198">
        <f t="shared" si="382"/>
        <v>1.5</v>
      </c>
      <c r="M4055" s="199">
        <f t="shared" si="383"/>
        <v>1.5</v>
      </c>
    </row>
    <row r="4056" spans="1:13" x14ac:dyDescent="0.35">
      <c r="A4056" s="189" t="s">
        <v>3860</v>
      </c>
      <c r="B4056" s="190" t="s">
        <v>3860</v>
      </c>
      <c r="C4056" s="191">
        <v>586846</v>
      </c>
      <c r="D4056" s="192">
        <v>2.8980000000000001</v>
      </c>
      <c r="E4056" s="193">
        <v>42.807820550000002</v>
      </c>
      <c r="F4056" s="194">
        <v>3.7120735005371768</v>
      </c>
      <c r="H4056" s="195">
        <f t="shared" si="379"/>
        <v>2</v>
      </c>
      <c r="I4056" s="196">
        <f t="shared" si="380"/>
        <v>3.5</v>
      </c>
      <c r="J4056" s="197">
        <f t="shared" si="381"/>
        <v>2</v>
      </c>
      <c r="K4056" s="186">
        <f t="shared" si="384"/>
        <v>7.5</v>
      </c>
      <c r="L4056" s="198">
        <f t="shared" si="382"/>
        <v>2.5</v>
      </c>
      <c r="M4056" s="199">
        <f t="shared" si="383"/>
        <v>2.5</v>
      </c>
    </row>
    <row r="4057" spans="1:13" x14ac:dyDescent="0.35">
      <c r="A4057" s="189" t="s">
        <v>3860</v>
      </c>
      <c r="B4057" s="190" t="s">
        <v>3890</v>
      </c>
      <c r="C4057" s="191">
        <v>587290</v>
      </c>
      <c r="D4057" s="192">
        <v>1.802</v>
      </c>
      <c r="E4057" s="193">
        <v>44.774999999999999</v>
      </c>
      <c r="F4057" s="194">
        <v>3</v>
      </c>
      <c r="H4057" s="195">
        <f t="shared" si="379"/>
        <v>0.5</v>
      </c>
      <c r="I4057" s="196">
        <f t="shared" si="380"/>
        <v>5</v>
      </c>
      <c r="J4057" s="197">
        <f t="shared" si="381"/>
        <v>3</v>
      </c>
      <c r="K4057" s="186">
        <f t="shared" si="384"/>
        <v>8.5</v>
      </c>
      <c r="L4057" s="198">
        <f t="shared" si="382"/>
        <v>2.8333333333333335</v>
      </c>
      <c r="M4057" s="199">
        <f t="shared" si="383"/>
        <v>2.83</v>
      </c>
    </row>
    <row r="4058" spans="1:13" x14ac:dyDescent="0.35">
      <c r="A4058" s="189" t="s">
        <v>3860</v>
      </c>
      <c r="B4058" s="190" t="s">
        <v>3891</v>
      </c>
      <c r="C4058" s="191">
        <v>587320</v>
      </c>
      <c r="D4058" s="192">
        <v>0</v>
      </c>
      <c r="E4058" s="193">
        <v>45.709677419999998</v>
      </c>
      <c r="F4058" s="194">
        <v>4.838709677419355</v>
      </c>
      <c r="H4058" s="195">
        <f t="shared" si="379"/>
        <v>0.5</v>
      </c>
      <c r="I4058" s="196">
        <f t="shared" si="380"/>
        <v>5</v>
      </c>
      <c r="J4058" s="197">
        <f t="shared" si="381"/>
        <v>0.5</v>
      </c>
      <c r="K4058" s="186">
        <f t="shared" si="384"/>
        <v>6</v>
      </c>
      <c r="L4058" s="198">
        <f t="shared" si="382"/>
        <v>2</v>
      </c>
      <c r="M4058" s="199">
        <f t="shared" si="383"/>
        <v>2</v>
      </c>
    </row>
    <row r="4059" spans="1:13" x14ac:dyDescent="0.35">
      <c r="A4059" s="189" t="s">
        <v>3860</v>
      </c>
      <c r="B4059" s="190" t="s">
        <v>1208</v>
      </c>
      <c r="C4059" s="191">
        <v>587338</v>
      </c>
      <c r="D4059" s="192">
        <v>1.923</v>
      </c>
      <c r="E4059" s="193">
        <v>48.413793099999999</v>
      </c>
      <c r="F4059" s="194">
        <v>2.2988505747126435</v>
      </c>
      <c r="H4059" s="195">
        <f t="shared" si="379"/>
        <v>0.5</v>
      </c>
      <c r="I4059" s="196">
        <f t="shared" si="380"/>
        <v>5</v>
      </c>
      <c r="J4059" s="197">
        <f t="shared" si="381"/>
        <v>4</v>
      </c>
      <c r="K4059" s="186">
        <f t="shared" si="384"/>
        <v>9.5</v>
      </c>
      <c r="L4059" s="198">
        <f t="shared" si="382"/>
        <v>3.1666666666666665</v>
      </c>
      <c r="M4059" s="199">
        <f t="shared" si="383"/>
        <v>3.16</v>
      </c>
    </row>
    <row r="4060" spans="1:13" x14ac:dyDescent="0.35">
      <c r="A4060" s="189" t="s">
        <v>3860</v>
      </c>
      <c r="B4060" s="190" t="s">
        <v>1209</v>
      </c>
      <c r="C4060" s="191">
        <v>587346</v>
      </c>
      <c r="D4060" s="192">
        <v>2.222</v>
      </c>
      <c r="E4060" s="193">
        <v>41.551732800000003</v>
      </c>
      <c r="F4060" s="194">
        <v>2.2099447513812156</v>
      </c>
      <c r="H4060" s="195">
        <f t="shared" si="379"/>
        <v>1</v>
      </c>
      <c r="I4060" s="196">
        <f t="shared" si="380"/>
        <v>1.5</v>
      </c>
      <c r="J4060" s="197">
        <f t="shared" si="381"/>
        <v>4</v>
      </c>
      <c r="K4060" s="186">
        <f t="shared" si="384"/>
        <v>6.5</v>
      </c>
      <c r="L4060" s="198">
        <f t="shared" si="382"/>
        <v>2.1666666666666665</v>
      </c>
      <c r="M4060" s="199">
        <f t="shared" si="383"/>
        <v>2.16</v>
      </c>
    </row>
    <row r="4061" spans="1:13" x14ac:dyDescent="0.35">
      <c r="A4061" s="189" t="s">
        <v>3860</v>
      </c>
      <c r="B4061" s="190" t="s">
        <v>1852</v>
      </c>
      <c r="C4061" s="191">
        <v>587362</v>
      </c>
      <c r="D4061" s="192">
        <v>1.8180000000000001</v>
      </c>
      <c r="E4061" s="193">
        <v>43.677419350000001</v>
      </c>
      <c r="F4061" s="194">
        <v>0</v>
      </c>
      <c r="H4061" s="195">
        <f t="shared" si="379"/>
        <v>0.5</v>
      </c>
      <c r="I4061" s="196">
        <f t="shared" si="380"/>
        <v>5</v>
      </c>
      <c r="J4061" s="197">
        <f t="shared" si="381"/>
        <v>5</v>
      </c>
      <c r="K4061" s="186">
        <f t="shared" si="384"/>
        <v>10.5</v>
      </c>
      <c r="L4061" s="198">
        <f t="shared" si="382"/>
        <v>3.5</v>
      </c>
      <c r="M4061" s="199">
        <f t="shared" si="383"/>
        <v>3.5</v>
      </c>
    </row>
    <row r="4062" spans="1:13" x14ac:dyDescent="0.35">
      <c r="A4062" s="189" t="s">
        <v>3860</v>
      </c>
      <c r="B4062" s="190" t="s">
        <v>1032</v>
      </c>
      <c r="C4062" s="191">
        <v>590843</v>
      </c>
      <c r="D4062" s="192">
        <v>1.8759999999999999</v>
      </c>
      <c r="E4062" s="193">
        <v>42.35592011</v>
      </c>
      <c r="F4062" s="194">
        <v>1.854493580599144</v>
      </c>
      <c r="H4062" s="195">
        <f t="shared" si="379"/>
        <v>0.5</v>
      </c>
      <c r="I4062" s="196">
        <f t="shared" si="380"/>
        <v>2.5</v>
      </c>
      <c r="J4062" s="197">
        <f t="shared" si="381"/>
        <v>4.5</v>
      </c>
      <c r="K4062" s="186">
        <f t="shared" si="384"/>
        <v>7.5</v>
      </c>
      <c r="L4062" s="198">
        <f t="shared" si="382"/>
        <v>2.5</v>
      </c>
      <c r="M4062" s="199">
        <f t="shared" si="383"/>
        <v>2.5</v>
      </c>
    </row>
    <row r="4063" spans="1:13" x14ac:dyDescent="0.35">
      <c r="A4063" s="189" t="s">
        <v>3860</v>
      </c>
      <c r="B4063" s="190" t="s">
        <v>2316</v>
      </c>
      <c r="C4063" s="191">
        <v>587401</v>
      </c>
      <c r="D4063" s="192">
        <v>2.8740000000000001</v>
      </c>
      <c r="E4063" s="193">
        <v>41.239846319999998</v>
      </c>
      <c r="F4063" s="194">
        <v>0.43907793633369929</v>
      </c>
      <c r="H4063" s="195">
        <f t="shared" si="379"/>
        <v>2</v>
      </c>
      <c r="I4063" s="196">
        <f t="shared" si="380"/>
        <v>1</v>
      </c>
      <c r="J4063" s="197">
        <f t="shared" si="381"/>
        <v>5</v>
      </c>
      <c r="K4063" s="186">
        <f t="shared" si="384"/>
        <v>8</v>
      </c>
      <c r="L4063" s="198">
        <f t="shared" si="382"/>
        <v>2.6666666666666665</v>
      </c>
      <c r="M4063" s="199">
        <f t="shared" si="383"/>
        <v>2.66</v>
      </c>
    </row>
    <row r="4064" spans="1:13" x14ac:dyDescent="0.35">
      <c r="A4064" s="189" t="s">
        <v>3860</v>
      </c>
      <c r="B4064" s="190" t="s">
        <v>3892</v>
      </c>
      <c r="C4064" s="191">
        <v>587427</v>
      </c>
      <c r="D4064" s="192">
        <v>1.7010000000000001</v>
      </c>
      <c r="E4064" s="193">
        <v>44.37048832</v>
      </c>
      <c r="F4064" s="194">
        <v>1.6985138004246285</v>
      </c>
      <c r="H4064" s="195">
        <f t="shared" si="379"/>
        <v>0.5</v>
      </c>
      <c r="I4064" s="196">
        <f t="shared" si="380"/>
        <v>5</v>
      </c>
      <c r="J4064" s="197">
        <f t="shared" si="381"/>
        <v>5</v>
      </c>
      <c r="K4064" s="186">
        <f t="shared" si="384"/>
        <v>10.5</v>
      </c>
      <c r="L4064" s="198">
        <f t="shared" si="382"/>
        <v>3.5</v>
      </c>
      <c r="M4064" s="199">
        <f t="shared" si="383"/>
        <v>3.5</v>
      </c>
    </row>
    <row r="4065" spans="1:13" x14ac:dyDescent="0.35">
      <c r="A4065" s="189" t="s">
        <v>3860</v>
      </c>
      <c r="B4065" s="190" t="s">
        <v>3893</v>
      </c>
      <c r="C4065" s="191">
        <v>587478</v>
      </c>
      <c r="D4065" s="192">
        <v>2.5640000000000001</v>
      </c>
      <c r="E4065" s="193">
        <v>40.944728429999998</v>
      </c>
      <c r="F4065" s="194">
        <v>4.6645367412140573</v>
      </c>
      <c r="H4065" s="195">
        <f t="shared" si="379"/>
        <v>1.5</v>
      </c>
      <c r="I4065" s="196">
        <f t="shared" si="380"/>
        <v>0.5</v>
      </c>
      <c r="J4065" s="197">
        <f t="shared" si="381"/>
        <v>0.5</v>
      </c>
      <c r="K4065" s="186">
        <f t="shared" si="384"/>
        <v>2.5</v>
      </c>
      <c r="L4065" s="198">
        <f t="shared" si="382"/>
        <v>0.83333333333333337</v>
      </c>
      <c r="M4065" s="199">
        <f t="shared" si="383"/>
        <v>0.83</v>
      </c>
    </row>
    <row r="4066" spans="1:13" x14ac:dyDescent="0.35">
      <c r="A4066" s="189" t="s">
        <v>3860</v>
      </c>
      <c r="B4066" s="190" t="s">
        <v>3894</v>
      </c>
      <c r="C4066" s="191">
        <v>587486</v>
      </c>
      <c r="D4066" s="192">
        <v>2.0299999999999998</v>
      </c>
      <c r="E4066" s="193">
        <v>42.700642049999999</v>
      </c>
      <c r="F4066" s="194">
        <v>2.2471910112359548</v>
      </c>
      <c r="H4066" s="195">
        <f t="shared" si="379"/>
        <v>0.5</v>
      </c>
      <c r="I4066" s="196">
        <f t="shared" si="380"/>
        <v>3.5</v>
      </c>
      <c r="J4066" s="197">
        <f t="shared" si="381"/>
        <v>4</v>
      </c>
      <c r="K4066" s="186">
        <f t="shared" si="384"/>
        <v>8</v>
      </c>
      <c r="L4066" s="198">
        <f t="shared" si="382"/>
        <v>2.6666666666666665</v>
      </c>
      <c r="M4066" s="199">
        <f t="shared" si="383"/>
        <v>2.66</v>
      </c>
    </row>
    <row r="4067" spans="1:13" x14ac:dyDescent="0.35">
      <c r="A4067" s="189" t="s">
        <v>3860</v>
      </c>
      <c r="B4067" s="190" t="s">
        <v>3895</v>
      </c>
      <c r="C4067" s="191">
        <v>587508</v>
      </c>
      <c r="D4067" s="192">
        <v>2.2730000000000001</v>
      </c>
      <c r="E4067" s="193">
        <v>40.78782288</v>
      </c>
      <c r="F4067" s="194">
        <v>2.214022140221402</v>
      </c>
      <c r="H4067" s="195">
        <f t="shared" si="379"/>
        <v>1</v>
      </c>
      <c r="I4067" s="196">
        <f t="shared" si="380"/>
        <v>0.5</v>
      </c>
      <c r="J4067" s="197">
        <f t="shared" si="381"/>
        <v>4</v>
      </c>
      <c r="K4067" s="186">
        <f t="shared" si="384"/>
        <v>5.5</v>
      </c>
      <c r="L4067" s="198">
        <f t="shared" si="382"/>
        <v>1.8333333333333333</v>
      </c>
      <c r="M4067" s="199">
        <f t="shared" si="383"/>
        <v>1.83</v>
      </c>
    </row>
    <row r="4068" spans="1:13" x14ac:dyDescent="0.35">
      <c r="A4068" s="189" t="s">
        <v>3860</v>
      </c>
      <c r="B4068" s="190" t="s">
        <v>3896</v>
      </c>
      <c r="C4068" s="191">
        <v>587524</v>
      </c>
      <c r="D4068" s="192">
        <v>0</v>
      </c>
      <c r="E4068" s="193">
        <v>43.970198680000003</v>
      </c>
      <c r="F4068" s="194">
        <v>1.3245033112582782</v>
      </c>
      <c r="H4068" s="195">
        <f t="shared" si="379"/>
        <v>0.5</v>
      </c>
      <c r="I4068" s="196">
        <f t="shared" si="380"/>
        <v>5</v>
      </c>
      <c r="J4068" s="197">
        <f t="shared" si="381"/>
        <v>5</v>
      </c>
      <c r="K4068" s="186">
        <f t="shared" si="384"/>
        <v>10.5</v>
      </c>
      <c r="L4068" s="198">
        <f t="shared" si="382"/>
        <v>3.5</v>
      </c>
      <c r="M4068" s="199">
        <f t="shared" si="383"/>
        <v>3.5</v>
      </c>
    </row>
    <row r="4069" spans="1:13" x14ac:dyDescent="0.35">
      <c r="A4069" s="189" t="s">
        <v>3860</v>
      </c>
      <c r="B4069" s="190" t="s">
        <v>2252</v>
      </c>
      <c r="C4069" s="191">
        <v>587532</v>
      </c>
      <c r="D4069" s="192">
        <v>1.8520000000000001</v>
      </c>
      <c r="E4069" s="193">
        <v>42.481927710000001</v>
      </c>
      <c r="F4069" s="194">
        <v>2.4096385542168677</v>
      </c>
      <c r="H4069" s="195">
        <f t="shared" si="379"/>
        <v>0.5</v>
      </c>
      <c r="I4069" s="196">
        <f t="shared" si="380"/>
        <v>3</v>
      </c>
      <c r="J4069" s="197">
        <f t="shared" si="381"/>
        <v>4</v>
      </c>
      <c r="K4069" s="186">
        <f t="shared" si="384"/>
        <v>7.5</v>
      </c>
      <c r="L4069" s="198">
        <f t="shared" si="382"/>
        <v>2.5</v>
      </c>
      <c r="M4069" s="199">
        <f t="shared" si="383"/>
        <v>2.5</v>
      </c>
    </row>
    <row r="4070" spans="1:13" x14ac:dyDescent="0.35">
      <c r="A4070" s="189" t="s">
        <v>3860</v>
      </c>
      <c r="B4070" s="190" t="s">
        <v>3897</v>
      </c>
      <c r="C4070" s="191">
        <v>587575</v>
      </c>
      <c r="D4070" s="192">
        <v>4.5869999999999997</v>
      </c>
      <c r="E4070" s="193">
        <v>44.95856354</v>
      </c>
      <c r="F4070" s="194">
        <v>1.1049723756906078</v>
      </c>
      <c r="H4070" s="195">
        <f t="shared" si="379"/>
        <v>5</v>
      </c>
      <c r="I4070" s="196">
        <f t="shared" si="380"/>
        <v>5</v>
      </c>
      <c r="J4070" s="197">
        <f t="shared" si="381"/>
        <v>5</v>
      </c>
      <c r="K4070" s="186">
        <f t="shared" si="384"/>
        <v>15</v>
      </c>
      <c r="L4070" s="198">
        <f t="shared" si="382"/>
        <v>5</v>
      </c>
      <c r="M4070" s="199">
        <f t="shared" si="383"/>
        <v>5</v>
      </c>
    </row>
    <row r="4071" spans="1:13" x14ac:dyDescent="0.35">
      <c r="A4071" s="189" t="s">
        <v>3860</v>
      </c>
      <c r="B4071" s="190" t="s">
        <v>3662</v>
      </c>
      <c r="C4071" s="191">
        <v>587621</v>
      </c>
      <c r="D4071" s="192">
        <v>2.1280000000000001</v>
      </c>
      <c r="E4071" s="193">
        <v>43.480198020000003</v>
      </c>
      <c r="F4071" s="194">
        <v>5.9405940594059405</v>
      </c>
      <c r="H4071" s="195">
        <f t="shared" si="379"/>
        <v>0.5</v>
      </c>
      <c r="I4071" s="196">
        <f t="shared" si="380"/>
        <v>4.5</v>
      </c>
      <c r="J4071" s="197">
        <f t="shared" si="381"/>
        <v>0.5</v>
      </c>
      <c r="K4071" s="186">
        <f t="shared" si="384"/>
        <v>5.5</v>
      </c>
      <c r="L4071" s="198">
        <f t="shared" si="382"/>
        <v>1.8333333333333333</v>
      </c>
      <c r="M4071" s="199">
        <f t="shared" si="383"/>
        <v>1.83</v>
      </c>
    </row>
    <row r="4072" spans="1:13" x14ac:dyDescent="0.35">
      <c r="A4072" s="189" t="s">
        <v>3860</v>
      </c>
      <c r="B4072" s="190" t="s">
        <v>3898</v>
      </c>
      <c r="C4072" s="191">
        <v>587648</v>
      </c>
      <c r="D4072" s="192">
        <v>0</v>
      </c>
      <c r="E4072" s="193">
        <v>46.272727269999997</v>
      </c>
      <c r="F4072" s="194">
        <v>0</v>
      </c>
      <c r="H4072" s="195">
        <f t="shared" si="379"/>
        <v>0.5</v>
      </c>
      <c r="I4072" s="196">
        <f t="shared" si="380"/>
        <v>5</v>
      </c>
      <c r="J4072" s="197">
        <f t="shared" si="381"/>
        <v>5</v>
      </c>
      <c r="K4072" s="186">
        <f t="shared" si="384"/>
        <v>10.5</v>
      </c>
      <c r="L4072" s="198">
        <f t="shared" si="382"/>
        <v>3.5</v>
      </c>
      <c r="M4072" s="199">
        <f t="shared" si="383"/>
        <v>3.5</v>
      </c>
    </row>
    <row r="4073" spans="1:13" x14ac:dyDescent="0.35">
      <c r="A4073" s="189" t="s">
        <v>3860</v>
      </c>
      <c r="B4073" s="190" t="s">
        <v>3899</v>
      </c>
      <c r="C4073" s="191">
        <v>587656</v>
      </c>
      <c r="D4073" s="192">
        <v>4.0540000000000003</v>
      </c>
      <c r="E4073" s="193">
        <v>34.66326531</v>
      </c>
      <c r="F4073" s="194">
        <v>9.795918367346939</v>
      </c>
      <c r="H4073" s="195">
        <f t="shared" si="379"/>
        <v>5</v>
      </c>
      <c r="I4073" s="196">
        <f t="shared" si="380"/>
        <v>0.5</v>
      </c>
      <c r="J4073" s="197">
        <f t="shared" si="381"/>
        <v>0.5</v>
      </c>
      <c r="K4073" s="186">
        <f t="shared" si="384"/>
        <v>6</v>
      </c>
      <c r="L4073" s="198">
        <f t="shared" si="382"/>
        <v>2</v>
      </c>
      <c r="M4073" s="199">
        <f t="shared" si="383"/>
        <v>2</v>
      </c>
    </row>
    <row r="4074" spans="1:13" x14ac:dyDescent="0.35">
      <c r="A4074" s="189" t="s">
        <v>3860</v>
      </c>
      <c r="B4074" s="190" t="s">
        <v>662</v>
      </c>
      <c r="C4074" s="191">
        <v>587681</v>
      </c>
      <c r="D4074" s="192">
        <v>4.12</v>
      </c>
      <c r="E4074" s="193">
        <v>43.644254279999998</v>
      </c>
      <c r="F4074" s="194">
        <v>0.97799511002445005</v>
      </c>
      <c r="H4074" s="195">
        <f t="shared" si="379"/>
        <v>5</v>
      </c>
      <c r="I4074" s="196">
        <f t="shared" si="380"/>
        <v>5</v>
      </c>
      <c r="J4074" s="197">
        <f t="shared" si="381"/>
        <v>5</v>
      </c>
      <c r="K4074" s="186">
        <f t="shared" si="384"/>
        <v>15</v>
      </c>
      <c r="L4074" s="198">
        <f t="shared" si="382"/>
        <v>5</v>
      </c>
      <c r="M4074" s="199">
        <f t="shared" si="383"/>
        <v>5</v>
      </c>
    </row>
    <row r="4075" spans="1:13" x14ac:dyDescent="0.35">
      <c r="A4075" s="189" t="s">
        <v>3860</v>
      </c>
      <c r="B4075" s="190" t="s">
        <v>3900</v>
      </c>
      <c r="C4075" s="191">
        <v>587702</v>
      </c>
      <c r="D4075" s="192">
        <v>1.575</v>
      </c>
      <c r="E4075" s="193">
        <v>41.348167539999999</v>
      </c>
      <c r="F4075" s="194">
        <v>2.0942408376963355</v>
      </c>
      <c r="H4075" s="195">
        <f t="shared" si="379"/>
        <v>0.5</v>
      </c>
      <c r="I4075" s="196">
        <f t="shared" si="380"/>
        <v>1</v>
      </c>
      <c r="J4075" s="197">
        <f t="shared" si="381"/>
        <v>4.5</v>
      </c>
      <c r="K4075" s="186">
        <f t="shared" si="384"/>
        <v>6</v>
      </c>
      <c r="L4075" s="198">
        <f t="shared" si="382"/>
        <v>2</v>
      </c>
      <c r="M4075" s="199">
        <f t="shared" si="383"/>
        <v>2</v>
      </c>
    </row>
    <row r="4076" spans="1:13" x14ac:dyDescent="0.35">
      <c r="A4076" s="189" t="s">
        <v>3860</v>
      </c>
      <c r="B4076" s="190" t="s">
        <v>3901</v>
      </c>
      <c r="C4076" s="191">
        <v>587711</v>
      </c>
      <c r="D4076" s="192">
        <v>2.419</v>
      </c>
      <c r="E4076" s="193">
        <v>41.770554490000002</v>
      </c>
      <c r="F4076" s="194">
        <v>7.9158699808795419</v>
      </c>
      <c r="H4076" s="195">
        <f t="shared" si="379"/>
        <v>1</v>
      </c>
      <c r="I4076" s="196">
        <f t="shared" si="380"/>
        <v>2</v>
      </c>
      <c r="J4076" s="197">
        <f t="shared" si="381"/>
        <v>0.5</v>
      </c>
      <c r="K4076" s="186">
        <f t="shared" si="384"/>
        <v>3.5</v>
      </c>
      <c r="L4076" s="198">
        <f t="shared" si="382"/>
        <v>1.1666666666666667</v>
      </c>
      <c r="M4076" s="199">
        <f t="shared" si="383"/>
        <v>1.1599999999999999</v>
      </c>
    </row>
    <row r="4077" spans="1:13" x14ac:dyDescent="0.35">
      <c r="A4077" s="189" t="s">
        <v>3860</v>
      </c>
      <c r="B4077" s="190" t="s">
        <v>3902</v>
      </c>
      <c r="C4077" s="191">
        <v>587745</v>
      </c>
      <c r="D4077" s="192">
        <v>3.2490000000000001</v>
      </c>
      <c r="E4077" s="193">
        <v>41.644661309999996</v>
      </c>
      <c r="F4077" s="194">
        <v>4.3628013777267505</v>
      </c>
      <c r="H4077" s="195">
        <f t="shared" si="379"/>
        <v>3</v>
      </c>
      <c r="I4077" s="196">
        <f t="shared" si="380"/>
        <v>1.5</v>
      </c>
      <c r="J4077" s="197">
        <f t="shared" si="381"/>
        <v>1</v>
      </c>
      <c r="K4077" s="186">
        <f t="shared" si="384"/>
        <v>5.5</v>
      </c>
      <c r="L4077" s="198">
        <f t="shared" si="382"/>
        <v>1.8333333333333333</v>
      </c>
      <c r="M4077" s="199">
        <f t="shared" si="383"/>
        <v>1.83</v>
      </c>
    </row>
    <row r="4078" spans="1:13" x14ac:dyDescent="0.35">
      <c r="A4078" s="189" t="s">
        <v>3860</v>
      </c>
      <c r="B4078" s="190" t="s">
        <v>3903</v>
      </c>
      <c r="C4078" s="191">
        <v>587176</v>
      </c>
      <c r="D4078" s="192">
        <v>3.476</v>
      </c>
      <c r="E4078" s="193">
        <v>37.970695970000001</v>
      </c>
      <c r="F4078" s="194">
        <v>5.1282051282051286</v>
      </c>
      <c r="H4078" s="195">
        <f t="shared" si="379"/>
        <v>3.5</v>
      </c>
      <c r="I4078" s="196">
        <f t="shared" si="380"/>
        <v>0.5</v>
      </c>
      <c r="J4078" s="197">
        <f t="shared" si="381"/>
        <v>0.5</v>
      </c>
      <c r="K4078" s="186">
        <f t="shared" si="384"/>
        <v>4.5</v>
      </c>
      <c r="L4078" s="198">
        <f t="shared" si="382"/>
        <v>1.5</v>
      </c>
      <c r="M4078" s="199">
        <f t="shared" si="383"/>
        <v>1.5</v>
      </c>
    </row>
    <row r="4079" spans="1:13" x14ac:dyDescent="0.35">
      <c r="A4079" s="189" t="s">
        <v>3860</v>
      </c>
      <c r="B4079" s="190" t="s">
        <v>3904</v>
      </c>
      <c r="C4079" s="191">
        <v>587788</v>
      </c>
      <c r="D4079" s="192">
        <v>1.667</v>
      </c>
      <c r="E4079" s="193">
        <v>41.653679650000001</v>
      </c>
      <c r="F4079" s="194">
        <v>1.2987012987012987</v>
      </c>
      <c r="H4079" s="195">
        <f t="shared" si="379"/>
        <v>0.5</v>
      </c>
      <c r="I4079" s="196">
        <f t="shared" si="380"/>
        <v>1.5</v>
      </c>
      <c r="J4079" s="197">
        <f t="shared" si="381"/>
        <v>5</v>
      </c>
      <c r="K4079" s="186">
        <f t="shared" si="384"/>
        <v>7</v>
      </c>
      <c r="L4079" s="198">
        <f t="shared" si="382"/>
        <v>2.3333333333333335</v>
      </c>
      <c r="M4079" s="199">
        <f t="shared" si="383"/>
        <v>2.33</v>
      </c>
    </row>
    <row r="4080" spans="1:13" x14ac:dyDescent="0.35">
      <c r="A4080" s="189" t="s">
        <v>3860</v>
      </c>
      <c r="B4080" s="190" t="s">
        <v>3666</v>
      </c>
      <c r="C4080" s="191">
        <v>587796</v>
      </c>
      <c r="D4080" s="192">
        <v>1.633</v>
      </c>
      <c r="E4080" s="193">
        <v>43.516867470000001</v>
      </c>
      <c r="F4080" s="194">
        <v>4.3373493975903612</v>
      </c>
      <c r="H4080" s="195">
        <f t="shared" si="379"/>
        <v>0.5</v>
      </c>
      <c r="I4080" s="196">
        <f t="shared" si="380"/>
        <v>4.5</v>
      </c>
      <c r="J4080" s="197">
        <f t="shared" si="381"/>
        <v>1</v>
      </c>
      <c r="K4080" s="186">
        <f t="shared" si="384"/>
        <v>6</v>
      </c>
      <c r="L4080" s="198">
        <f t="shared" si="382"/>
        <v>2</v>
      </c>
      <c r="M4080" s="199">
        <f t="shared" si="383"/>
        <v>2</v>
      </c>
    </row>
    <row r="4081" spans="1:13" x14ac:dyDescent="0.35">
      <c r="A4081" s="189" t="s">
        <v>3860</v>
      </c>
      <c r="B4081" s="190" t="s">
        <v>3905</v>
      </c>
      <c r="C4081" s="191">
        <v>587818</v>
      </c>
      <c r="D4081" s="192">
        <v>3.1110000000000002</v>
      </c>
      <c r="E4081" s="193">
        <v>40.8742515</v>
      </c>
      <c r="F4081" s="194">
        <v>0.59880239520958078</v>
      </c>
      <c r="H4081" s="195">
        <f t="shared" si="379"/>
        <v>2.5</v>
      </c>
      <c r="I4081" s="196">
        <f t="shared" si="380"/>
        <v>0.5</v>
      </c>
      <c r="J4081" s="197">
        <f t="shared" si="381"/>
        <v>5</v>
      </c>
      <c r="K4081" s="186">
        <f t="shared" si="384"/>
        <v>8</v>
      </c>
      <c r="L4081" s="198">
        <f t="shared" si="382"/>
        <v>2.6666666666666665</v>
      </c>
      <c r="M4081" s="199">
        <f t="shared" si="383"/>
        <v>2.66</v>
      </c>
    </row>
    <row r="4082" spans="1:13" x14ac:dyDescent="0.35">
      <c r="A4082" s="189" t="s">
        <v>3860</v>
      </c>
      <c r="B4082" s="190" t="s">
        <v>3906</v>
      </c>
      <c r="C4082" s="191">
        <v>587826</v>
      </c>
      <c r="D4082" s="192">
        <v>1.4490000000000001</v>
      </c>
      <c r="E4082" s="193">
        <v>42.875</v>
      </c>
      <c r="F4082" s="194">
        <v>3.3333333333333335</v>
      </c>
      <c r="H4082" s="195">
        <f t="shared" si="379"/>
        <v>0.5</v>
      </c>
      <c r="I4082" s="196">
        <f t="shared" si="380"/>
        <v>3.5</v>
      </c>
      <c r="J4082" s="197">
        <f t="shared" si="381"/>
        <v>2.5</v>
      </c>
      <c r="K4082" s="186">
        <f t="shared" si="384"/>
        <v>6.5</v>
      </c>
      <c r="L4082" s="198">
        <f t="shared" si="382"/>
        <v>2.1666666666666665</v>
      </c>
      <c r="M4082" s="199">
        <f t="shared" si="383"/>
        <v>2.16</v>
      </c>
    </row>
    <row r="4083" spans="1:13" x14ac:dyDescent="0.35">
      <c r="A4083" s="189" t="s">
        <v>3860</v>
      </c>
      <c r="B4083" s="190" t="s">
        <v>3907</v>
      </c>
      <c r="C4083" s="191">
        <v>550299</v>
      </c>
      <c r="D4083" s="192">
        <v>1.792</v>
      </c>
      <c r="E4083" s="193">
        <v>39.725531910000001</v>
      </c>
      <c r="F4083" s="194">
        <v>6.3829787234042552</v>
      </c>
      <c r="H4083" s="195">
        <f t="shared" si="379"/>
        <v>0.5</v>
      </c>
      <c r="I4083" s="196">
        <f t="shared" si="380"/>
        <v>0.5</v>
      </c>
      <c r="J4083" s="197">
        <f t="shared" si="381"/>
        <v>0.5</v>
      </c>
      <c r="K4083" s="186">
        <f t="shared" si="384"/>
        <v>1.5</v>
      </c>
      <c r="L4083" s="198">
        <f t="shared" si="382"/>
        <v>0.5</v>
      </c>
      <c r="M4083" s="199">
        <f t="shared" si="383"/>
        <v>0.5</v>
      </c>
    </row>
    <row r="4084" spans="1:13" x14ac:dyDescent="0.35">
      <c r="A4084" s="189" t="s">
        <v>3860</v>
      </c>
      <c r="B4084" s="190" t="s">
        <v>3908</v>
      </c>
      <c r="C4084" s="191">
        <v>587915</v>
      </c>
      <c r="D4084" s="192">
        <v>0.79400000000000004</v>
      </c>
      <c r="E4084" s="193">
        <v>39.242105260000002</v>
      </c>
      <c r="F4084" s="194">
        <v>4.2105263157894735</v>
      </c>
      <c r="H4084" s="195">
        <f t="shared" si="379"/>
        <v>0.5</v>
      </c>
      <c r="I4084" s="196">
        <f t="shared" si="380"/>
        <v>0.5</v>
      </c>
      <c r="J4084" s="197">
        <f t="shared" si="381"/>
        <v>1</v>
      </c>
      <c r="K4084" s="186">
        <f t="shared" si="384"/>
        <v>2</v>
      </c>
      <c r="L4084" s="198">
        <f t="shared" si="382"/>
        <v>0.66666666666666663</v>
      </c>
      <c r="M4084" s="199">
        <f t="shared" si="383"/>
        <v>0.66</v>
      </c>
    </row>
    <row r="4085" spans="1:13" x14ac:dyDescent="0.35">
      <c r="A4085" s="189" t="s">
        <v>3860</v>
      </c>
      <c r="B4085" s="190" t="s">
        <v>3909</v>
      </c>
      <c r="C4085" s="191">
        <v>587931</v>
      </c>
      <c r="D4085" s="192">
        <v>2</v>
      </c>
      <c r="E4085" s="193">
        <v>41.505434780000002</v>
      </c>
      <c r="F4085" s="194">
        <v>2.1739130434782608</v>
      </c>
      <c r="H4085" s="195">
        <f t="shared" si="379"/>
        <v>0.5</v>
      </c>
      <c r="I4085" s="196">
        <f t="shared" si="380"/>
        <v>1.5</v>
      </c>
      <c r="J4085" s="197">
        <f t="shared" si="381"/>
        <v>4</v>
      </c>
      <c r="K4085" s="186">
        <f t="shared" si="384"/>
        <v>6</v>
      </c>
      <c r="L4085" s="198">
        <f t="shared" si="382"/>
        <v>2</v>
      </c>
      <c r="M4085" s="199">
        <f t="shared" si="383"/>
        <v>2</v>
      </c>
    </row>
    <row r="4086" spans="1:13" x14ac:dyDescent="0.35">
      <c r="A4086" s="189" t="s">
        <v>3860</v>
      </c>
      <c r="B4086" s="190" t="s">
        <v>1584</v>
      </c>
      <c r="C4086" s="191">
        <v>587958</v>
      </c>
      <c r="D4086" s="192">
        <v>1.9930000000000001</v>
      </c>
      <c r="E4086" s="193">
        <v>40.831941540000003</v>
      </c>
      <c r="F4086" s="194">
        <v>6.6805845511482262</v>
      </c>
      <c r="H4086" s="195">
        <f t="shared" si="379"/>
        <v>0.5</v>
      </c>
      <c r="I4086" s="196">
        <f t="shared" si="380"/>
        <v>0.5</v>
      </c>
      <c r="J4086" s="197">
        <f t="shared" si="381"/>
        <v>0.5</v>
      </c>
      <c r="K4086" s="186">
        <f t="shared" si="384"/>
        <v>1.5</v>
      </c>
      <c r="L4086" s="198">
        <f t="shared" si="382"/>
        <v>0.5</v>
      </c>
      <c r="M4086" s="199">
        <f t="shared" si="383"/>
        <v>0.5</v>
      </c>
    </row>
    <row r="4087" spans="1:13" x14ac:dyDescent="0.35">
      <c r="A4087" s="189" t="s">
        <v>3860</v>
      </c>
      <c r="B4087" s="190" t="s">
        <v>3910</v>
      </c>
      <c r="C4087" s="191">
        <v>587982</v>
      </c>
      <c r="D4087" s="192">
        <v>0</v>
      </c>
      <c r="E4087" s="193">
        <v>42.916666669999998</v>
      </c>
      <c r="F4087" s="194">
        <v>3.1746031746031744</v>
      </c>
      <c r="H4087" s="195">
        <f t="shared" si="379"/>
        <v>0.5</v>
      </c>
      <c r="I4087" s="196">
        <f t="shared" si="380"/>
        <v>3.5</v>
      </c>
      <c r="J4087" s="197">
        <f t="shared" si="381"/>
        <v>3</v>
      </c>
      <c r="K4087" s="186">
        <f t="shared" si="384"/>
        <v>7</v>
      </c>
      <c r="L4087" s="198">
        <f t="shared" si="382"/>
        <v>2.3333333333333335</v>
      </c>
      <c r="M4087" s="199">
        <f t="shared" si="383"/>
        <v>2.33</v>
      </c>
    </row>
    <row r="4088" spans="1:13" x14ac:dyDescent="0.35">
      <c r="A4088" s="189" t="s">
        <v>3860</v>
      </c>
      <c r="B4088" s="190" t="s">
        <v>3911</v>
      </c>
      <c r="C4088" s="191">
        <v>588008</v>
      </c>
      <c r="D4088" s="192">
        <v>2.0830000000000002</v>
      </c>
      <c r="E4088" s="193">
        <v>41.916666669999998</v>
      </c>
      <c r="F4088" s="194">
        <v>1.7543859649122808</v>
      </c>
      <c r="H4088" s="195">
        <f t="shared" si="379"/>
        <v>0.5</v>
      </c>
      <c r="I4088" s="196">
        <f t="shared" si="380"/>
        <v>2</v>
      </c>
      <c r="J4088" s="197">
        <f t="shared" si="381"/>
        <v>5</v>
      </c>
      <c r="K4088" s="186">
        <f t="shared" si="384"/>
        <v>7.5</v>
      </c>
      <c r="L4088" s="198">
        <f t="shared" si="382"/>
        <v>2.5</v>
      </c>
      <c r="M4088" s="199">
        <f t="shared" si="383"/>
        <v>2.5</v>
      </c>
    </row>
    <row r="4089" spans="1:13" x14ac:dyDescent="0.35">
      <c r="A4089" s="189" t="s">
        <v>3860</v>
      </c>
      <c r="B4089" s="190" t="s">
        <v>3912</v>
      </c>
      <c r="C4089" s="191">
        <v>547255</v>
      </c>
      <c r="D4089" s="192">
        <v>0</v>
      </c>
      <c r="E4089" s="193">
        <v>44.2</v>
      </c>
      <c r="F4089" s="194">
        <v>11.111111111111111</v>
      </c>
      <c r="H4089" s="195">
        <f t="shared" si="379"/>
        <v>0.5</v>
      </c>
      <c r="I4089" s="196">
        <f t="shared" si="380"/>
        <v>5</v>
      </c>
      <c r="J4089" s="197">
        <f t="shared" si="381"/>
        <v>0.5</v>
      </c>
      <c r="K4089" s="186">
        <f t="shared" si="384"/>
        <v>6</v>
      </c>
      <c r="L4089" s="198">
        <f t="shared" si="382"/>
        <v>2</v>
      </c>
      <c r="M4089" s="199">
        <f t="shared" si="383"/>
        <v>2</v>
      </c>
    </row>
    <row r="4090" spans="1:13" x14ac:dyDescent="0.35">
      <c r="A4090" s="189" t="s">
        <v>3860</v>
      </c>
      <c r="B4090" s="190" t="s">
        <v>3913</v>
      </c>
      <c r="C4090" s="191">
        <v>588032</v>
      </c>
      <c r="D4090" s="192">
        <v>2.891</v>
      </c>
      <c r="E4090" s="193">
        <v>43.744883919999999</v>
      </c>
      <c r="F4090" s="194">
        <v>0.85984522785898543</v>
      </c>
      <c r="H4090" s="195">
        <f t="shared" si="379"/>
        <v>2</v>
      </c>
      <c r="I4090" s="196">
        <f t="shared" si="380"/>
        <v>5</v>
      </c>
      <c r="J4090" s="197">
        <f t="shared" si="381"/>
        <v>5</v>
      </c>
      <c r="K4090" s="186">
        <f t="shared" si="384"/>
        <v>12</v>
      </c>
      <c r="L4090" s="198">
        <f t="shared" si="382"/>
        <v>4</v>
      </c>
      <c r="M4090" s="199">
        <f t="shared" si="383"/>
        <v>4</v>
      </c>
    </row>
    <row r="4091" spans="1:13" x14ac:dyDescent="0.35">
      <c r="A4091" s="189" t="s">
        <v>3860</v>
      </c>
      <c r="B4091" s="190" t="s">
        <v>3914</v>
      </c>
      <c r="C4091" s="191">
        <v>588041</v>
      </c>
      <c r="D4091" s="192">
        <v>6.0609999999999999</v>
      </c>
      <c r="E4091" s="193">
        <v>39.079268290000002</v>
      </c>
      <c r="F4091" s="194">
        <v>3.6585365853658534</v>
      </c>
      <c r="H4091" s="195">
        <f t="shared" si="379"/>
        <v>5</v>
      </c>
      <c r="I4091" s="196">
        <f t="shared" si="380"/>
        <v>0.5</v>
      </c>
      <c r="J4091" s="197">
        <f t="shared" si="381"/>
        <v>2</v>
      </c>
      <c r="K4091" s="186">
        <f t="shared" si="384"/>
        <v>7.5</v>
      </c>
      <c r="L4091" s="198">
        <f t="shared" si="382"/>
        <v>2.5</v>
      </c>
      <c r="M4091" s="199">
        <f t="shared" si="383"/>
        <v>2.5</v>
      </c>
    </row>
    <row r="4092" spans="1:13" x14ac:dyDescent="0.35">
      <c r="A4092" s="189" t="s">
        <v>3860</v>
      </c>
      <c r="B4092" s="190" t="s">
        <v>3915</v>
      </c>
      <c r="C4092" s="191">
        <v>588075</v>
      </c>
      <c r="D4092" s="192">
        <v>2.6320000000000001</v>
      </c>
      <c r="E4092" s="193">
        <v>43.64529915</v>
      </c>
      <c r="F4092" s="194">
        <v>0.85470085470085466</v>
      </c>
      <c r="H4092" s="195">
        <f t="shared" si="379"/>
        <v>1.5</v>
      </c>
      <c r="I4092" s="196">
        <f t="shared" si="380"/>
        <v>5</v>
      </c>
      <c r="J4092" s="197">
        <f t="shared" si="381"/>
        <v>5</v>
      </c>
      <c r="K4092" s="186">
        <f t="shared" si="384"/>
        <v>11.5</v>
      </c>
      <c r="L4092" s="198">
        <f t="shared" si="382"/>
        <v>3.8333333333333335</v>
      </c>
      <c r="M4092" s="199">
        <f t="shared" si="383"/>
        <v>3.83</v>
      </c>
    </row>
    <row r="4093" spans="1:13" x14ac:dyDescent="0.35">
      <c r="A4093" s="189" t="s">
        <v>3860</v>
      </c>
      <c r="B4093" s="190" t="s">
        <v>3916</v>
      </c>
      <c r="C4093" s="191">
        <v>588113</v>
      </c>
      <c r="D4093" s="192">
        <v>1.615</v>
      </c>
      <c r="E4093" s="193">
        <v>43.705186879999999</v>
      </c>
      <c r="F4093" s="194">
        <v>4.1189931350114417</v>
      </c>
      <c r="H4093" s="195">
        <f t="shared" si="379"/>
        <v>0.5</v>
      </c>
      <c r="I4093" s="196">
        <f t="shared" si="380"/>
        <v>5</v>
      </c>
      <c r="J4093" s="197">
        <f t="shared" si="381"/>
        <v>1.5</v>
      </c>
      <c r="K4093" s="186">
        <f t="shared" si="384"/>
        <v>7</v>
      </c>
      <c r="L4093" s="198">
        <f t="shared" si="382"/>
        <v>2.3333333333333335</v>
      </c>
      <c r="M4093" s="199">
        <f t="shared" si="383"/>
        <v>2.33</v>
      </c>
    </row>
    <row r="4094" spans="1:13" x14ac:dyDescent="0.35">
      <c r="A4094" s="189" t="s">
        <v>3860</v>
      </c>
      <c r="B4094" s="190" t="s">
        <v>3917</v>
      </c>
      <c r="C4094" s="191">
        <v>588121</v>
      </c>
      <c r="D4094" s="192">
        <v>3.4740000000000002</v>
      </c>
      <c r="E4094" s="193">
        <v>42.270700640000001</v>
      </c>
      <c r="F4094" s="194">
        <v>1.5923566878980893</v>
      </c>
      <c r="H4094" s="195">
        <f t="shared" si="379"/>
        <v>3.5</v>
      </c>
      <c r="I4094" s="196">
        <f t="shared" si="380"/>
        <v>2.5</v>
      </c>
      <c r="J4094" s="197">
        <f t="shared" si="381"/>
        <v>5</v>
      </c>
      <c r="K4094" s="186">
        <f t="shared" si="384"/>
        <v>11</v>
      </c>
      <c r="L4094" s="198">
        <f t="shared" si="382"/>
        <v>3.6666666666666665</v>
      </c>
      <c r="M4094" s="199">
        <f t="shared" si="383"/>
        <v>3.66</v>
      </c>
    </row>
    <row r="4095" spans="1:13" x14ac:dyDescent="0.35">
      <c r="A4095" s="189" t="s">
        <v>3860</v>
      </c>
      <c r="B4095" s="190" t="s">
        <v>3814</v>
      </c>
      <c r="C4095" s="191">
        <v>588130</v>
      </c>
      <c r="D4095" s="192">
        <v>0</v>
      </c>
      <c r="E4095" s="193">
        <v>42.850649349999998</v>
      </c>
      <c r="F4095" s="194">
        <v>2.5974025974025974</v>
      </c>
      <c r="H4095" s="195">
        <f t="shared" si="379"/>
        <v>0.5</v>
      </c>
      <c r="I4095" s="196">
        <f t="shared" si="380"/>
        <v>3.5</v>
      </c>
      <c r="J4095" s="197">
        <f t="shared" si="381"/>
        <v>3.5</v>
      </c>
      <c r="K4095" s="186">
        <f t="shared" si="384"/>
        <v>7.5</v>
      </c>
      <c r="L4095" s="198">
        <f t="shared" si="382"/>
        <v>2.5</v>
      </c>
      <c r="M4095" s="199">
        <f t="shared" si="383"/>
        <v>2.5</v>
      </c>
    </row>
    <row r="4096" spans="1:13" x14ac:dyDescent="0.35">
      <c r="A4096" s="189" t="s">
        <v>3860</v>
      </c>
      <c r="B4096" s="190" t="s">
        <v>3918</v>
      </c>
      <c r="C4096" s="191">
        <v>588148</v>
      </c>
      <c r="D4096" s="192">
        <v>1.1359999999999999</v>
      </c>
      <c r="E4096" s="193">
        <v>39.034722219999999</v>
      </c>
      <c r="F4096" s="194">
        <v>0</v>
      </c>
      <c r="H4096" s="195">
        <f t="shared" si="379"/>
        <v>0.5</v>
      </c>
      <c r="I4096" s="196">
        <f t="shared" si="380"/>
        <v>0.5</v>
      </c>
      <c r="J4096" s="197">
        <f t="shared" si="381"/>
        <v>5</v>
      </c>
      <c r="K4096" s="186">
        <f t="shared" si="384"/>
        <v>6</v>
      </c>
      <c r="L4096" s="198">
        <f t="shared" si="382"/>
        <v>2</v>
      </c>
      <c r="M4096" s="199">
        <f t="shared" si="383"/>
        <v>2</v>
      </c>
    </row>
    <row r="4097" spans="1:13" x14ac:dyDescent="0.35">
      <c r="A4097" s="189" t="s">
        <v>3860</v>
      </c>
      <c r="B4097" s="190" t="s">
        <v>3919</v>
      </c>
      <c r="C4097" s="191">
        <v>588156</v>
      </c>
      <c r="D4097" s="192">
        <v>1.4079999999999999</v>
      </c>
      <c r="E4097" s="193">
        <v>42.048895899999998</v>
      </c>
      <c r="F4097" s="194">
        <v>1.2618296529968456</v>
      </c>
      <c r="H4097" s="195">
        <f t="shared" si="379"/>
        <v>0.5</v>
      </c>
      <c r="I4097" s="196">
        <f t="shared" si="380"/>
        <v>2</v>
      </c>
      <c r="J4097" s="197">
        <f t="shared" si="381"/>
        <v>5</v>
      </c>
      <c r="K4097" s="186">
        <f t="shared" si="384"/>
        <v>7.5</v>
      </c>
      <c r="L4097" s="198">
        <f t="shared" si="382"/>
        <v>2.5</v>
      </c>
      <c r="M4097" s="199">
        <f t="shared" si="383"/>
        <v>2.5</v>
      </c>
    </row>
    <row r="4098" spans="1:13" x14ac:dyDescent="0.35">
      <c r="A4098" s="189" t="s">
        <v>3860</v>
      </c>
      <c r="B4098" s="190" t="s">
        <v>3920</v>
      </c>
      <c r="C4098" s="191">
        <v>588172</v>
      </c>
      <c r="D4098" s="192">
        <v>2</v>
      </c>
      <c r="E4098" s="193">
        <v>42.227748689999999</v>
      </c>
      <c r="F4098" s="194">
        <v>2.9319371727748691</v>
      </c>
      <c r="H4098" s="195">
        <f t="shared" si="379"/>
        <v>0.5</v>
      </c>
      <c r="I4098" s="196">
        <f t="shared" si="380"/>
        <v>2.5</v>
      </c>
      <c r="J4098" s="197">
        <f t="shared" si="381"/>
        <v>3</v>
      </c>
      <c r="K4098" s="186">
        <f t="shared" si="384"/>
        <v>6</v>
      </c>
      <c r="L4098" s="198">
        <f t="shared" si="382"/>
        <v>2</v>
      </c>
      <c r="M4098" s="199">
        <f t="shared" si="383"/>
        <v>2</v>
      </c>
    </row>
    <row r="4099" spans="1:13" x14ac:dyDescent="0.35">
      <c r="A4099" s="189" t="s">
        <v>3860</v>
      </c>
      <c r="B4099" s="190" t="s">
        <v>3921</v>
      </c>
      <c r="C4099" s="191">
        <v>588181</v>
      </c>
      <c r="D4099" s="192">
        <v>3.2850000000000001</v>
      </c>
      <c r="E4099" s="193">
        <v>40.888758780000003</v>
      </c>
      <c r="F4099" s="194">
        <v>1.405152224824356</v>
      </c>
      <c r="H4099" s="195">
        <f t="shared" si="379"/>
        <v>3</v>
      </c>
      <c r="I4099" s="196">
        <f t="shared" si="380"/>
        <v>0.5</v>
      </c>
      <c r="J4099" s="197">
        <f t="shared" si="381"/>
        <v>5</v>
      </c>
      <c r="K4099" s="186">
        <f t="shared" si="384"/>
        <v>8.5</v>
      </c>
      <c r="L4099" s="198">
        <f t="shared" si="382"/>
        <v>2.8333333333333335</v>
      </c>
      <c r="M4099" s="199">
        <f t="shared" si="383"/>
        <v>2.83</v>
      </c>
    </row>
    <row r="4100" spans="1:13" x14ac:dyDescent="0.35">
      <c r="A4100" s="189" t="s">
        <v>3860</v>
      </c>
      <c r="B4100" s="190" t="s">
        <v>3922</v>
      </c>
      <c r="C4100" s="191">
        <v>588202</v>
      </c>
      <c r="D4100" s="192">
        <v>1.19</v>
      </c>
      <c r="E4100" s="193">
        <v>40.833333330000002</v>
      </c>
      <c r="F4100" s="194">
        <v>1.5686274509803924</v>
      </c>
      <c r="H4100" s="195">
        <f t="shared" ref="H4100:H4163" si="385">VALUE(_xlfn.IFS(D4100&gt;4.05,"5",D4100&gt;=3.83,"4,5",D4100&gt;=3.6,"4",D4100&gt;=3.37,"3,5",D4100&gt;=3.14,"3",D4100&gt;=2.91,"2,5",D4100&gt;=2.68,"2",D4100&gt;=2.45,"1,5",D4100&gt;=2.22,"1",D4100&lt;2.22,"0,5"))</f>
        <v>0.5</v>
      </c>
      <c r="I4100" s="196">
        <f t="shared" ref="I4100:I4163" si="386">VALUE(_xlfn.IFS(E4100&gt;43.62,"5",E4100&gt;=43.32,"4,5",E4100&gt;=43.1,"4",E4100&gt;=42.7,"3,5",E4100&gt;=42.39,"3",E4100&gt;=42.08,"2,5",E4100&gt;=41.77,"2",E4100&gt;=41.46,"1,5",E4100&gt;=41.15,"1",E4100&lt;41.15,"0,5"))</f>
        <v>0.5</v>
      </c>
      <c r="J4100" s="197">
        <f t="shared" ref="J4100:J4163" si="387">VALUE(_xlfn.IFS(F4100&gt;4.53,"0,5",F4100&gt;=4.2,"1",F4100&gt;=3.86,"1,5",F4100&gt;=3.52,"2",F4100&gt;=3.18,"2,5",F4100&gt;=2.84,"3",F4100&gt;=2.5,"3,5",F4100&gt;=2.16,"4",F4100&gt;=1.82,"4,5",F4100&lt;1.82,"5"))</f>
        <v>5</v>
      </c>
      <c r="K4100" s="186">
        <f t="shared" si="384"/>
        <v>6</v>
      </c>
      <c r="L4100" s="198">
        <f t="shared" ref="L4100:L4163" si="388">(H4100+I4100+J4100)/3</f>
        <v>2</v>
      </c>
      <c r="M4100" s="199">
        <f t="shared" ref="M4100:M4163" si="389">ROUNDDOWN(L4100,2)</f>
        <v>2</v>
      </c>
    </row>
    <row r="4101" spans="1:13" x14ac:dyDescent="0.35">
      <c r="A4101" s="189" t="s">
        <v>3860</v>
      </c>
      <c r="B4101" s="190" t="s">
        <v>3923</v>
      </c>
      <c r="C4101" s="191">
        <v>588211</v>
      </c>
      <c r="D4101" s="192">
        <v>2.222</v>
      </c>
      <c r="E4101" s="193">
        <v>43.724770640000003</v>
      </c>
      <c r="F4101" s="194">
        <v>2.7522935779816513</v>
      </c>
      <c r="H4101" s="195">
        <f t="shared" si="385"/>
        <v>1</v>
      </c>
      <c r="I4101" s="196">
        <f t="shared" si="386"/>
        <v>5</v>
      </c>
      <c r="J4101" s="197">
        <f t="shared" si="387"/>
        <v>3.5</v>
      </c>
      <c r="K4101" s="186">
        <f t="shared" si="384"/>
        <v>9.5</v>
      </c>
      <c r="L4101" s="198">
        <f t="shared" si="388"/>
        <v>3.1666666666666665</v>
      </c>
      <c r="M4101" s="199">
        <f t="shared" si="389"/>
        <v>3.16</v>
      </c>
    </row>
    <row r="4102" spans="1:13" x14ac:dyDescent="0.35">
      <c r="A4102" s="189" t="s">
        <v>3860</v>
      </c>
      <c r="B4102" s="190" t="s">
        <v>3924</v>
      </c>
      <c r="C4102" s="191">
        <v>588229</v>
      </c>
      <c r="D4102" s="192">
        <v>3.9470000000000001</v>
      </c>
      <c r="E4102" s="193">
        <v>36.329059829999998</v>
      </c>
      <c r="F4102" s="194">
        <v>13.675213675213675</v>
      </c>
      <c r="H4102" s="195">
        <f t="shared" si="385"/>
        <v>4.5</v>
      </c>
      <c r="I4102" s="196">
        <f t="shared" si="386"/>
        <v>0.5</v>
      </c>
      <c r="J4102" s="197">
        <f t="shared" si="387"/>
        <v>0.5</v>
      </c>
      <c r="K4102" s="186">
        <f t="shared" si="384"/>
        <v>5.5</v>
      </c>
      <c r="L4102" s="198">
        <f t="shared" si="388"/>
        <v>1.8333333333333333</v>
      </c>
      <c r="M4102" s="199">
        <f t="shared" si="389"/>
        <v>1.83</v>
      </c>
    </row>
    <row r="4103" spans="1:13" x14ac:dyDescent="0.35">
      <c r="A4103" s="189" t="s">
        <v>3860</v>
      </c>
      <c r="B4103" s="190" t="s">
        <v>1609</v>
      </c>
      <c r="C4103" s="191">
        <v>588253</v>
      </c>
      <c r="D4103" s="192">
        <v>0.66200000000000003</v>
      </c>
      <c r="E4103" s="193">
        <v>40.302494799999998</v>
      </c>
      <c r="F4103" s="194">
        <v>8.3160083160083165</v>
      </c>
      <c r="H4103" s="195">
        <f t="shared" si="385"/>
        <v>0.5</v>
      </c>
      <c r="I4103" s="196">
        <f t="shared" si="386"/>
        <v>0.5</v>
      </c>
      <c r="J4103" s="197">
        <f t="shared" si="387"/>
        <v>0.5</v>
      </c>
      <c r="K4103" s="186">
        <f t="shared" si="384"/>
        <v>1.5</v>
      </c>
      <c r="L4103" s="198">
        <f t="shared" si="388"/>
        <v>0.5</v>
      </c>
      <c r="M4103" s="199">
        <f t="shared" si="389"/>
        <v>0.5</v>
      </c>
    </row>
    <row r="4104" spans="1:13" x14ac:dyDescent="0.35">
      <c r="A4104" s="189" t="s">
        <v>3860</v>
      </c>
      <c r="B4104" s="190" t="s">
        <v>1948</v>
      </c>
      <c r="C4104" s="191">
        <v>588288</v>
      </c>
      <c r="D4104" s="192">
        <v>1.1859999999999999</v>
      </c>
      <c r="E4104" s="193">
        <v>42.015555560000003</v>
      </c>
      <c r="F4104" s="194">
        <v>4.4444444444444446</v>
      </c>
      <c r="H4104" s="195">
        <f t="shared" si="385"/>
        <v>0.5</v>
      </c>
      <c r="I4104" s="196">
        <f t="shared" si="386"/>
        <v>2</v>
      </c>
      <c r="J4104" s="197">
        <f t="shared" si="387"/>
        <v>1</v>
      </c>
      <c r="K4104" s="186">
        <f t="shared" si="384"/>
        <v>3.5</v>
      </c>
      <c r="L4104" s="198">
        <f t="shared" si="388"/>
        <v>1.1666666666666667</v>
      </c>
      <c r="M4104" s="199">
        <f t="shared" si="389"/>
        <v>1.1599999999999999</v>
      </c>
    </row>
    <row r="4105" spans="1:13" x14ac:dyDescent="0.35">
      <c r="A4105" s="189" t="s">
        <v>3925</v>
      </c>
      <c r="B4105" s="190" t="s">
        <v>1199</v>
      </c>
      <c r="C4105" s="191">
        <v>590274</v>
      </c>
      <c r="D4105" s="192">
        <v>4.9180000000000001</v>
      </c>
      <c r="E4105" s="193">
        <v>45.753588520000001</v>
      </c>
      <c r="F4105" s="194">
        <v>9.5693779904306222</v>
      </c>
      <c r="H4105" s="195">
        <f t="shared" si="385"/>
        <v>5</v>
      </c>
      <c r="I4105" s="196">
        <f t="shared" si="386"/>
        <v>5</v>
      </c>
      <c r="J4105" s="197">
        <f t="shared" si="387"/>
        <v>0.5</v>
      </c>
      <c r="K4105" s="186">
        <f t="shared" si="384"/>
        <v>10.5</v>
      </c>
      <c r="L4105" s="198">
        <f t="shared" si="388"/>
        <v>3.5</v>
      </c>
      <c r="M4105" s="199">
        <f t="shared" si="389"/>
        <v>3.5</v>
      </c>
    </row>
    <row r="4106" spans="1:13" x14ac:dyDescent="0.35">
      <c r="A4106" s="189" t="s">
        <v>3925</v>
      </c>
      <c r="B4106" s="190" t="s">
        <v>3926</v>
      </c>
      <c r="C4106" s="191">
        <v>544833</v>
      </c>
      <c r="D4106" s="192">
        <v>3.39</v>
      </c>
      <c r="E4106" s="193">
        <v>46.747058819999999</v>
      </c>
      <c r="F4106" s="194">
        <v>0</v>
      </c>
      <c r="H4106" s="195">
        <f t="shared" si="385"/>
        <v>3.5</v>
      </c>
      <c r="I4106" s="196">
        <f t="shared" si="386"/>
        <v>5</v>
      </c>
      <c r="J4106" s="197">
        <f t="shared" si="387"/>
        <v>5</v>
      </c>
      <c r="K4106" s="186">
        <f t="shared" si="384"/>
        <v>13.5</v>
      </c>
      <c r="L4106" s="198">
        <f t="shared" si="388"/>
        <v>4.5</v>
      </c>
      <c r="M4106" s="199">
        <f t="shared" si="389"/>
        <v>4.5</v>
      </c>
    </row>
    <row r="4107" spans="1:13" x14ac:dyDescent="0.35">
      <c r="A4107" s="189" t="s">
        <v>3925</v>
      </c>
      <c r="B4107" s="190" t="s">
        <v>2134</v>
      </c>
      <c r="C4107" s="191">
        <v>590321</v>
      </c>
      <c r="D4107" s="192">
        <v>5.6280000000000001</v>
      </c>
      <c r="E4107" s="193">
        <v>43.582872930000001</v>
      </c>
      <c r="F4107" s="194">
        <v>7.1823204419889501</v>
      </c>
      <c r="H4107" s="195">
        <f t="shared" si="385"/>
        <v>5</v>
      </c>
      <c r="I4107" s="196">
        <f t="shared" si="386"/>
        <v>4.5</v>
      </c>
      <c r="J4107" s="197">
        <f t="shared" si="387"/>
        <v>0.5</v>
      </c>
      <c r="K4107" s="186">
        <f t="shared" si="384"/>
        <v>10</v>
      </c>
      <c r="L4107" s="198">
        <f t="shared" si="388"/>
        <v>3.3333333333333335</v>
      </c>
      <c r="M4107" s="199">
        <f t="shared" si="389"/>
        <v>3.33</v>
      </c>
    </row>
    <row r="4108" spans="1:13" x14ac:dyDescent="0.35">
      <c r="A4108" s="189" t="s">
        <v>3925</v>
      </c>
      <c r="B4108" s="190" t="s">
        <v>3927</v>
      </c>
      <c r="C4108" s="191">
        <v>550400</v>
      </c>
      <c r="D4108" s="192">
        <v>4.4939999999999998</v>
      </c>
      <c r="E4108" s="193">
        <v>42.859375</v>
      </c>
      <c r="F4108" s="194">
        <v>4.6875</v>
      </c>
      <c r="H4108" s="195">
        <f t="shared" si="385"/>
        <v>5</v>
      </c>
      <c r="I4108" s="196">
        <f t="shared" si="386"/>
        <v>3.5</v>
      </c>
      <c r="J4108" s="197">
        <f t="shared" si="387"/>
        <v>0.5</v>
      </c>
      <c r="K4108" s="186">
        <f t="shared" si="384"/>
        <v>9</v>
      </c>
      <c r="L4108" s="198">
        <f t="shared" si="388"/>
        <v>3</v>
      </c>
      <c r="M4108" s="199">
        <f t="shared" si="389"/>
        <v>3</v>
      </c>
    </row>
    <row r="4109" spans="1:13" x14ac:dyDescent="0.35">
      <c r="A4109" s="189" t="s">
        <v>3925</v>
      </c>
      <c r="B4109" s="190" t="s">
        <v>1654</v>
      </c>
      <c r="C4109" s="191">
        <v>590410</v>
      </c>
      <c r="D4109" s="192">
        <v>6.1219999999999999</v>
      </c>
      <c r="E4109" s="193">
        <v>41.47067449</v>
      </c>
      <c r="F4109" s="194">
        <v>2.9325513196480939</v>
      </c>
      <c r="H4109" s="195">
        <f t="shared" si="385"/>
        <v>5</v>
      </c>
      <c r="I4109" s="196">
        <f t="shared" si="386"/>
        <v>1.5</v>
      </c>
      <c r="J4109" s="197">
        <f t="shared" si="387"/>
        <v>3</v>
      </c>
      <c r="K4109" s="186">
        <f t="shared" ref="K4109:K4172" si="390">SUM(H4109:J4109)</f>
        <v>9.5</v>
      </c>
      <c r="L4109" s="198">
        <f t="shared" si="388"/>
        <v>3.1666666666666665</v>
      </c>
      <c r="M4109" s="199">
        <f t="shared" si="389"/>
        <v>3.16</v>
      </c>
    </row>
    <row r="4110" spans="1:13" x14ac:dyDescent="0.35">
      <c r="A4110" s="189" t="s">
        <v>3925</v>
      </c>
      <c r="B4110" s="190" t="s">
        <v>3928</v>
      </c>
      <c r="C4110" s="191">
        <v>590428</v>
      </c>
      <c r="D4110" s="192">
        <v>0</v>
      </c>
      <c r="E4110" s="193">
        <v>47.979591839999998</v>
      </c>
      <c r="F4110" s="194">
        <v>0</v>
      </c>
      <c r="H4110" s="195">
        <f t="shared" si="385"/>
        <v>0.5</v>
      </c>
      <c r="I4110" s="196">
        <f t="shared" si="386"/>
        <v>5</v>
      </c>
      <c r="J4110" s="197">
        <f t="shared" si="387"/>
        <v>5</v>
      </c>
      <c r="K4110" s="186">
        <f t="shared" si="390"/>
        <v>10.5</v>
      </c>
      <c r="L4110" s="198">
        <f t="shared" si="388"/>
        <v>3.5</v>
      </c>
      <c r="M4110" s="199">
        <f t="shared" si="389"/>
        <v>3.5</v>
      </c>
    </row>
    <row r="4111" spans="1:13" x14ac:dyDescent="0.35">
      <c r="A4111" s="189" t="s">
        <v>3925</v>
      </c>
      <c r="B4111" s="190" t="s">
        <v>3929</v>
      </c>
      <c r="C4111" s="191">
        <v>553964</v>
      </c>
      <c r="D4111" s="192">
        <v>6.9569999999999999</v>
      </c>
      <c r="E4111" s="193">
        <v>43.018518520000001</v>
      </c>
      <c r="F4111" s="194">
        <v>6.3492063492063489</v>
      </c>
      <c r="H4111" s="195">
        <f t="shared" si="385"/>
        <v>5</v>
      </c>
      <c r="I4111" s="196">
        <f t="shared" si="386"/>
        <v>3.5</v>
      </c>
      <c r="J4111" s="197">
        <f t="shared" si="387"/>
        <v>0.5</v>
      </c>
      <c r="K4111" s="186">
        <f t="shared" si="390"/>
        <v>9</v>
      </c>
      <c r="L4111" s="198">
        <f t="shared" si="388"/>
        <v>3</v>
      </c>
      <c r="M4111" s="199">
        <f t="shared" si="389"/>
        <v>3</v>
      </c>
    </row>
    <row r="4112" spans="1:13" x14ac:dyDescent="0.35">
      <c r="A4112" s="189" t="s">
        <v>3925</v>
      </c>
      <c r="B4112" s="190" t="s">
        <v>3930</v>
      </c>
      <c r="C4112" s="191">
        <v>590525</v>
      </c>
      <c r="D4112" s="192">
        <v>4.4939999999999998</v>
      </c>
      <c r="E4112" s="193">
        <v>39.951851849999997</v>
      </c>
      <c r="F4112" s="194">
        <v>7.4074074074074074</v>
      </c>
      <c r="H4112" s="195">
        <f t="shared" si="385"/>
        <v>5</v>
      </c>
      <c r="I4112" s="196">
        <f t="shared" si="386"/>
        <v>0.5</v>
      </c>
      <c r="J4112" s="197">
        <f t="shared" si="387"/>
        <v>0.5</v>
      </c>
      <c r="K4112" s="186">
        <f t="shared" si="390"/>
        <v>6</v>
      </c>
      <c r="L4112" s="198">
        <f t="shared" si="388"/>
        <v>2</v>
      </c>
      <c r="M4112" s="199">
        <f t="shared" si="389"/>
        <v>2</v>
      </c>
    </row>
    <row r="4113" spans="1:13" x14ac:dyDescent="0.35">
      <c r="A4113" s="189" t="s">
        <v>3925</v>
      </c>
      <c r="B4113" s="190" t="s">
        <v>3931</v>
      </c>
      <c r="C4113" s="191">
        <v>590533</v>
      </c>
      <c r="D4113" s="192">
        <v>3.7290000000000001</v>
      </c>
      <c r="E4113" s="193">
        <v>41.253715499999998</v>
      </c>
      <c r="F4113" s="194">
        <v>4.670912951167729</v>
      </c>
      <c r="H4113" s="195">
        <f t="shared" si="385"/>
        <v>4</v>
      </c>
      <c r="I4113" s="196">
        <f t="shared" si="386"/>
        <v>1</v>
      </c>
      <c r="J4113" s="197">
        <f t="shared" si="387"/>
        <v>0.5</v>
      </c>
      <c r="K4113" s="186">
        <f t="shared" si="390"/>
        <v>5.5</v>
      </c>
      <c r="L4113" s="198">
        <f t="shared" si="388"/>
        <v>1.8333333333333333</v>
      </c>
      <c r="M4113" s="199">
        <f t="shared" si="389"/>
        <v>1.83</v>
      </c>
    </row>
    <row r="4114" spans="1:13" x14ac:dyDescent="0.35">
      <c r="A4114" s="189" t="s">
        <v>3925</v>
      </c>
      <c r="B4114" s="190" t="s">
        <v>3932</v>
      </c>
      <c r="C4114" s="191">
        <v>587664</v>
      </c>
      <c r="D4114" s="192">
        <v>2.1739999999999999</v>
      </c>
      <c r="E4114" s="193">
        <v>43.061290319999998</v>
      </c>
      <c r="F4114" s="194">
        <v>3.870967741935484</v>
      </c>
      <c r="H4114" s="195">
        <f t="shared" si="385"/>
        <v>0.5</v>
      </c>
      <c r="I4114" s="196">
        <f t="shared" si="386"/>
        <v>3.5</v>
      </c>
      <c r="J4114" s="197">
        <f t="shared" si="387"/>
        <v>1.5</v>
      </c>
      <c r="K4114" s="186">
        <f t="shared" si="390"/>
        <v>5.5</v>
      </c>
      <c r="L4114" s="198">
        <f t="shared" si="388"/>
        <v>1.8333333333333333</v>
      </c>
      <c r="M4114" s="199">
        <f t="shared" si="389"/>
        <v>1.83</v>
      </c>
    </row>
    <row r="4115" spans="1:13" x14ac:dyDescent="0.35">
      <c r="A4115" s="189" t="s">
        <v>3925</v>
      </c>
      <c r="B4115" s="190" t="s">
        <v>3933</v>
      </c>
      <c r="C4115" s="191">
        <v>590568</v>
      </c>
      <c r="D4115" s="192">
        <v>3.448</v>
      </c>
      <c r="E4115" s="193">
        <v>43.020504729999999</v>
      </c>
      <c r="F4115" s="194">
        <v>3.7854889589905363</v>
      </c>
      <c r="H4115" s="195">
        <f t="shared" si="385"/>
        <v>3.5</v>
      </c>
      <c r="I4115" s="196">
        <f t="shared" si="386"/>
        <v>3.5</v>
      </c>
      <c r="J4115" s="197">
        <f t="shared" si="387"/>
        <v>2</v>
      </c>
      <c r="K4115" s="186">
        <f t="shared" si="390"/>
        <v>9</v>
      </c>
      <c r="L4115" s="198">
        <f t="shared" si="388"/>
        <v>3</v>
      </c>
      <c r="M4115" s="199">
        <f t="shared" si="389"/>
        <v>3</v>
      </c>
    </row>
    <row r="4116" spans="1:13" x14ac:dyDescent="0.35">
      <c r="A4116" s="189" t="s">
        <v>3925</v>
      </c>
      <c r="B4116" s="190" t="s">
        <v>3934</v>
      </c>
      <c r="C4116" s="191">
        <v>590665</v>
      </c>
      <c r="D4116" s="192">
        <v>6.383</v>
      </c>
      <c r="E4116" s="193">
        <v>49.561538460000001</v>
      </c>
      <c r="F4116" s="194">
        <v>3.0769230769230771</v>
      </c>
      <c r="H4116" s="195">
        <f t="shared" si="385"/>
        <v>5</v>
      </c>
      <c r="I4116" s="196">
        <f t="shared" si="386"/>
        <v>5</v>
      </c>
      <c r="J4116" s="197">
        <f t="shared" si="387"/>
        <v>3</v>
      </c>
      <c r="K4116" s="186">
        <f t="shared" si="390"/>
        <v>13</v>
      </c>
      <c r="L4116" s="198">
        <f t="shared" si="388"/>
        <v>4.333333333333333</v>
      </c>
      <c r="M4116" s="199">
        <f t="shared" si="389"/>
        <v>4.33</v>
      </c>
    </row>
    <row r="4117" spans="1:13" x14ac:dyDescent="0.35">
      <c r="A4117" s="189" t="s">
        <v>3925</v>
      </c>
      <c r="B4117" s="190" t="s">
        <v>3935</v>
      </c>
      <c r="C4117" s="191">
        <v>550477</v>
      </c>
      <c r="D4117" s="192">
        <v>0</v>
      </c>
      <c r="E4117" s="193">
        <v>44.226415090000003</v>
      </c>
      <c r="F4117" s="194">
        <v>0</v>
      </c>
      <c r="H4117" s="195">
        <f t="shared" si="385"/>
        <v>0.5</v>
      </c>
      <c r="I4117" s="196">
        <f t="shared" si="386"/>
        <v>5</v>
      </c>
      <c r="J4117" s="197">
        <f t="shared" si="387"/>
        <v>5</v>
      </c>
      <c r="K4117" s="186">
        <f t="shared" si="390"/>
        <v>10.5</v>
      </c>
      <c r="L4117" s="198">
        <f t="shared" si="388"/>
        <v>3.5</v>
      </c>
      <c r="M4117" s="199">
        <f t="shared" si="389"/>
        <v>3.5</v>
      </c>
    </row>
    <row r="4118" spans="1:13" x14ac:dyDescent="0.35">
      <c r="A4118" s="189" t="s">
        <v>3925</v>
      </c>
      <c r="B4118" s="190" t="s">
        <v>3936</v>
      </c>
      <c r="C4118" s="191">
        <v>590746</v>
      </c>
      <c r="D4118" s="192">
        <v>2.6509999999999998</v>
      </c>
      <c r="E4118" s="193">
        <v>39.79394387</v>
      </c>
      <c r="F4118" s="194">
        <v>4.7267355982274744</v>
      </c>
      <c r="H4118" s="195">
        <f t="shared" si="385"/>
        <v>1.5</v>
      </c>
      <c r="I4118" s="196">
        <f t="shared" si="386"/>
        <v>0.5</v>
      </c>
      <c r="J4118" s="197">
        <f t="shared" si="387"/>
        <v>0.5</v>
      </c>
      <c r="K4118" s="186">
        <f t="shared" si="390"/>
        <v>2.5</v>
      </c>
      <c r="L4118" s="198">
        <f t="shared" si="388"/>
        <v>0.83333333333333337</v>
      </c>
      <c r="M4118" s="199">
        <f t="shared" si="389"/>
        <v>0.83</v>
      </c>
    </row>
    <row r="4119" spans="1:13" x14ac:dyDescent="0.35">
      <c r="A4119" s="189" t="s">
        <v>3925</v>
      </c>
      <c r="B4119" s="190" t="s">
        <v>3937</v>
      </c>
      <c r="C4119" s="191">
        <v>590789</v>
      </c>
      <c r="D4119" s="192">
        <v>2.7679999999999998</v>
      </c>
      <c r="E4119" s="193">
        <v>44.269308180000003</v>
      </c>
      <c r="F4119" s="194">
        <v>1.2578616352201257</v>
      </c>
      <c r="H4119" s="195">
        <f t="shared" si="385"/>
        <v>2</v>
      </c>
      <c r="I4119" s="196">
        <f t="shared" si="386"/>
        <v>5</v>
      </c>
      <c r="J4119" s="197">
        <f t="shared" si="387"/>
        <v>5</v>
      </c>
      <c r="K4119" s="186">
        <f t="shared" si="390"/>
        <v>12</v>
      </c>
      <c r="L4119" s="198">
        <f t="shared" si="388"/>
        <v>4</v>
      </c>
      <c r="M4119" s="199">
        <f t="shared" si="389"/>
        <v>4</v>
      </c>
    </row>
    <row r="4120" spans="1:13" x14ac:dyDescent="0.35">
      <c r="A4120" s="189" t="s">
        <v>3925</v>
      </c>
      <c r="B4120" s="190" t="s">
        <v>3938</v>
      </c>
      <c r="C4120" s="191">
        <v>550591</v>
      </c>
      <c r="D4120" s="192">
        <v>4.1669999999999998</v>
      </c>
      <c r="E4120" s="193">
        <v>38.094936709999999</v>
      </c>
      <c r="F4120" s="194">
        <v>0</v>
      </c>
      <c r="H4120" s="195">
        <f t="shared" si="385"/>
        <v>5</v>
      </c>
      <c r="I4120" s="196">
        <f t="shared" si="386"/>
        <v>0.5</v>
      </c>
      <c r="J4120" s="197">
        <f t="shared" si="387"/>
        <v>5</v>
      </c>
      <c r="K4120" s="186">
        <f t="shared" si="390"/>
        <v>10.5</v>
      </c>
      <c r="L4120" s="198">
        <f t="shared" si="388"/>
        <v>3.5</v>
      </c>
      <c r="M4120" s="199">
        <f t="shared" si="389"/>
        <v>3.5</v>
      </c>
    </row>
    <row r="4121" spans="1:13" x14ac:dyDescent="0.35">
      <c r="A4121" s="189" t="s">
        <v>3925</v>
      </c>
      <c r="B4121" s="190" t="s">
        <v>3939</v>
      </c>
      <c r="C4121" s="191">
        <v>590819</v>
      </c>
      <c r="D4121" s="192">
        <v>5.1280000000000001</v>
      </c>
      <c r="E4121" s="193">
        <v>45.161016949999997</v>
      </c>
      <c r="F4121" s="194">
        <v>1.6949152542372883</v>
      </c>
      <c r="H4121" s="195">
        <f t="shared" si="385"/>
        <v>5</v>
      </c>
      <c r="I4121" s="196">
        <f t="shared" si="386"/>
        <v>5</v>
      </c>
      <c r="J4121" s="197">
        <f t="shared" si="387"/>
        <v>5</v>
      </c>
      <c r="K4121" s="186">
        <f t="shared" si="390"/>
        <v>15</v>
      </c>
      <c r="L4121" s="198">
        <f t="shared" si="388"/>
        <v>5</v>
      </c>
      <c r="M4121" s="199">
        <f t="shared" si="389"/>
        <v>5</v>
      </c>
    </row>
    <row r="4122" spans="1:13" x14ac:dyDescent="0.35">
      <c r="A4122" s="189" t="s">
        <v>3925</v>
      </c>
      <c r="B4122" s="190" t="s">
        <v>3940</v>
      </c>
      <c r="C4122" s="191">
        <v>590851</v>
      </c>
      <c r="D4122" s="192">
        <v>10.084</v>
      </c>
      <c r="E4122" s="193">
        <v>53.350574709999997</v>
      </c>
      <c r="F4122" s="194">
        <v>0</v>
      </c>
      <c r="H4122" s="195">
        <f t="shared" si="385"/>
        <v>5</v>
      </c>
      <c r="I4122" s="196">
        <f t="shared" si="386"/>
        <v>5</v>
      </c>
      <c r="J4122" s="197">
        <f t="shared" si="387"/>
        <v>5</v>
      </c>
      <c r="K4122" s="186">
        <f t="shared" si="390"/>
        <v>15</v>
      </c>
      <c r="L4122" s="198">
        <f t="shared" si="388"/>
        <v>5</v>
      </c>
      <c r="M4122" s="199">
        <f t="shared" si="389"/>
        <v>5</v>
      </c>
    </row>
    <row r="4123" spans="1:13" x14ac:dyDescent="0.35">
      <c r="A4123" s="189" t="s">
        <v>3925</v>
      </c>
      <c r="B4123" s="190" t="s">
        <v>3941</v>
      </c>
      <c r="C4123" s="191">
        <v>590878</v>
      </c>
      <c r="D4123" s="192">
        <v>5.7140000000000004</v>
      </c>
      <c r="E4123" s="193">
        <v>43.213114750000003</v>
      </c>
      <c r="F4123" s="194">
        <v>0</v>
      </c>
      <c r="H4123" s="195">
        <f t="shared" si="385"/>
        <v>5</v>
      </c>
      <c r="I4123" s="196">
        <f t="shared" si="386"/>
        <v>4</v>
      </c>
      <c r="J4123" s="197">
        <f t="shared" si="387"/>
        <v>5</v>
      </c>
      <c r="K4123" s="186">
        <f t="shared" si="390"/>
        <v>14</v>
      </c>
      <c r="L4123" s="198">
        <f t="shared" si="388"/>
        <v>4.666666666666667</v>
      </c>
      <c r="M4123" s="199">
        <f t="shared" si="389"/>
        <v>4.66</v>
      </c>
    </row>
    <row r="4124" spans="1:13" x14ac:dyDescent="0.35">
      <c r="A4124" s="189" t="s">
        <v>3925</v>
      </c>
      <c r="B4124" s="190" t="s">
        <v>3942</v>
      </c>
      <c r="C4124" s="191">
        <v>590894</v>
      </c>
      <c r="D4124" s="192">
        <v>6.2990000000000004</v>
      </c>
      <c r="E4124" s="193">
        <v>41.5</v>
      </c>
      <c r="F4124" s="194">
        <v>3.0927835051546388</v>
      </c>
      <c r="H4124" s="195">
        <f t="shared" si="385"/>
        <v>5</v>
      </c>
      <c r="I4124" s="196">
        <f t="shared" si="386"/>
        <v>1.5</v>
      </c>
      <c r="J4124" s="197">
        <f t="shared" si="387"/>
        <v>3</v>
      </c>
      <c r="K4124" s="186">
        <f t="shared" si="390"/>
        <v>9.5</v>
      </c>
      <c r="L4124" s="198">
        <f t="shared" si="388"/>
        <v>3.1666666666666665</v>
      </c>
      <c r="M4124" s="199">
        <f t="shared" si="389"/>
        <v>3.16</v>
      </c>
    </row>
    <row r="4125" spans="1:13" x14ac:dyDescent="0.35">
      <c r="A4125" s="189" t="s">
        <v>3925</v>
      </c>
      <c r="B4125" s="190" t="s">
        <v>1085</v>
      </c>
      <c r="C4125" s="191">
        <v>510556</v>
      </c>
      <c r="D4125" s="192">
        <v>3.39</v>
      </c>
      <c r="E4125" s="193">
        <v>43.005084750000002</v>
      </c>
      <c r="F4125" s="194">
        <v>4.0677966101694913</v>
      </c>
      <c r="H4125" s="195">
        <f t="shared" si="385"/>
        <v>3.5</v>
      </c>
      <c r="I4125" s="196">
        <f t="shared" si="386"/>
        <v>3.5</v>
      </c>
      <c r="J4125" s="197">
        <f t="shared" si="387"/>
        <v>1.5</v>
      </c>
      <c r="K4125" s="186">
        <f t="shared" si="390"/>
        <v>8.5</v>
      </c>
      <c r="L4125" s="198">
        <f t="shared" si="388"/>
        <v>2.8333333333333335</v>
      </c>
      <c r="M4125" s="199">
        <f t="shared" si="389"/>
        <v>2.83</v>
      </c>
    </row>
    <row r="4126" spans="1:13" x14ac:dyDescent="0.35">
      <c r="A4126" s="189" t="s">
        <v>3925</v>
      </c>
      <c r="B4126" s="190" t="s">
        <v>2365</v>
      </c>
      <c r="C4126" s="191">
        <v>590983</v>
      </c>
      <c r="D4126" s="192">
        <v>0</v>
      </c>
      <c r="E4126" s="193">
        <v>42.983516479999999</v>
      </c>
      <c r="F4126" s="194">
        <v>6.5934065934065931</v>
      </c>
      <c r="H4126" s="195">
        <f t="shared" si="385"/>
        <v>0.5</v>
      </c>
      <c r="I4126" s="196">
        <f t="shared" si="386"/>
        <v>3.5</v>
      </c>
      <c r="J4126" s="197">
        <f t="shared" si="387"/>
        <v>0.5</v>
      </c>
      <c r="K4126" s="186">
        <f t="shared" si="390"/>
        <v>4.5</v>
      </c>
      <c r="L4126" s="198">
        <f t="shared" si="388"/>
        <v>1.5</v>
      </c>
      <c r="M4126" s="199">
        <f t="shared" si="389"/>
        <v>1.5</v>
      </c>
    </row>
    <row r="4127" spans="1:13" x14ac:dyDescent="0.35">
      <c r="A4127" s="189" t="s">
        <v>3925</v>
      </c>
      <c r="B4127" s="190" t="s">
        <v>3943</v>
      </c>
      <c r="C4127" s="191">
        <v>591009</v>
      </c>
      <c r="D4127" s="192">
        <v>4.62</v>
      </c>
      <c r="E4127" s="193">
        <v>43.093117409999998</v>
      </c>
      <c r="F4127" s="194">
        <v>6.8825910931174095</v>
      </c>
      <c r="H4127" s="195">
        <f t="shared" si="385"/>
        <v>5</v>
      </c>
      <c r="I4127" s="196">
        <f t="shared" si="386"/>
        <v>3.5</v>
      </c>
      <c r="J4127" s="197">
        <f t="shared" si="387"/>
        <v>0.5</v>
      </c>
      <c r="K4127" s="186">
        <f t="shared" si="390"/>
        <v>9</v>
      </c>
      <c r="L4127" s="198">
        <f t="shared" si="388"/>
        <v>3</v>
      </c>
      <c r="M4127" s="199">
        <f t="shared" si="389"/>
        <v>3</v>
      </c>
    </row>
    <row r="4128" spans="1:13" x14ac:dyDescent="0.35">
      <c r="A4128" s="189" t="s">
        <v>3925</v>
      </c>
      <c r="B4128" s="190" t="s">
        <v>3944</v>
      </c>
      <c r="C4128" s="191">
        <v>544876</v>
      </c>
      <c r="D4128" s="192">
        <v>5.319</v>
      </c>
      <c r="E4128" s="193">
        <v>42.194805189999997</v>
      </c>
      <c r="F4128" s="194">
        <v>0</v>
      </c>
      <c r="H4128" s="195">
        <f t="shared" si="385"/>
        <v>5</v>
      </c>
      <c r="I4128" s="196">
        <f t="shared" si="386"/>
        <v>2.5</v>
      </c>
      <c r="J4128" s="197">
        <f t="shared" si="387"/>
        <v>5</v>
      </c>
      <c r="K4128" s="186">
        <f t="shared" si="390"/>
        <v>12.5</v>
      </c>
      <c r="L4128" s="198">
        <f t="shared" si="388"/>
        <v>4.166666666666667</v>
      </c>
      <c r="M4128" s="199">
        <f t="shared" si="389"/>
        <v>4.16</v>
      </c>
    </row>
    <row r="4129" spans="1:13" x14ac:dyDescent="0.35">
      <c r="A4129" s="189" t="s">
        <v>3925</v>
      </c>
      <c r="B4129" s="190" t="s">
        <v>3945</v>
      </c>
      <c r="C4129" s="191">
        <v>550507</v>
      </c>
      <c r="D4129" s="192">
        <v>3.03</v>
      </c>
      <c r="E4129" s="193">
        <v>41.009874330000002</v>
      </c>
      <c r="F4129" s="194">
        <v>1.7953321364452424</v>
      </c>
      <c r="H4129" s="195">
        <f t="shared" si="385"/>
        <v>2.5</v>
      </c>
      <c r="I4129" s="196">
        <f t="shared" si="386"/>
        <v>0.5</v>
      </c>
      <c r="J4129" s="197">
        <f t="shared" si="387"/>
        <v>5</v>
      </c>
      <c r="K4129" s="186">
        <f t="shared" si="390"/>
        <v>8</v>
      </c>
      <c r="L4129" s="198">
        <f t="shared" si="388"/>
        <v>2.6666666666666665</v>
      </c>
      <c r="M4129" s="199">
        <f t="shared" si="389"/>
        <v>2.66</v>
      </c>
    </row>
    <row r="4130" spans="1:13" x14ac:dyDescent="0.35">
      <c r="A4130" s="189" t="s">
        <v>3925</v>
      </c>
      <c r="B4130" s="190" t="s">
        <v>3946</v>
      </c>
      <c r="C4130" s="191">
        <v>587605</v>
      </c>
      <c r="D4130" s="192">
        <v>12</v>
      </c>
      <c r="E4130" s="193">
        <v>41</v>
      </c>
      <c r="F4130" s="194">
        <v>0</v>
      </c>
      <c r="H4130" s="195">
        <f t="shared" si="385"/>
        <v>5</v>
      </c>
      <c r="I4130" s="196">
        <f t="shared" si="386"/>
        <v>0.5</v>
      </c>
      <c r="J4130" s="197">
        <f t="shared" si="387"/>
        <v>5</v>
      </c>
      <c r="K4130" s="186">
        <f t="shared" si="390"/>
        <v>10.5</v>
      </c>
      <c r="L4130" s="198">
        <f t="shared" si="388"/>
        <v>3.5</v>
      </c>
      <c r="M4130" s="199">
        <f t="shared" si="389"/>
        <v>3.5</v>
      </c>
    </row>
    <row r="4131" spans="1:13" x14ac:dyDescent="0.35">
      <c r="A4131" s="189" t="s">
        <v>3925</v>
      </c>
      <c r="B4131" s="190" t="s">
        <v>3947</v>
      </c>
      <c r="C4131" s="191">
        <v>544957</v>
      </c>
      <c r="D4131" s="192">
        <v>5.1280000000000001</v>
      </c>
      <c r="E4131" s="193">
        <v>41.033333329999998</v>
      </c>
      <c r="F4131" s="194">
        <v>0</v>
      </c>
      <c r="H4131" s="195">
        <f t="shared" si="385"/>
        <v>5</v>
      </c>
      <c r="I4131" s="196">
        <f t="shared" si="386"/>
        <v>0.5</v>
      </c>
      <c r="J4131" s="197">
        <f t="shared" si="387"/>
        <v>5</v>
      </c>
      <c r="K4131" s="186">
        <f t="shared" si="390"/>
        <v>10.5</v>
      </c>
      <c r="L4131" s="198">
        <f t="shared" si="388"/>
        <v>3.5</v>
      </c>
      <c r="M4131" s="199">
        <f t="shared" si="389"/>
        <v>3.5</v>
      </c>
    </row>
    <row r="4132" spans="1:13" x14ac:dyDescent="0.35">
      <c r="A4132" s="189" t="s">
        <v>3925</v>
      </c>
      <c r="B4132" s="190" t="s">
        <v>2492</v>
      </c>
      <c r="C4132" s="191">
        <v>550566</v>
      </c>
      <c r="D4132" s="192">
        <v>4.2859999999999996</v>
      </c>
      <c r="E4132" s="193">
        <v>41.032828279999997</v>
      </c>
      <c r="F4132" s="194">
        <v>5.0505050505050511</v>
      </c>
      <c r="H4132" s="195">
        <f t="shared" si="385"/>
        <v>5</v>
      </c>
      <c r="I4132" s="196">
        <f t="shared" si="386"/>
        <v>0.5</v>
      </c>
      <c r="J4132" s="197">
        <f t="shared" si="387"/>
        <v>0.5</v>
      </c>
      <c r="K4132" s="186">
        <f t="shared" si="390"/>
        <v>6</v>
      </c>
      <c r="L4132" s="198">
        <f t="shared" si="388"/>
        <v>2</v>
      </c>
      <c r="M4132" s="199">
        <f t="shared" si="389"/>
        <v>2</v>
      </c>
    </row>
    <row r="4133" spans="1:13" x14ac:dyDescent="0.35">
      <c r="A4133" s="189" t="s">
        <v>3925</v>
      </c>
      <c r="B4133" s="190" t="s">
        <v>3948</v>
      </c>
      <c r="C4133" s="191">
        <v>550388</v>
      </c>
      <c r="D4133" s="192">
        <v>1.37</v>
      </c>
      <c r="E4133" s="193">
        <v>43.557142859999999</v>
      </c>
      <c r="F4133" s="194">
        <v>3.2653061224489797</v>
      </c>
      <c r="H4133" s="195">
        <f t="shared" si="385"/>
        <v>0.5</v>
      </c>
      <c r="I4133" s="196">
        <f t="shared" si="386"/>
        <v>4.5</v>
      </c>
      <c r="J4133" s="197">
        <f t="shared" si="387"/>
        <v>2.5</v>
      </c>
      <c r="K4133" s="186">
        <f t="shared" si="390"/>
        <v>7.5</v>
      </c>
      <c r="L4133" s="198">
        <f t="shared" si="388"/>
        <v>2.5</v>
      </c>
      <c r="M4133" s="199">
        <f t="shared" si="389"/>
        <v>2.5</v>
      </c>
    </row>
    <row r="4134" spans="1:13" x14ac:dyDescent="0.35">
      <c r="A4134" s="189" t="s">
        <v>3925</v>
      </c>
      <c r="B4134" s="190" t="s">
        <v>3949</v>
      </c>
      <c r="C4134" s="191">
        <v>545031</v>
      </c>
      <c r="D4134" s="192">
        <v>3.1579999999999999</v>
      </c>
      <c r="E4134" s="193">
        <v>42.514705880000001</v>
      </c>
      <c r="F4134" s="194">
        <v>0</v>
      </c>
      <c r="H4134" s="195">
        <f t="shared" si="385"/>
        <v>3</v>
      </c>
      <c r="I4134" s="196">
        <f t="shared" si="386"/>
        <v>3</v>
      </c>
      <c r="J4134" s="197">
        <f t="shared" si="387"/>
        <v>5</v>
      </c>
      <c r="K4134" s="186">
        <f t="shared" si="390"/>
        <v>11</v>
      </c>
      <c r="L4134" s="198">
        <f t="shared" si="388"/>
        <v>3.6666666666666665</v>
      </c>
      <c r="M4134" s="199">
        <f t="shared" si="389"/>
        <v>3.66</v>
      </c>
    </row>
    <row r="4135" spans="1:13" x14ac:dyDescent="0.35">
      <c r="A4135" s="189" t="s">
        <v>3925</v>
      </c>
      <c r="B4135" s="190" t="s">
        <v>3950</v>
      </c>
      <c r="C4135" s="191">
        <v>591149</v>
      </c>
      <c r="D4135" s="192">
        <v>7.407</v>
      </c>
      <c r="E4135" s="193">
        <v>43.214285709999999</v>
      </c>
      <c r="F4135" s="194">
        <v>0</v>
      </c>
      <c r="H4135" s="195">
        <f t="shared" si="385"/>
        <v>5</v>
      </c>
      <c r="I4135" s="196">
        <f t="shared" si="386"/>
        <v>4</v>
      </c>
      <c r="J4135" s="197">
        <f t="shared" si="387"/>
        <v>5</v>
      </c>
      <c r="K4135" s="186">
        <f t="shared" si="390"/>
        <v>14</v>
      </c>
      <c r="L4135" s="198">
        <f t="shared" si="388"/>
        <v>4.666666666666667</v>
      </c>
      <c r="M4135" s="199">
        <f t="shared" si="389"/>
        <v>4.66</v>
      </c>
    </row>
    <row r="4136" spans="1:13" x14ac:dyDescent="0.35">
      <c r="A4136" s="189" t="s">
        <v>3925</v>
      </c>
      <c r="B4136" s="190" t="s">
        <v>3440</v>
      </c>
      <c r="C4136" s="191">
        <v>591165</v>
      </c>
      <c r="D4136" s="192">
        <v>1.619</v>
      </c>
      <c r="E4136" s="193">
        <v>41.857868019999998</v>
      </c>
      <c r="F4136" s="194">
        <v>3.0456852791878171</v>
      </c>
      <c r="H4136" s="195">
        <f t="shared" si="385"/>
        <v>0.5</v>
      </c>
      <c r="I4136" s="196">
        <f t="shared" si="386"/>
        <v>2</v>
      </c>
      <c r="J4136" s="197">
        <f t="shared" si="387"/>
        <v>3</v>
      </c>
      <c r="K4136" s="186">
        <f t="shared" si="390"/>
        <v>5.5</v>
      </c>
      <c r="L4136" s="198">
        <f t="shared" si="388"/>
        <v>1.8333333333333333</v>
      </c>
      <c r="M4136" s="199">
        <f t="shared" si="389"/>
        <v>1.83</v>
      </c>
    </row>
    <row r="4137" spans="1:13" x14ac:dyDescent="0.35">
      <c r="A4137" s="189" t="s">
        <v>3925</v>
      </c>
      <c r="B4137" s="190" t="s">
        <v>3925</v>
      </c>
      <c r="C4137" s="191">
        <v>591181</v>
      </c>
      <c r="D4137" s="192">
        <v>3.0219999999999998</v>
      </c>
      <c r="E4137" s="193">
        <v>44.85515067</v>
      </c>
      <c r="F4137" s="194">
        <v>3.9523475823405745</v>
      </c>
      <c r="H4137" s="195">
        <f t="shared" si="385"/>
        <v>2.5</v>
      </c>
      <c r="I4137" s="196">
        <f t="shared" si="386"/>
        <v>5</v>
      </c>
      <c r="J4137" s="197">
        <f t="shared" si="387"/>
        <v>1.5</v>
      </c>
      <c r="K4137" s="186">
        <f t="shared" si="390"/>
        <v>9</v>
      </c>
      <c r="L4137" s="198">
        <f t="shared" si="388"/>
        <v>3</v>
      </c>
      <c r="M4137" s="199">
        <f t="shared" si="389"/>
        <v>3</v>
      </c>
    </row>
    <row r="4138" spans="1:13" x14ac:dyDescent="0.35">
      <c r="A4138" s="189" t="s">
        <v>3925</v>
      </c>
      <c r="B4138" s="190" t="s">
        <v>3951</v>
      </c>
      <c r="C4138" s="191">
        <v>591238</v>
      </c>
      <c r="D4138" s="192">
        <v>3.3330000000000002</v>
      </c>
      <c r="E4138" s="193">
        <v>50.25</v>
      </c>
      <c r="F4138" s="194">
        <v>0</v>
      </c>
      <c r="H4138" s="195">
        <f t="shared" si="385"/>
        <v>3</v>
      </c>
      <c r="I4138" s="196">
        <f t="shared" si="386"/>
        <v>5</v>
      </c>
      <c r="J4138" s="197">
        <f t="shared" si="387"/>
        <v>5</v>
      </c>
      <c r="K4138" s="186">
        <f t="shared" si="390"/>
        <v>13</v>
      </c>
      <c r="L4138" s="198">
        <f t="shared" si="388"/>
        <v>4.333333333333333</v>
      </c>
      <c r="M4138" s="199">
        <f t="shared" si="389"/>
        <v>4.33</v>
      </c>
    </row>
    <row r="4139" spans="1:13" x14ac:dyDescent="0.35">
      <c r="A4139" s="189" t="s">
        <v>3925</v>
      </c>
      <c r="B4139" s="190" t="s">
        <v>3952</v>
      </c>
      <c r="C4139" s="191">
        <v>591254</v>
      </c>
      <c r="D4139" s="192">
        <v>4.53</v>
      </c>
      <c r="E4139" s="193">
        <v>44.155135139999999</v>
      </c>
      <c r="F4139" s="194">
        <v>3.243243243243243</v>
      </c>
      <c r="H4139" s="195">
        <f t="shared" si="385"/>
        <v>5</v>
      </c>
      <c r="I4139" s="196">
        <f t="shared" si="386"/>
        <v>5</v>
      </c>
      <c r="J4139" s="197">
        <f t="shared" si="387"/>
        <v>2.5</v>
      </c>
      <c r="K4139" s="186">
        <f t="shared" si="390"/>
        <v>12.5</v>
      </c>
      <c r="L4139" s="198">
        <f t="shared" si="388"/>
        <v>4.166666666666667</v>
      </c>
      <c r="M4139" s="199">
        <f t="shared" si="389"/>
        <v>4.16</v>
      </c>
    </row>
    <row r="4140" spans="1:13" x14ac:dyDescent="0.35">
      <c r="A4140" s="189" t="s">
        <v>3925</v>
      </c>
      <c r="B4140" s="190" t="s">
        <v>3953</v>
      </c>
      <c r="C4140" s="191">
        <v>591327</v>
      </c>
      <c r="D4140" s="192">
        <v>4.5049999999999999</v>
      </c>
      <c r="E4140" s="193">
        <v>44.098870060000003</v>
      </c>
      <c r="F4140" s="194">
        <v>2.2598870056497176</v>
      </c>
      <c r="H4140" s="195">
        <f t="shared" si="385"/>
        <v>5</v>
      </c>
      <c r="I4140" s="196">
        <f t="shared" si="386"/>
        <v>5</v>
      </c>
      <c r="J4140" s="197">
        <f t="shared" si="387"/>
        <v>4</v>
      </c>
      <c r="K4140" s="186">
        <f t="shared" si="390"/>
        <v>14</v>
      </c>
      <c r="L4140" s="198">
        <f t="shared" si="388"/>
        <v>4.666666666666667</v>
      </c>
      <c r="M4140" s="199">
        <f t="shared" si="389"/>
        <v>4.66</v>
      </c>
    </row>
    <row r="4141" spans="1:13" x14ac:dyDescent="0.35">
      <c r="A4141" s="189" t="s">
        <v>3925</v>
      </c>
      <c r="B4141" s="190" t="s">
        <v>3954</v>
      </c>
      <c r="C4141" s="191">
        <v>550469</v>
      </c>
      <c r="D4141" s="192">
        <v>1.869</v>
      </c>
      <c r="E4141" s="193">
        <v>42.113496929999997</v>
      </c>
      <c r="F4141" s="194">
        <v>4.9079754601226995</v>
      </c>
      <c r="H4141" s="195">
        <f t="shared" si="385"/>
        <v>0.5</v>
      </c>
      <c r="I4141" s="196">
        <f t="shared" si="386"/>
        <v>2.5</v>
      </c>
      <c r="J4141" s="197">
        <f t="shared" si="387"/>
        <v>0.5</v>
      </c>
      <c r="K4141" s="186">
        <f t="shared" si="390"/>
        <v>3.5</v>
      </c>
      <c r="L4141" s="198">
        <f t="shared" si="388"/>
        <v>1.1666666666666667</v>
      </c>
      <c r="M4141" s="199">
        <f t="shared" si="389"/>
        <v>1.1599999999999999</v>
      </c>
    </row>
    <row r="4142" spans="1:13" x14ac:dyDescent="0.35">
      <c r="A4142" s="189" t="s">
        <v>3925</v>
      </c>
      <c r="B4142" s="190" t="s">
        <v>3955</v>
      </c>
      <c r="C4142" s="191">
        <v>591394</v>
      </c>
      <c r="D4142" s="192">
        <v>4.2859999999999996</v>
      </c>
      <c r="E4142" s="193">
        <v>42.803405570000002</v>
      </c>
      <c r="F4142" s="194">
        <v>1.8575851393188854</v>
      </c>
      <c r="H4142" s="195">
        <f t="shared" si="385"/>
        <v>5</v>
      </c>
      <c r="I4142" s="196">
        <f t="shared" si="386"/>
        <v>3.5</v>
      </c>
      <c r="J4142" s="197">
        <f t="shared" si="387"/>
        <v>4.5</v>
      </c>
      <c r="K4142" s="186">
        <f t="shared" si="390"/>
        <v>13</v>
      </c>
      <c r="L4142" s="198">
        <f t="shared" si="388"/>
        <v>4.333333333333333</v>
      </c>
      <c r="M4142" s="199">
        <f t="shared" si="389"/>
        <v>4.33</v>
      </c>
    </row>
    <row r="4143" spans="1:13" x14ac:dyDescent="0.35">
      <c r="A4143" s="189" t="s">
        <v>3925</v>
      </c>
      <c r="B4143" s="190" t="s">
        <v>3956</v>
      </c>
      <c r="C4143" s="191">
        <v>511307</v>
      </c>
      <c r="D4143" s="192">
        <v>2.8170000000000002</v>
      </c>
      <c r="E4143" s="193">
        <v>38.337606839999999</v>
      </c>
      <c r="F4143" s="194">
        <v>3.4188034188034186</v>
      </c>
      <c r="H4143" s="195">
        <f t="shared" si="385"/>
        <v>2</v>
      </c>
      <c r="I4143" s="196">
        <f t="shared" si="386"/>
        <v>0.5</v>
      </c>
      <c r="J4143" s="197">
        <f t="shared" si="387"/>
        <v>2.5</v>
      </c>
      <c r="K4143" s="186">
        <f t="shared" si="390"/>
        <v>5</v>
      </c>
      <c r="L4143" s="198">
        <f t="shared" si="388"/>
        <v>1.6666666666666667</v>
      </c>
      <c r="M4143" s="199">
        <f t="shared" si="389"/>
        <v>1.66</v>
      </c>
    </row>
    <row r="4144" spans="1:13" x14ac:dyDescent="0.35">
      <c r="A4144" s="189" t="s">
        <v>3925</v>
      </c>
      <c r="B4144" s="190" t="s">
        <v>3957</v>
      </c>
      <c r="C4144" s="191">
        <v>550493</v>
      </c>
      <c r="D4144" s="192">
        <v>2.1280000000000001</v>
      </c>
      <c r="E4144" s="193">
        <v>41.07692308</v>
      </c>
      <c r="F4144" s="194">
        <v>0</v>
      </c>
      <c r="H4144" s="195">
        <f t="shared" si="385"/>
        <v>0.5</v>
      </c>
      <c r="I4144" s="196">
        <f t="shared" si="386"/>
        <v>0.5</v>
      </c>
      <c r="J4144" s="197">
        <f t="shared" si="387"/>
        <v>5</v>
      </c>
      <c r="K4144" s="186">
        <f t="shared" si="390"/>
        <v>6</v>
      </c>
      <c r="L4144" s="198">
        <f t="shared" si="388"/>
        <v>2</v>
      </c>
      <c r="M4144" s="199">
        <f t="shared" si="389"/>
        <v>2</v>
      </c>
    </row>
    <row r="4145" spans="1:13" x14ac:dyDescent="0.35">
      <c r="A4145" s="189" t="s">
        <v>3925</v>
      </c>
      <c r="B4145" s="190" t="s">
        <v>3958</v>
      </c>
      <c r="C4145" s="191">
        <v>545040</v>
      </c>
      <c r="D4145" s="192">
        <v>2.778</v>
      </c>
      <c r="E4145" s="193">
        <v>49.962962959999999</v>
      </c>
      <c r="F4145" s="194">
        <v>0</v>
      </c>
      <c r="H4145" s="195">
        <f t="shared" si="385"/>
        <v>2</v>
      </c>
      <c r="I4145" s="196">
        <f t="shared" si="386"/>
        <v>5</v>
      </c>
      <c r="J4145" s="197">
        <f t="shared" si="387"/>
        <v>5</v>
      </c>
      <c r="K4145" s="186">
        <f t="shared" si="390"/>
        <v>12</v>
      </c>
      <c r="L4145" s="198">
        <f t="shared" si="388"/>
        <v>4</v>
      </c>
      <c r="M4145" s="199">
        <f t="shared" si="389"/>
        <v>4</v>
      </c>
    </row>
    <row r="4146" spans="1:13" x14ac:dyDescent="0.35">
      <c r="A4146" s="189" t="s">
        <v>3925</v>
      </c>
      <c r="B4146" s="190" t="s">
        <v>3959</v>
      </c>
      <c r="C4146" s="191">
        <v>545180</v>
      </c>
      <c r="D4146" s="192">
        <v>4.8780000000000001</v>
      </c>
      <c r="E4146" s="193">
        <v>44.218232039999997</v>
      </c>
      <c r="F4146" s="194">
        <v>1.1049723756906078</v>
      </c>
      <c r="H4146" s="195">
        <f t="shared" si="385"/>
        <v>5</v>
      </c>
      <c r="I4146" s="196">
        <f t="shared" si="386"/>
        <v>5</v>
      </c>
      <c r="J4146" s="197">
        <f t="shared" si="387"/>
        <v>5</v>
      </c>
      <c r="K4146" s="186">
        <f t="shared" si="390"/>
        <v>15</v>
      </c>
      <c r="L4146" s="198">
        <f t="shared" si="388"/>
        <v>5</v>
      </c>
      <c r="M4146" s="199">
        <f t="shared" si="389"/>
        <v>5</v>
      </c>
    </row>
    <row r="4147" spans="1:13" x14ac:dyDescent="0.35">
      <c r="A4147" s="189" t="s">
        <v>3925</v>
      </c>
      <c r="B4147" s="190" t="s">
        <v>3960</v>
      </c>
      <c r="C4147" s="191">
        <v>591823</v>
      </c>
      <c r="D4147" s="192">
        <v>3.077</v>
      </c>
      <c r="E4147" s="193">
        <v>39.421052629999998</v>
      </c>
      <c r="F4147" s="194">
        <v>1.7543859649122808</v>
      </c>
      <c r="H4147" s="195">
        <f t="shared" si="385"/>
        <v>2.5</v>
      </c>
      <c r="I4147" s="196">
        <f t="shared" si="386"/>
        <v>0.5</v>
      </c>
      <c r="J4147" s="197">
        <f t="shared" si="387"/>
        <v>5</v>
      </c>
      <c r="K4147" s="186">
        <f t="shared" si="390"/>
        <v>8</v>
      </c>
      <c r="L4147" s="198">
        <f t="shared" si="388"/>
        <v>2.6666666666666665</v>
      </c>
      <c r="M4147" s="199">
        <f t="shared" si="389"/>
        <v>2.66</v>
      </c>
    </row>
    <row r="4148" spans="1:13" x14ac:dyDescent="0.35">
      <c r="A4148" s="189" t="s">
        <v>3925</v>
      </c>
      <c r="B4148" s="190" t="s">
        <v>3961</v>
      </c>
      <c r="C4148" s="191">
        <v>591858</v>
      </c>
      <c r="D4148" s="192">
        <v>2.5</v>
      </c>
      <c r="E4148" s="193">
        <v>43.068075120000003</v>
      </c>
      <c r="F4148" s="194">
        <v>1.8779342723004697</v>
      </c>
      <c r="H4148" s="195">
        <f t="shared" si="385"/>
        <v>1.5</v>
      </c>
      <c r="I4148" s="196">
        <f t="shared" si="386"/>
        <v>3.5</v>
      </c>
      <c r="J4148" s="197">
        <f t="shared" si="387"/>
        <v>4.5</v>
      </c>
      <c r="K4148" s="186">
        <f t="shared" si="390"/>
        <v>9.5</v>
      </c>
      <c r="L4148" s="198">
        <f t="shared" si="388"/>
        <v>3.1666666666666665</v>
      </c>
      <c r="M4148" s="199">
        <f t="shared" si="389"/>
        <v>3.16</v>
      </c>
    </row>
    <row r="4149" spans="1:13" x14ac:dyDescent="0.35">
      <c r="A4149" s="189" t="s">
        <v>3925</v>
      </c>
      <c r="B4149" s="190" t="s">
        <v>3962</v>
      </c>
      <c r="C4149" s="191">
        <v>588342</v>
      </c>
      <c r="D4149" s="192">
        <v>7.0309999999999997</v>
      </c>
      <c r="E4149" s="193">
        <v>41.83165829</v>
      </c>
      <c r="F4149" s="194">
        <v>5.025125628140704</v>
      </c>
      <c r="H4149" s="195">
        <f t="shared" si="385"/>
        <v>5</v>
      </c>
      <c r="I4149" s="196">
        <f t="shared" si="386"/>
        <v>2</v>
      </c>
      <c r="J4149" s="197">
        <f t="shared" si="387"/>
        <v>0.5</v>
      </c>
      <c r="K4149" s="186">
        <f t="shared" si="390"/>
        <v>7.5</v>
      </c>
      <c r="L4149" s="198">
        <f t="shared" si="388"/>
        <v>2.5</v>
      </c>
      <c r="M4149" s="199">
        <f t="shared" si="389"/>
        <v>2.5</v>
      </c>
    </row>
    <row r="4150" spans="1:13" x14ac:dyDescent="0.35">
      <c r="A4150" s="189" t="s">
        <v>3925</v>
      </c>
      <c r="B4150" s="190" t="s">
        <v>3963</v>
      </c>
      <c r="C4150" s="191">
        <v>591980</v>
      </c>
      <c r="D4150" s="192">
        <v>4.7949999999999999</v>
      </c>
      <c r="E4150" s="193">
        <v>42.900900900000003</v>
      </c>
      <c r="F4150" s="194">
        <v>2.7027027027027026</v>
      </c>
      <c r="H4150" s="195">
        <f t="shared" si="385"/>
        <v>5</v>
      </c>
      <c r="I4150" s="196">
        <f t="shared" si="386"/>
        <v>3.5</v>
      </c>
      <c r="J4150" s="197">
        <f t="shared" si="387"/>
        <v>3.5</v>
      </c>
      <c r="K4150" s="186">
        <f t="shared" si="390"/>
        <v>12</v>
      </c>
      <c r="L4150" s="198">
        <f t="shared" si="388"/>
        <v>4</v>
      </c>
      <c r="M4150" s="199">
        <f t="shared" si="389"/>
        <v>4</v>
      </c>
    </row>
    <row r="4151" spans="1:13" x14ac:dyDescent="0.35">
      <c r="A4151" s="189" t="s">
        <v>3925</v>
      </c>
      <c r="B4151" s="190" t="s">
        <v>3964</v>
      </c>
      <c r="C4151" s="191">
        <v>591998</v>
      </c>
      <c r="D4151" s="192">
        <v>3.605</v>
      </c>
      <c r="E4151" s="193">
        <v>42.744788159999999</v>
      </c>
      <c r="F4151" s="194">
        <v>2.0174848688634839</v>
      </c>
      <c r="H4151" s="195">
        <f t="shared" si="385"/>
        <v>4</v>
      </c>
      <c r="I4151" s="196">
        <f t="shared" si="386"/>
        <v>3.5</v>
      </c>
      <c r="J4151" s="197">
        <f t="shared" si="387"/>
        <v>4.5</v>
      </c>
      <c r="K4151" s="186">
        <f t="shared" si="390"/>
        <v>12</v>
      </c>
      <c r="L4151" s="198">
        <f t="shared" si="388"/>
        <v>4</v>
      </c>
      <c r="M4151" s="199">
        <f t="shared" si="389"/>
        <v>4</v>
      </c>
    </row>
    <row r="4152" spans="1:13" x14ac:dyDescent="0.35">
      <c r="A4152" s="189" t="s">
        <v>3965</v>
      </c>
      <c r="B4152" s="190" t="s">
        <v>3966</v>
      </c>
      <c r="C4152" s="191">
        <v>590380</v>
      </c>
      <c r="D4152" s="192">
        <v>1.238</v>
      </c>
      <c r="E4152" s="193">
        <v>43.501432659999999</v>
      </c>
      <c r="F4152" s="194">
        <v>1.1461318051575933</v>
      </c>
      <c r="H4152" s="195">
        <f t="shared" si="385"/>
        <v>0.5</v>
      </c>
      <c r="I4152" s="196">
        <f t="shared" si="386"/>
        <v>4.5</v>
      </c>
      <c r="J4152" s="197">
        <f t="shared" si="387"/>
        <v>5</v>
      </c>
      <c r="K4152" s="186">
        <f t="shared" si="390"/>
        <v>10</v>
      </c>
      <c r="L4152" s="198">
        <f t="shared" si="388"/>
        <v>3.3333333333333335</v>
      </c>
      <c r="M4152" s="199">
        <f t="shared" si="389"/>
        <v>3.33</v>
      </c>
    </row>
    <row r="4153" spans="1:13" x14ac:dyDescent="0.35">
      <c r="A4153" s="189" t="s">
        <v>3965</v>
      </c>
      <c r="B4153" s="190" t="s">
        <v>3967</v>
      </c>
      <c r="C4153" s="191">
        <v>590495</v>
      </c>
      <c r="D4153" s="192">
        <v>0.81299999999999994</v>
      </c>
      <c r="E4153" s="193">
        <v>46.097989949999999</v>
      </c>
      <c r="F4153" s="194">
        <v>6.0301507537688437</v>
      </c>
      <c r="H4153" s="195">
        <f t="shared" si="385"/>
        <v>0.5</v>
      </c>
      <c r="I4153" s="196">
        <f t="shared" si="386"/>
        <v>5</v>
      </c>
      <c r="J4153" s="197">
        <f t="shared" si="387"/>
        <v>0.5</v>
      </c>
      <c r="K4153" s="186">
        <f t="shared" si="390"/>
        <v>6</v>
      </c>
      <c r="L4153" s="198">
        <f t="shared" si="388"/>
        <v>2</v>
      </c>
      <c r="M4153" s="199">
        <f t="shared" si="389"/>
        <v>2</v>
      </c>
    </row>
    <row r="4154" spans="1:13" x14ac:dyDescent="0.35">
      <c r="A4154" s="189" t="s">
        <v>3965</v>
      </c>
      <c r="B4154" s="190" t="s">
        <v>3968</v>
      </c>
      <c r="C4154" s="191">
        <v>590584</v>
      </c>
      <c r="D4154" s="192">
        <v>2.4790000000000001</v>
      </c>
      <c r="E4154" s="193">
        <v>43.025217390000002</v>
      </c>
      <c r="F4154" s="194">
        <v>3.4782608695652177</v>
      </c>
      <c r="H4154" s="195">
        <f t="shared" si="385"/>
        <v>1.5</v>
      </c>
      <c r="I4154" s="196">
        <f t="shared" si="386"/>
        <v>3.5</v>
      </c>
      <c r="J4154" s="197">
        <f t="shared" si="387"/>
        <v>2.5</v>
      </c>
      <c r="K4154" s="186">
        <f t="shared" si="390"/>
        <v>7.5</v>
      </c>
      <c r="L4154" s="198">
        <f t="shared" si="388"/>
        <v>2.5</v>
      </c>
      <c r="M4154" s="199">
        <f t="shared" si="389"/>
        <v>2.5</v>
      </c>
    </row>
    <row r="4155" spans="1:13" x14ac:dyDescent="0.35">
      <c r="A4155" s="189" t="s">
        <v>3965</v>
      </c>
      <c r="B4155" s="190" t="s">
        <v>3969</v>
      </c>
      <c r="C4155" s="191">
        <v>590614</v>
      </c>
      <c r="D4155" s="192">
        <v>2.222</v>
      </c>
      <c r="E4155" s="193">
        <v>43.1056338</v>
      </c>
      <c r="F4155" s="194">
        <v>3.7558685446009394</v>
      </c>
      <c r="H4155" s="195">
        <f t="shared" si="385"/>
        <v>1</v>
      </c>
      <c r="I4155" s="196">
        <f t="shared" si="386"/>
        <v>4</v>
      </c>
      <c r="J4155" s="197">
        <f t="shared" si="387"/>
        <v>2</v>
      </c>
      <c r="K4155" s="186">
        <f t="shared" si="390"/>
        <v>7</v>
      </c>
      <c r="L4155" s="198">
        <f t="shared" si="388"/>
        <v>2.3333333333333335</v>
      </c>
      <c r="M4155" s="199">
        <f t="shared" si="389"/>
        <v>2.33</v>
      </c>
    </row>
    <row r="4156" spans="1:13" x14ac:dyDescent="0.35">
      <c r="A4156" s="189" t="s">
        <v>3965</v>
      </c>
      <c r="B4156" s="190" t="s">
        <v>3970</v>
      </c>
      <c r="C4156" s="191">
        <v>590762</v>
      </c>
      <c r="D4156" s="192">
        <v>2.5859999999999999</v>
      </c>
      <c r="E4156" s="193">
        <v>42.727027030000002</v>
      </c>
      <c r="F4156" s="194">
        <v>3.243243243243243</v>
      </c>
      <c r="H4156" s="195">
        <f t="shared" si="385"/>
        <v>1.5</v>
      </c>
      <c r="I4156" s="196">
        <f t="shared" si="386"/>
        <v>3.5</v>
      </c>
      <c r="J4156" s="197">
        <f t="shared" si="387"/>
        <v>2.5</v>
      </c>
      <c r="K4156" s="186">
        <f t="shared" si="390"/>
        <v>7.5</v>
      </c>
      <c r="L4156" s="198">
        <f t="shared" si="388"/>
        <v>2.5</v>
      </c>
      <c r="M4156" s="199">
        <f t="shared" si="389"/>
        <v>2.5</v>
      </c>
    </row>
    <row r="4157" spans="1:13" x14ac:dyDescent="0.35">
      <c r="A4157" s="189" t="s">
        <v>3965</v>
      </c>
      <c r="B4157" s="190" t="s">
        <v>3971</v>
      </c>
      <c r="C4157" s="191">
        <v>590797</v>
      </c>
      <c r="D4157" s="192">
        <v>3.6589999999999998</v>
      </c>
      <c r="E4157" s="193">
        <v>41.007142860000002</v>
      </c>
      <c r="F4157" s="194">
        <v>8.5714285714285712</v>
      </c>
      <c r="H4157" s="195">
        <f t="shared" si="385"/>
        <v>4</v>
      </c>
      <c r="I4157" s="196">
        <f t="shared" si="386"/>
        <v>0.5</v>
      </c>
      <c r="J4157" s="197">
        <f t="shared" si="387"/>
        <v>0.5</v>
      </c>
      <c r="K4157" s="186">
        <f t="shared" si="390"/>
        <v>5</v>
      </c>
      <c r="L4157" s="198">
        <f t="shared" si="388"/>
        <v>1.6666666666666667</v>
      </c>
      <c r="M4157" s="199">
        <f t="shared" si="389"/>
        <v>1.66</v>
      </c>
    </row>
    <row r="4158" spans="1:13" x14ac:dyDescent="0.35">
      <c r="A4158" s="189" t="s">
        <v>3965</v>
      </c>
      <c r="B4158" s="190" t="s">
        <v>3972</v>
      </c>
      <c r="C4158" s="191">
        <v>590827</v>
      </c>
      <c r="D4158" s="192">
        <v>2.7269999999999999</v>
      </c>
      <c r="E4158" s="193">
        <v>43.411458330000002</v>
      </c>
      <c r="F4158" s="194">
        <v>5.208333333333333</v>
      </c>
      <c r="H4158" s="195">
        <f t="shared" si="385"/>
        <v>2</v>
      </c>
      <c r="I4158" s="196">
        <f t="shared" si="386"/>
        <v>4.5</v>
      </c>
      <c r="J4158" s="197">
        <f t="shared" si="387"/>
        <v>0.5</v>
      </c>
      <c r="K4158" s="186">
        <f t="shared" si="390"/>
        <v>7</v>
      </c>
      <c r="L4158" s="198">
        <f t="shared" si="388"/>
        <v>2.3333333333333335</v>
      </c>
      <c r="M4158" s="199">
        <f t="shared" si="389"/>
        <v>2.33</v>
      </c>
    </row>
    <row r="4159" spans="1:13" x14ac:dyDescent="0.35">
      <c r="A4159" s="189" t="s">
        <v>3965</v>
      </c>
      <c r="B4159" s="190" t="s">
        <v>3973</v>
      </c>
      <c r="C4159" s="191">
        <v>590941</v>
      </c>
      <c r="D4159" s="192">
        <v>2.9950000000000001</v>
      </c>
      <c r="E4159" s="193">
        <v>43.135728540000002</v>
      </c>
      <c r="F4159" s="194">
        <v>2.19560878243513</v>
      </c>
      <c r="H4159" s="195">
        <f t="shared" si="385"/>
        <v>2.5</v>
      </c>
      <c r="I4159" s="196">
        <f t="shared" si="386"/>
        <v>4</v>
      </c>
      <c r="J4159" s="197">
        <f t="shared" si="387"/>
        <v>4</v>
      </c>
      <c r="K4159" s="186">
        <f t="shared" si="390"/>
        <v>10.5</v>
      </c>
      <c r="L4159" s="198">
        <f t="shared" si="388"/>
        <v>3.5</v>
      </c>
      <c r="M4159" s="199">
        <f t="shared" si="389"/>
        <v>3.5</v>
      </c>
    </row>
    <row r="4160" spans="1:13" x14ac:dyDescent="0.35">
      <c r="A4160" s="189" t="s">
        <v>3965</v>
      </c>
      <c r="B4160" s="190" t="s">
        <v>2115</v>
      </c>
      <c r="C4160" s="191">
        <v>590959</v>
      </c>
      <c r="D4160" s="192">
        <v>1.075</v>
      </c>
      <c r="E4160" s="193">
        <v>41.545454550000002</v>
      </c>
      <c r="F4160" s="194">
        <v>0</v>
      </c>
      <c r="H4160" s="195">
        <f t="shared" si="385"/>
        <v>0.5</v>
      </c>
      <c r="I4160" s="196">
        <f t="shared" si="386"/>
        <v>1.5</v>
      </c>
      <c r="J4160" s="197">
        <f t="shared" si="387"/>
        <v>5</v>
      </c>
      <c r="K4160" s="186">
        <f t="shared" si="390"/>
        <v>7</v>
      </c>
      <c r="L4160" s="198">
        <f t="shared" si="388"/>
        <v>2.3333333333333335</v>
      </c>
      <c r="M4160" s="199">
        <f t="shared" si="389"/>
        <v>2.33</v>
      </c>
    </row>
    <row r="4161" spans="1:13" x14ac:dyDescent="0.35">
      <c r="A4161" s="189" t="s">
        <v>3965</v>
      </c>
      <c r="B4161" s="190" t="s">
        <v>3974</v>
      </c>
      <c r="C4161" s="191">
        <v>590975</v>
      </c>
      <c r="D4161" s="192">
        <v>0</v>
      </c>
      <c r="E4161" s="193">
        <v>41.242857139999998</v>
      </c>
      <c r="F4161" s="194">
        <v>4.7619047619047628</v>
      </c>
      <c r="H4161" s="195">
        <f t="shared" si="385"/>
        <v>0.5</v>
      </c>
      <c r="I4161" s="196">
        <f t="shared" si="386"/>
        <v>1</v>
      </c>
      <c r="J4161" s="197">
        <f t="shared" si="387"/>
        <v>0.5</v>
      </c>
      <c r="K4161" s="186">
        <f t="shared" si="390"/>
        <v>2</v>
      </c>
      <c r="L4161" s="198">
        <f t="shared" si="388"/>
        <v>0.66666666666666663</v>
      </c>
      <c r="M4161" s="199">
        <f t="shared" si="389"/>
        <v>0.66</v>
      </c>
    </row>
    <row r="4162" spans="1:13" x14ac:dyDescent="0.35">
      <c r="A4162" s="189" t="s">
        <v>3965</v>
      </c>
      <c r="B4162" s="190" t="s">
        <v>3975</v>
      </c>
      <c r="C4162" s="191">
        <v>550302</v>
      </c>
      <c r="D4162" s="192">
        <v>2.2469999999999999</v>
      </c>
      <c r="E4162" s="193">
        <v>44.990683230000002</v>
      </c>
      <c r="F4162" s="194">
        <v>1.2422360248447206</v>
      </c>
      <c r="H4162" s="195">
        <f t="shared" si="385"/>
        <v>1</v>
      </c>
      <c r="I4162" s="196">
        <f t="shared" si="386"/>
        <v>5</v>
      </c>
      <c r="J4162" s="197">
        <f t="shared" si="387"/>
        <v>5</v>
      </c>
      <c r="K4162" s="186">
        <f t="shared" si="390"/>
        <v>11</v>
      </c>
      <c r="L4162" s="198">
        <f t="shared" si="388"/>
        <v>3.6666666666666665</v>
      </c>
      <c r="M4162" s="199">
        <f t="shared" si="389"/>
        <v>3.66</v>
      </c>
    </row>
    <row r="4163" spans="1:13" x14ac:dyDescent="0.35">
      <c r="A4163" s="189" t="s">
        <v>3965</v>
      </c>
      <c r="B4163" s="190" t="s">
        <v>3976</v>
      </c>
      <c r="C4163" s="191">
        <v>590991</v>
      </c>
      <c r="D4163" s="192">
        <v>3.2789999999999999</v>
      </c>
      <c r="E4163" s="193">
        <v>41.927272729999999</v>
      </c>
      <c r="F4163" s="194">
        <v>5.4545454545454541</v>
      </c>
      <c r="H4163" s="195">
        <f t="shared" si="385"/>
        <v>3</v>
      </c>
      <c r="I4163" s="196">
        <f t="shared" si="386"/>
        <v>2</v>
      </c>
      <c r="J4163" s="197">
        <f t="shared" si="387"/>
        <v>0.5</v>
      </c>
      <c r="K4163" s="186">
        <f t="shared" si="390"/>
        <v>5.5</v>
      </c>
      <c r="L4163" s="198">
        <f t="shared" si="388"/>
        <v>1.8333333333333333</v>
      </c>
      <c r="M4163" s="199">
        <f t="shared" si="389"/>
        <v>1.83</v>
      </c>
    </row>
    <row r="4164" spans="1:13" x14ac:dyDescent="0.35">
      <c r="A4164" s="189" t="s">
        <v>3965</v>
      </c>
      <c r="B4164" s="190" t="s">
        <v>3977</v>
      </c>
      <c r="C4164" s="191">
        <v>591025</v>
      </c>
      <c r="D4164" s="192">
        <v>1.8520000000000001</v>
      </c>
      <c r="E4164" s="193">
        <v>40.990909090000002</v>
      </c>
      <c r="F4164" s="194">
        <v>4.8484848484848486</v>
      </c>
      <c r="H4164" s="195">
        <f t="shared" ref="H4164:H4227" si="391">VALUE(_xlfn.IFS(D4164&gt;4.05,"5",D4164&gt;=3.83,"4,5",D4164&gt;=3.6,"4",D4164&gt;=3.37,"3,5",D4164&gt;=3.14,"3",D4164&gt;=2.91,"2,5",D4164&gt;=2.68,"2",D4164&gt;=2.45,"1,5",D4164&gt;=2.22,"1",D4164&lt;2.22,"0,5"))</f>
        <v>0.5</v>
      </c>
      <c r="I4164" s="196">
        <f t="shared" ref="I4164:I4227" si="392">VALUE(_xlfn.IFS(E4164&gt;43.62,"5",E4164&gt;=43.32,"4,5",E4164&gt;=43.1,"4",E4164&gt;=42.7,"3,5",E4164&gt;=42.39,"3",E4164&gt;=42.08,"2,5",E4164&gt;=41.77,"2",E4164&gt;=41.46,"1,5",E4164&gt;=41.15,"1",E4164&lt;41.15,"0,5"))</f>
        <v>0.5</v>
      </c>
      <c r="J4164" s="197">
        <f t="shared" ref="J4164:J4227" si="393">VALUE(_xlfn.IFS(F4164&gt;4.53,"0,5",F4164&gt;=4.2,"1",F4164&gt;=3.86,"1,5",F4164&gt;=3.52,"2",F4164&gt;=3.18,"2,5",F4164&gt;=2.84,"3",F4164&gt;=2.5,"3,5",F4164&gt;=2.16,"4",F4164&gt;=1.82,"4,5",F4164&lt;1.82,"5"))</f>
        <v>0.5</v>
      </c>
      <c r="K4164" s="186">
        <f t="shared" si="390"/>
        <v>1.5</v>
      </c>
      <c r="L4164" s="198">
        <f t="shared" ref="L4164:L4227" si="394">(H4164+I4164+J4164)/3</f>
        <v>0.5</v>
      </c>
      <c r="M4164" s="199">
        <f t="shared" ref="M4164:M4227" si="395">ROUNDDOWN(L4164,2)</f>
        <v>0.5</v>
      </c>
    </row>
    <row r="4165" spans="1:13" x14ac:dyDescent="0.35">
      <c r="A4165" s="189" t="s">
        <v>3965</v>
      </c>
      <c r="B4165" s="190" t="s">
        <v>3978</v>
      </c>
      <c r="C4165" s="191">
        <v>591173</v>
      </c>
      <c r="D4165" s="192">
        <v>1.175</v>
      </c>
      <c r="E4165" s="193">
        <v>45.11190818</v>
      </c>
      <c r="F4165" s="194">
        <v>3.2998565279770444</v>
      </c>
      <c r="H4165" s="195">
        <f t="shared" si="391"/>
        <v>0.5</v>
      </c>
      <c r="I4165" s="196">
        <f t="shared" si="392"/>
        <v>5</v>
      </c>
      <c r="J4165" s="197">
        <f t="shared" si="393"/>
        <v>2.5</v>
      </c>
      <c r="K4165" s="186">
        <f t="shared" si="390"/>
        <v>8</v>
      </c>
      <c r="L4165" s="198">
        <f t="shared" si="394"/>
        <v>2.6666666666666665</v>
      </c>
      <c r="M4165" s="199">
        <f t="shared" si="395"/>
        <v>2.66</v>
      </c>
    </row>
    <row r="4166" spans="1:13" x14ac:dyDescent="0.35">
      <c r="A4166" s="189" t="s">
        <v>3965</v>
      </c>
      <c r="B4166" s="190" t="s">
        <v>3979</v>
      </c>
      <c r="C4166" s="191">
        <v>550779</v>
      </c>
      <c r="D4166" s="192">
        <v>2.7519999999999998</v>
      </c>
      <c r="E4166" s="193">
        <v>44.009202449999997</v>
      </c>
      <c r="F4166" s="194">
        <v>7.3619631901840492</v>
      </c>
      <c r="H4166" s="195">
        <f t="shared" si="391"/>
        <v>2</v>
      </c>
      <c r="I4166" s="196">
        <f t="shared" si="392"/>
        <v>5</v>
      </c>
      <c r="J4166" s="197">
        <f t="shared" si="393"/>
        <v>0.5</v>
      </c>
      <c r="K4166" s="186">
        <f t="shared" si="390"/>
        <v>7.5</v>
      </c>
      <c r="L4166" s="198">
        <f t="shared" si="394"/>
        <v>2.5</v>
      </c>
      <c r="M4166" s="199">
        <f t="shared" si="395"/>
        <v>2.5</v>
      </c>
    </row>
    <row r="4167" spans="1:13" x14ac:dyDescent="0.35">
      <c r="A4167" s="189" t="s">
        <v>3965</v>
      </c>
      <c r="B4167" s="190" t="s">
        <v>3965</v>
      </c>
      <c r="C4167" s="191">
        <v>591211</v>
      </c>
      <c r="D4167" s="192">
        <v>2.3029999999999999</v>
      </c>
      <c r="E4167" s="193">
        <v>44.221865280000003</v>
      </c>
      <c r="F4167" s="194">
        <v>1.2849740932642486</v>
      </c>
      <c r="H4167" s="195">
        <f t="shared" si="391"/>
        <v>1</v>
      </c>
      <c r="I4167" s="196">
        <f t="shared" si="392"/>
        <v>5</v>
      </c>
      <c r="J4167" s="197">
        <f t="shared" si="393"/>
        <v>5</v>
      </c>
      <c r="K4167" s="186">
        <f t="shared" si="390"/>
        <v>11</v>
      </c>
      <c r="L4167" s="198">
        <f t="shared" si="394"/>
        <v>3.6666666666666665</v>
      </c>
      <c r="M4167" s="199">
        <f t="shared" si="395"/>
        <v>3.66</v>
      </c>
    </row>
    <row r="4168" spans="1:13" x14ac:dyDescent="0.35">
      <c r="A4168" s="189" t="s">
        <v>3965</v>
      </c>
      <c r="B4168" s="190" t="s">
        <v>3980</v>
      </c>
      <c r="C4168" s="191">
        <v>510980</v>
      </c>
      <c r="D4168" s="192">
        <v>3.3180000000000001</v>
      </c>
      <c r="E4168" s="193">
        <v>43.623839009999998</v>
      </c>
      <c r="F4168" s="194">
        <v>3.0959752321981426</v>
      </c>
      <c r="H4168" s="195">
        <f t="shared" si="391"/>
        <v>3</v>
      </c>
      <c r="I4168" s="196">
        <f t="shared" si="392"/>
        <v>5</v>
      </c>
      <c r="J4168" s="197">
        <f t="shared" si="393"/>
        <v>3</v>
      </c>
      <c r="K4168" s="186">
        <f t="shared" si="390"/>
        <v>11</v>
      </c>
      <c r="L4168" s="198">
        <f t="shared" si="394"/>
        <v>3.6666666666666665</v>
      </c>
      <c r="M4168" s="199">
        <f t="shared" si="395"/>
        <v>3.66</v>
      </c>
    </row>
    <row r="4169" spans="1:13" x14ac:dyDescent="0.35">
      <c r="A4169" s="189" t="s">
        <v>3965</v>
      </c>
      <c r="B4169" s="190" t="s">
        <v>3981</v>
      </c>
      <c r="C4169" s="191">
        <v>591297</v>
      </c>
      <c r="D4169" s="192">
        <v>2.8570000000000002</v>
      </c>
      <c r="E4169" s="193">
        <v>49.754716979999998</v>
      </c>
      <c r="F4169" s="194">
        <v>1.8867924528301887</v>
      </c>
      <c r="H4169" s="195">
        <f t="shared" si="391"/>
        <v>2</v>
      </c>
      <c r="I4169" s="196">
        <f t="shared" si="392"/>
        <v>5</v>
      </c>
      <c r="J4169" s="197">
        <f t="shared" si="393"/>
        <v>4.5</v>
      </c>
      <c r="K4169" s="186">
        <f t="shared" si="390"/>
        <v>11.5</v>
      </c>
      <c r="L4169" s="198">
        <f t="shared" si="394"/>
        <v>3.8333333333333335</v>
      </c>
      <c r="M4169" s="199">
        <f t="shared" si="395"/>
        <v>3.83</v>
      </c>
    </row>
    <row r="4170" spans="1:13" x14ac:dyDescent="0.35">
      <c r="A4170" s="189" t="s">
        <v>3965</v>
      </c>
      <c r="B4170" s="190" t="s">
        <v>3982</v>
      </c>
      <c r="C4170" s="191">
        <v>591408</v>
      </c>
      <c r="D4170" s="192">
        <v>2.7029999999999998</v>
      </c>
      <c r="E4170" s="193">
        <v>53.220588239999998</v>
      </c>
      <c r="F4170" s="194">
        <v>0</v>
      </c>
      <c r="H4170" s="195">
        <f t="shared" si="391"/>
        <v>2</v>
      </c>
      <c r="I4170" s="196">
        <f t="shared" si="392"/>
        <v>5</v>
      </c>
      <c r="J4170" s="197">
        <f t="shared" si="393"/>
        <v>5</v>
      </c>
      <c r="K4170" s="186">
        <f t="shared" si="390"/>
        <v>12</v>
      </c>
      <c r="L4170" s="198">
        <f t="shared" si="394"/>
        <v>4</v>
      </c>
      <c r="M4170" s="199">
        <f t="shared" si="395"/>
        <v>4</v>
      </c>
    </row>
    <row r="4171" spans="1:13" x14ac:dyDescent="0.35">
      <c r="A4171" s="189" t="s">
        <v>3965</v>
      </c>
      <c r="B4171" s="190" t="s">
        <v>3983</v>
      </c>
      <c r="C4171" s="191">
        <v>591491</v>
      </c>
      <c r="D4171" s="192">
        <v>2.4390000000000001</v>
      </c>
      <c r="E4171" s="193">
        <v>44.8</v>
      </c>
      <c r="F4171" s="194">
        <v>1.25</v>
      </c>
      <c r="H4171" s="195">
        <f t="shared" si="391"/>
        <v>1</v>
      </c>
      <c r="I4171" s="196">
        <f t="shared" si="392"/>
        <v>5</v>
      </c>
      <c r="J4171" s="197">
        <f t="shared" si="393"/>
        <v>5</v>
      </c>
      <c r="K4171" s="186">
        <f t="shared" si="390"/>
        <v>11</v>
      </c>
      <c r="L4171" s="198">
        <f t="shared" si="394"/>
        <v>3.6666666666666665</v>
      </c>
      <c r="M4171" s="199">
        <f t="shared" si="395"/>
        <v>3.66</v>
      </c>
    </row>
    <row r="4172" spans="1:13" x14ac:dyDescent="0.35">
      <c r="A4172" s="189" t="s">
        <v>3965</v>
      </c>
      <c r="B4172" s="190" t="s">
        <v>3984</v>
      </c>
      <c r="C4172" s="191">
        <v>591581</v>
      </c>
      <c r="D4172" s="192">
        <v>0.91700000000000004</v>
      </c>
      <c r="E4172" s="193">
        <v>41.757407409999999</v>
      </c>
      <c r="F4172" s="194">
        <v>1.1111111111111112</v>
      </c>
      <c r="H4172" s="195">
        <f t="shared" si="391"/>
        <v>0.5</v>
      </c>
      <c r="I4172" s="196">
        <f t="shared" si="392"/>
        <v>1.5</v>
      </c>
      <c r="J4172" s="197">
        <f t="shared" si="393"/>
        <v>5</v>
      </c>
      <c r="K4172" s="186">
        <f t="shared" si="390"/>
        <v>7</v>
      </c>
      <c r="L4172" s="198">
        <f t="shared" si="394"/>
        <v>2.3333333333333335</v>
      </c>
      <c r="M4172" s="199">
        <f t="shared" si="395"/>
        <v>2.33</v>
      </c>
    </row>
    <row r="4173" spans="1:13" x14ac:dyDescent="0.35">
      <c r="A4173" s="189" t="s">
        <v>3965</v>
      </c>
      <c r="B4173" s="190" t="s">
        <v>419</v>
      </c>
      <c r="C4173" s="191">
        <v>511081</v>
      </c>
      <c r="D4173" s="192">
        <v>3.03</v>
      </c>
      <c r="E4173" s="193">
        <v>41.29116466</v>
      </c>
      <c r="F4173" s="194">
        <v>4.8192771084337345</v>
      </c>
      <c r="H4173" s="195">
        <f t="shared" si="391"/>
        <v>2.5</v>
      </c>
      <c r="I4173" s="196">
        <f t="shared" si="392"/>
        <v>1</v>
      </c>
      <c r="J4173" s="197">
        <f t="shared" si="393"/>
        <v>0.5</v>
      </c>
      <c r="K4173" s="186">
        <f t="shared" ref="K4173:K4236" si="396">SUM(H4173:J4173)</f>
        <v>4</v>
      </c>
      <c r="L4173" s="198">
        <f t="shared" si="394"/>
        <v>1.3333333333333333</v>
      </c>
      <c r="M4173" s="199">
        <f t="shared" si="395"/>
        <v>1.33</v>
      </c>
    </row>
    <row r="4174" spans="1:13" x14ac:dyDescent="0.35">
      <c r="A4174" s="189" t="s">
        <v>3965</v>
      </c>
      <c r="B4174" s="190" t="s">
        <v>2869</v>
      </c>
      <c r="C4174" s="191">
        <v>591769</v>
      </c>
      <c r="D4174" s="192">
        <v>3.8759999999999999</v>
      </c>
      <c r="E4174" s="193">
        <v>39.805599999999998</v>
      </c>
      <c r="F4174" s="194">
        <v>3.2</v>
      </c>
      <c r="H4174" s="195">
        <f t="shared" si="391"/>
        <v>4.5</v>
      </c>
      <c r="I4174" s="196">
        <f t="shared" si="392"/>
        <v>0.5</v>
      </c>
      <c r="J4174" s="197">
        <f t="shared" si="393"/>
        <v>2.5</v>
      </c>
      <c r="K4174" s="186">
        <f t="shared" si="396"/>
        <v>7.5</v>
      </c>
      <c r="L4174" s="198">
        <f t="shared" si="394"/>
        <v>2.5</v>
      </c>
      <c r="M4174" s="199">
        <f t="shared" si="395"/>
        <v>2.5</v>
      </c>
    </row>
    <row r="4175" spans="1:13" x14ac:dyDescent="0.35">
      <c r="A4175" s="189" t="s">
        <v>3965</v>
      </c>
      <c r="B4175" s="190" t="s">
        <v>3985</v>
      </c>
      <c r="C4175" s="191">
        <v>591785</v>
      </c>
      <c r="D4175" s="192">
        <v>4.1280000000000001</v>
      </c>
      <c r="E4175" s="193">
        <v>44.710982659999999</v>
      </c>
      <c r="F4175" s="194">
        <v>1.1560693641618498</v>
      </c>
      <c r="H4175" s="195">
        <f t="shared" si="391"/>
        <v>5</v>
      </c>
      <c r="I4175" s="196">
        <f t="shared" si="392"/>
        <v>5</v>
      </c>
      <c r="J4175" s="197">
        <f t="shared" si="393"/>
        <v>5</v>
      </c>
      <c r="K4175" s="186">
        <f t="shared" si="396"/>
        <v>15</v>
      </c>
      <c r="L4175" s="198">
        <f t="shared" si="394"/>
        <v>5</v>
      </c>
      <c r="M4175" s="199">
        <f t="shared" si="395"/>
        <v>5</v>
      </c>
    </row>
    <row r="4176" spans="1:13" x14ac:dyDescent="0.35">
      <c r="A4176" s="189" t="s">
        <v>3965</v>
      </c>
      <c r="B4176" s="190" t="s">
        <v>3986</v>
      </c>
      <c r="C4176" s="191">
        <v>550311</v>
      </c>
      <c r="D4176" s="192">
        <v>6.6669999999999998</v>
      </c>
      <c r="E4176" s="193">
        <v>45.15</v>
      </c>
      <c r="F4176" s="194">
        <v>0</v>
      </c>
      <c r="H4176" s="195">
        <f t="shared" si="391"/>
        <v>5</v>
      </c>
      <c r="I4176" s="196">
        <f t="shared" si="392"/>
        <v>5</v>
      </c>
      <c r="J4176" s="197">
        <f t="shared" si="393"/>
        <v>5</v>
      </c>
      <c r="K4176" s="186">
        <f t="shared" si="396"/>
        <v>15</v>
      </c>
      <c r="L4176" s="198">
        <f t="shared" si="394"/>
        <v>5</v>
      </c>
      <c r="M4176" s="199">
        <f t="shared" si="395"/>
        <v>5</v>
      </c>
    </row>
    <row r="4177" spans="1:13" x14ac:dyDescent="0.35">
      <c r="A4177" s="189" t="s">
        <v>3965</v>
      </c>
      <c r="B4177" s="190" t="s">
        <v>3987</v>
      </c>
      <c r="C4177" s="191">
        <v>511242</v>
      </c>
      <c r="D4177" s="192">
        <v>2.4910000000000001</v>
      </c>
      <c r="E4177" s="193">
        <v>40.973684210000002</v>
      </c>
      <c r="F4177" s="194">
        <v>5.0343249427917627</v>
      </c>
      <c r="H4177" s="195">
        <f t="shared" si="391"/>
        <v>1.5</v>
      </c>
      <c r="I4177" s="196">
        <f t="shared" si="392"/>
        <v>0.5</v>
      </c>
      <c r="J4177" s="197">
        <f t="shared" si="393"/>
        <v>0.5</v>
      </c>
      <c r="K4177" s="186">
        <f t="shared" si="396"/>
        <v>2.5</v>
      </c>
      <c r="L4177" s="198">
        <f t="shared" si="394"/>
        <v>0.83333333333333337</v>
      </c>
      <c r="M4177" s="199">
        <f t="shared" si="395"/>
        <v>0.83</v>
      </c>
    </row>
    <row r="4178" spans="1:13" x14ac:dyDescent="0.35">
      <c r="A4178" s="189" t="s">
        <v>3965</v>
      </c>
      <c r="B4178" s="190" t="s">
        <v>2178</v>
      </c>
      <c r="C4178" s="191">
        <v>591947</v>
      </c>
      <c r="D4178" s="192">
        <v>4.5979999999999999</v>
      </c>
      <c r="E4178" s="193">
        <v>43.053191490000003</v>
      </c>
      <c r="F4178" s="194">
        <v>1.4184397163120568</v>
      </c>
      <c r="H4178" s="195">
        <f t="shared" si="391"/>
        <v>5</v>
      </c>
      <c r="I4178" s="196">
        <f t="shared" si="392"/>
        <v>3.5</v>
      </c>
      <c r="J4178" s="197">
        <f t="shared" si="393"/>
        <v>5</v>
      </c>
      <c r="K4178" s="186">
        <f t="shared" si="396"/>
        <v>13.5</v>
      </c>
      <c r="L4178" s="198">
        <f t="shared" si="394"/>
        <v>4.5</v>
      </c>
      <c r="M4178" s="199">
        <f t="shared" si="395"/>
        <v>4.5</v>
      </c>
    </row>
    <row r="4179" spans="1:13" x14ac:dyDescent="0.35">
      <c r="A4179" s="189" t="s">
        <v>3988</v>
      </c>
      <c r="B4179" s="190" t="s">
        <v>3989</v>
      </c>
      <c r="C4179" s="191">
        <v>595268</v>
      </c>
      <c r="D4179" s="192">
        <v>3.77</v>
      </c>
      <c r="E4179" s="193">
        <v>42.21991001</v>
      </c>
      <c r="F4179" s="194">
        <v>2.2497187851518561</v>
      </c>
      <c r="H4179" s="195">
        <f t="shared" si="391"/>
        <v>4</v>
      </c>
      <c r="I4179" s="196">
        <f t="shared" si="392"/>
        <v>2.5</v>
      </c>
      <c r="J4179" s="197">
        <f t="shared" si="393"/>
        <v>4</v>
      </c>
      <c r="K4179" s="186">
        <f t="shared" si="396"/>
        <v>10.5</v>
      </c>
      <c r="L4179" s="198">
        <f t="shared" si="394"/>
        <v>3.5</v>
      </c>
      <c r="M4179" s="199">
        <f t="shared" si="395"/>
        <v>3.5</v>
      </c>
    </row>
    <row r="4180" spans="1:13" x14ac:dyDescent="0.35">
      <c r="A4180" s="189" t="s">
        <v>3988</v>
      </c>
      <c r="B4180" s="190" t="s">
        <v>3990</v>
      </c>
      <c r="C4180" s="191">
        <v>595276</v>
      </c>
      <c r="D4180" s="192">
        <v>1.8520000000000001</v>
      </c>
      <c r="E4180" s="193">
        <v>44.531999999999996</v>
      </c>
      <c r="F4180" s="194">
        <v>3.2</v>
      </c>
      <c r="H4180" s="195">
        <f t="shared" si="391"/>
        <v>0.5</v>
      </c>
      <c r="I4180" s="196">
        <f t="shared" si="392"/>
        <v>5</v>
      </c>
      <c r="J4180" s="197">
        <f t="shared" si="393"/>
        <v>2.5</v>
      </c>
      <c r="K4180" s="186">
        <f t="shared" si="396"/>
        <v>8</v>
      </c>
      <c r="L4180" s="198">
        <f t="shared" si="394"/>
        <v>2.6666666666666665</v>
      </c>
      <c r="M4180" s="199">
        <f t="shared" si="395"/>
        <v>2.66</v>
      </c>
    </row>
    <row r="4181" spans="1:13" x14ac:dyDescent="0.35">
      <c r="A4181" s="189" t="s">
        <v>3988</v>
      </c>
      <c r="B4181" s="190" t="s">
        <v>1320</v>
      </c>
      <c r="C4181" s="191">
        <v>595322</v>
      </c>
      <c r="D4181" s="192">
        <v>4</v>
      </c>
      <c r="E4181" s="193">
        <v>45.707865169999998</v>
      </c>
      <c r="F4181" s="194">
        <v>2.2471910112359552</v>
      </c>
      <c r="H4181" s="195">
        <f t="shared" si="391"/>
        <v>4.5</v>
      </c>
      <c r="I4181" s="196">
        <f t="shared" si="392"/>
        <v>5</v>
      </c>
      <c r="J4181" s="197">
        <f t="shared" si="393"/>
        <v>4</v>
      </c>
      <c r="K4181" s="186">
        <f t="shared" si="396"/>
        <v>13.5</v>
      </c>
      <c r="L4181" s="198">
        <f t="shared" si="394"/>
        <v>4.5</v>
      </c>
      <c r="M4181" s="199">
        <f t="shared" si="395"/>
        <v>4.5</v>
      </c>
    </row>
    <row r="4182" spans="1:13" x14ac:dyDescent="0.35">
      <c r="A4182" s="189" t="s">
        <v>3988</v>
      </c>
      <c r="B4182" s="190" t="s">
        <v>3991</v>
      </c>
      <c r="C4182" s="191">
        <v>595462</v>
      </c>
      <c r="D4182" s="192">
        <v>2.9129999999999998</v>
      </c>
      <c r="E4182" s="193">
        <v>40.210982659999999</v>
      </c>
      <c r="F4182" s="194">
        <v>2.3121387283236996</v>
      </c>
      <c r="H4182" s="195">
        <f t="shared" si="391"/>
        <v>2.5</v>
      </c>
      <c r="I4182" s="196">
        <f t="shared" si="392"/>
        <v>0.5</v>
      </c>
      <c r="J4182" s="197">
        <f t="shared" si="393"/>
        <v>4</v>
      </c>
      <c r="K4182" s="186">
        <f t="shared" si="396"/>
        <v>7</v>
      </c>
      <c r="L4182" s="198">
        <f t="shared" si="394"/>
        <v>2.3333333333333335</v>
      </c>
      <c r="M4182" s="199">
        <f t="shared" si="395"/>
        <v>2.33</v>
      </c>
    </row>
    <row r="4183" spans="1:13" x14ac:dyDescent="0.35">
      <c r="A4183" s="189" t="s">
        <v>3988</v>
      </c>
      <c r="B4183" s="190" t="s">
        <v>3992</v>
      </c>
      <c r="C4183" s="191">
        <v>595471</v>
      </c>
      <c r="D4183" s="192">
        <v>3.0489999999999999</v>
      </c>
      <c r="E4183" s="193">
        <v>40.675097280000003</v>
      </c>
      <c r="F4183" s="194">
        <v>2.3346303501945527</v>
      </c>
      <c r="H4183" s="195">
        <f t="shared" si="391"/>
        <v>2.5</v>
      </c>
      <c r="I4183" s="196">
        <f t="shared" si="392"/>
        <v>0.5</v>
      </c>
      <c r="J4183" s="197">
        <f t="shared" si="393"/>
        <v>4</v>
      </c>
      <c r="K4183" s="186">
        <f t="shared" si="396"/>
        <v>7</v>
      </c>
      <c r="L4183" s="198">
        <f t="shared" si="394"/>
        <v>2.3333333333333335</v>
      </c>
      <c r="M4183" s="199">
        <f t="shared" si="395"/>
        <v>2.33</v>
      </c>
    </row>
    <row r="4184" spans="1:13" x14ac:dyDescent="0.35">
      <c r="A4184" s="189" t="s">
        <v>3988</v>
      </c>
      <c r="B4184" s="190" t="s">
        <v>3993</v>
      </c>
      <c r="C4184" s="191">
        <v>595578</v>
      </c>
      <c r="D4184" s="192">
        <v>3.9409999999999998</v>
      </c>
      <c r="E4184" s="193">
        <v>45</v>
      </c>
      <c r="F4184" s="194">
        <v>4.9079754601226995</v>
      </c>
      <c r="H4184" s="195">
        <f t="shared" si="391"/>
        <v>4.5</v>
      </c>
      <c r="I4184" s="196">
        <f t="shared" si="392"/>
        <v>5</v>
      </c>
      <c r="J4184" s="197">
        <f t="shared" si="393"/>
        <v>0.5</v>
      </c>
      <c r="K4184" s="186">
        <f t="shared" si="396"/>
        <v>10</v>
      </c>
      <c r="L4184" s="198">
        <f t="shared" si="394"/>
        <v>3.3333333333333335</v>
      </c>
      <c r="M4184" s="199">
        <f t="shared" si="395"/>
        <v>3.33</v>
      </c>
    </row>
    <row r="4185" spans="1:13" x14ac:dyDescent="0.35">
      <c r="A4185" s="189" t="s">
        <v>3988</v>
      </c>
      <c r="B4185" s="190" t="s">
        <v>3994</v>
      </c>
      <c r="C4185" s="191">
        <v>595748</v>
      </c>
      <c r="D4185" s="192">
        <v>2.74</v>
      </c>
      <c r="E4185" s="193">
        <v>40.277777780000001</v>
      </c>
      <c r="F4185" s="194">
        <v>6.0606060606060606</v>
      </c>
      <c r="H4185" s="195">
        <f t="shared" si="391"/>
        <v>2</v>
      </c>
      <c r="I4185" s="196">
        <f t="shared" si="392"/>
        <v>0.5</v>
      </c>
      <c r="J4185" s="197">
        <f t="shared" si="393"/>
        <v>0.5</v>
      </c>
      <c r="K4185" s="186">
        <f t="shared" si="396"/>
        <v>3</v>
      </c>
      <c r="L4185" s="198">
        <f t="shared" si="394"/>
        <v>1</v>
      </c>
      <c r="M4185" s="199">
        <f t="shared" si="395"/>
        <v>1</v>
      </c>
    </row>
    <row r="4186" spans="1:13" x14ac:dyDescent="0.35">
      <c r="A4186" s="189" t="s">
        <v>3988</v>
      </c>
      <c r="B4186" s="190" t="s">
        <v>3995</v>
      </c>
      <c r="C4186" s="191">
        <v>595772</v>
      </c>
      <c r="D4186" s="192">
        <v>3.714</v>
      </c>
      <c r="E4186" s="193">
        <v>44.734465620000002</v>
      </c>
      <c r="F4186" s="194">
        <v>0.6628003314001657</v>
      </c>
      <c r="H4186" s="195">
        <f t="shared" si="391"/>
        <v>4</v>
      </c>
      <c r="I4186" s="196">
        <f t="shared" si="392"/>
        <v>5</v>
      </c>
      <c r="J4186" s="197">
        <f t="shared" si="393"/>
        <v>5</v>
      </c>
      <c r="K4186" s="186">
        <f t="shared" si="396"/>
        <v>14</v>
      </c>
      <c r="L4186" s="198">
        <f t="shared" si="394"/>
        <v>4.666666666666667</v>
      </c>
      <c r="M4186" s="199">
        <f t="shared" si="395"/>
        <v>4.66</v>
      </c>
    </row>
    <row r="4187" spans="1:13" x14ac:dyDescent="0.35">
      <c r="A4187" s="189" t="s">
        <v>3988</v>
      </c>
      <c r="B4187" s="190" t="s">
        <v>1382</v>
      </c>
      <c r="C4187" s="191">
        <v>595829</v>
      </c>
      <c r="D4187" s="192">
        <v>4.5869999999999997</v>
      </c>
      <c r="E4187" s="193">
        <v>43.437888200000003</v>
      </c>
      <c r="F4187" s="194">
        <v>12.422360248447204</v>
      </c>
      <c r="H4187" s="195">
        <f t="shared" si="391"/>
        <v>5</v>
      </c>
      <c r="I4187" s="196">
        <f t="shared" si="392"/>
        <v>4.5</v>
      </c>
      <c r="J4187" s="197">
        <f t="shared" si="393"/>
        <v>0.5</v>
      </c>
      <c r="K4187" s="186">
        <f t="shared" si="396"/>
        <v>10</v>
      </c>
      <c r="L4187" s="198">
        <f t="shared" si="394"/>
        <v>3.3333333333333335</v>
      </c>
      <c r="M4187" s="199">
        <f t="shared" si="395"/>
        <v>3.33</v>
      </c>
    </row>
    <row r="4188" spans="1:13" x14ac:dyDescent="0.35">
      <c r="A4188" s="189" t="s">
        <v>3988</v>
      </c>
      <c r="B4188" s="190" t="s">
        <v>3431</v>
      </c>
      <c r="C4188" s="191">
        <v>595896</v>
      </c>
      <c r="D4188" s="192">
        <v>0</v>
      </c>
      <c r="E4188" s="193">
        <v>40.567226890000001</v>
      </c>
      <c r="F4188" s="194">
        <v>5.0420168067226889</v>
      </c>
      <c r="H4188" s="195">
        <f t="shared" si="391"/>
        <v>0.5</v>
      </c>
      <c r="I4188" s="196">
        <f t="shared" si="392"/>
        <v>0.5</v>
      </c>
      <c r="J4188" s="197">
        <f t="shared" si="393"/>
        <v>0.5</v>
      </c>
      <c r="K4188" s="186">
        <f t="shared" si="396"/>
        <v>1.5</v>
      </c>
      <c r="L4188" s="198">
        <f t="shared" si="394"/>
        <v>0.5</v>
      </c>
      <c r="M4188" s="199">
        <f t="shared" si="395"/>
        <v>0.5</v>
      </c>
    </row>
    <row r="4189" spans="1:13" x14ac:dyDescent="0.35">
      <c r="A4189" s="189" t="s">
        <v>3988</v>
      </c>
      <c r="B4189" s="190" t="s">
        <v>3996</v>
      </c>
      <c r="C4189" s="191">
        <v>587842</v>
      </c>
      <c r="D4189" s="192">
        <v>6.3029999999999999</v>
      </c>
      <c r="E4189" s="193">
        <v>39.048128339999998</v>
      </c>
      <c r="F4189" s="194">
        <v>3.2085561497326203</v>
      </c>
      <c r="H4189" s="195">
        <f t="shared" si="391"/>
        <v>5</v>
      </c>
      <c r="I4189" s="196">
        <f t="shared" si="392"/>
        <v>0.5</v>
      </c>
      <c r="J4189" s="197">
        <f t="shared" si="393"/>
        <v>2.5</v>
      </c>
      <c r="K4189" s="186">
        <f t="shared" si="396"/>
        <v>8</v>
      </c>
      <c r="L4189" s="198">
        <f t="shared" si="394"/>
        <v>2.6666666666666665</v>
      </c>
      <c r="M4189" s="199">
        <f t="shared" si="395"/>
        <v>2.66</v>
      </c>
    </row>
    <row r="4190" spans="1:13" x14ac:dyDescent="0.35">
      <c r="A4190" s="189" t="s">
        <v>3988</v>
      </c>
      <c r="B4190" s="190" t="s">
        <v>3997</v>
      </c>
      <c r="C4190" s="191">
        <v>595918</v>
      </c>
      <c r="D4190" s="192">
        <v>5.8579999999999997</v>
      </c>
      <c r="E4190" s="193">
        <v>44.379795399999999</v>
      </c>
      <c r="F4190" s="194">
        <v>3.0690537084398972</v>
      </c>
      <c r="H4190" s="195">
        <f t="shared" si="391"/>
        <v>5</v>
      </c>
      <c r="I4190" s="196">
        <f t="shared" si="392"/>
        <v>5</v>
      </c>
      <c r="J4190" s="197">
        <f t="shared" si="393"/>
        <v>3</v>
      </c>
      <c r="K4190" s="186">
        <f t="shared" si="396"/>
        <v>13</v>
      </c>
      <c r="L4190" s="198">
        <f t="shared" si="394"/>
        <v>4.333333333333333</v>
      </c>
      <c r="M4190" s="199">
        <f t="shared" si="395"/>
        <v>4.33</v>
      </c>
    </row>
    <row r="4191" spans="1:13" x14ac:dyDescent="0.35">
      <c r="A4191" s="189" t="s">
        <v>3988</v>
      </c>
      <c r="B4191" s="190" t="s">
        <v>3998</v>
      </c>
      <c r="C4191" s="191">
        <v>595969</v>
      </c>
      <c r="D4191" s="192">
        <v>1.754</v>
      </c>
      <c r="E4191" s="193">
        <v>40.928571429999998</v>
      </c>
      <c r="F4191" s="194">
        <v>4.0816326530612246</v>
      </c>
      <c r="H4191" s="195">
        <f t="shared" si="391"/>
        <v>0.5</v>
      </c>
      <c r="I4191" s="196">
        <f t="shared" si="392"/>
        <v>0.5</v>
      </c>
      <c r="J4191" s="197">
        <f t="shared" si="393"/>
        <v>1.5</v>
      </c>
      <c r="K4191" s="186">
        <f t="shared" si="396"/>
        <v>2.5</v>
      </c>
      <c r="L4191" s="198">
        <f t="shared" si="394"/>
        <v>0.83333333333333337</v>
      </c>
      <c r="M4191" s="199">
        <f t="shared" si="395"/>
        <v>0.83</v>
      </c>
    </row>
    <row r="4192" spans="1:13" x14ac:dyDescent="0.35">
      <c r="A4192" s="189" t="s">
        <v>3988</v>
      </c>
      <c r="B4192" s="190" t="s">
        <v>2248</v>
      </c>
      <c r="C4192" s="191">
        <v>596060</v>
      </c>
      <c r="D4192" s="192">
        <v>4.3479999999999999</v>
      </c>
      <c r="E4192" s="193">
        <v>51.316326529999998</v>
      </c>
      <c r="F4192" s="194">
        <v>0</v>
      </c>
      <c r="H4192" s="195">
        <f t="shared" si="391"/>
        <v>5</v>
      </c>
      <c r="I4192" s="196">
        <f t="shared" si="392"/>
        <v>5</v>
      </c>
      <c r="J4192" s="197">
        <f t="shared" si="393"/>
        <v>5</v>
      </c>
      <c r="K4192" s="186">
        <f t="shared" si="396"/>
        <v>15</v>
      </c>
      <c r="L4192" s="198">
        <f t="shared" si="394"/>
        <v>5</v>
      </c>
      <c r="M4192" s="199">
        <f t="shared" si="395"/>
        <v>5</v>
      </c>
    </row>
    <row r="4193" spans="1:13" x14ac:dyDescent="0.35">
      <c r="A4193" s="189" t="s">
        <v>3988</v>
      </c>
      <c r="B4193" s="190" t="s">
        <v>2252</v>
      </c>
      <c r="C4193" s="191">
        <v>596132</v>
      </c>
      <c r="D4193" s="192">
        <v>5.952</v>
      </c>
      <c r="E4193" s="193">
        <v>46</v>
      </c>
      <c r="F4193" s="194">
        <v>0</v>
      </c>
      <c r="H4193" s="195">
        <f t="shared" si="391"/>
        <v>5</v>
      </c>
      <c r="I4193" s="196">
        <f t="shared" si="392"/>
        <v>5</v>
      </c>
      <c r="J4193" s="197">
        <f t="shared" si="393"/>
        <v>5</v>
      </c>
      <c r="K4193" s="186">
        <f t="shared" si="396"/>
        <v>15</v>
      </c>
      <c r="L4193" s="198">
        <f t="shared" si="394"/>
        <v>5</v>
      </c>
      <c r="M4193" s="199">
        <f t="shared" si="395"/>
        <v>5</v>
      </c>
    </row>
    <row r="4194" spans="1:13" x14ac:dyDescent="0.35">
      <c r="A4194" s="189" t="s">
        <v>3988</v>
      </c>
      <c r="B4194" s="190" t="s">
        <v>3999</v>
      </c>
      <c r="C4194" s="191">
        <v>596221</v>
      </c>
      <c r="D4194" s="192">
        <v>2.0979999999999999</v>
      </c>
      <c r="E4194" s="193">
        <v>38.032835820000003</v>
      </c>
      <c r="F4194" s="194">
        <v>2.6865671641791047</v>
      </c>
      <c r="H4194" s="195">
        <f t="shared" si="391"/>
        <v>0.5</v>
      </c>
      <c r="I4194" s="196">
        <f t="shared" si="392"/>
        <v>0.5</v>
      </c>
      <c r="J4194" s="197">
        <f t="shared" si="393"/>
        <v>3.5</v>
      </c>
      <c r="K4194" s="186">
        <f t="shared" si="396"/>
        <v>4.5</v>
      </c>
      <c r="L4194" s="198">
        <f t="shared" si="394"/>
        <v>1.5</v>
      </c>
      <c r="M4194" s="199">
        <f t="shared" si="395"/>
        <v>1.5</v>
      </c>
    </row>
    <row r="4195" spans="1:13" x14ac:dyDescent="0.35">
      <c r="A4195" s="189" t="s">
        <v>3988</v>
      </c>
      <c r="B4195" s="190" t="s">
        <v>3988</v>
      </c>
      <c r="C4195" s="191">
        <v>596230</v>
      </c>
      <c r="D4195" s="192">
        <v>3.58</v>
      </c>
      <c r="E4195" s="193">
        <v>44.149737479999999</v>
      </c>
      <c r="F4195" s="194">
        <v>2.8271405492730208</v>
      </c>
      <c r="H4195" s="195">
        <f t="shared" si="391"/>
        <v>3.5</v>
      </c>
      <c r="I4195" s="196">
        <f t="shared" si="392"/>
        <v>5</v>
      </c>
      <c r="J4195" s="197">
        <f t="shared" si="393"/>
        <v>3.5</v>
      </c>
      <c r="K4195" s="186">
        <f t="shared" si="396"/>
        <v>12</v>
      </c>
      <c r="L4195" s="198">
        <f t="shared" si="394"/>
        <v>4</v>
      </c>
      <c r="M4195" s="199">
        <f t="shared" si="395"/>
        <v>4</v>
      </c>
    </row>
    <row r="4196" spans="1:13" x14ac:dyDescent="0.35">
      <c r="A4196" s="189" t="s">
        <v>3988</v>
      </c>
      <c r="B4196" s="190" t="s">
        <v>4000</v>
      </c>
      <c r="C4196" s="191">
        <v>596264</v>
      </c>
      <c r="D4196" s="192">
        <v>2.5</v>
      </c>
      <c r="E4196" s="193">
        <v>41.783333329999998</v>
      </c>
      <c r="F4196" s="194">
        <v>3.3333333333333335</v>
      </c>
      <c r="H4196" s="195">
        <f t="shared" si="391"/>
        <v>1.5</v>
      </c>
      <c r="I4196" s="196">
        <f t="shared" si="392"/>
        <v>2</v>
      </c>
      <c r="J4196" s="197">
        <f t="shared" si="393"/>
        <v>2.5</v>
      </c>
      <c r="K4196" s="186">
        <f t="shared" si="396"/>
        <v>6</v>
      </c>
      <c r="L4196" s="198">
        <f t="shared" si="394"/>
        <v>2</v>
      </c>
      <c r="M4196" s="199">
        <f t="shared" si="395"/>
        <v>2</v>
      </c>
    </row>
    <row r="4197" spans="1:13" x14ac:dyDescent="0.35">
      <c r="A4197" s="189" t="s">
        <v>3988</v>
      </c>
      <c r="B4197" s="190" t="s">
        <v>4001</v>
      </c>
      <c r="C4197" s="191">
        <v>596469</v>
      </c>
      <c r="D4197" s="192">
        <v>1.639</v>
      </c>
      <c r="E4197" s="193">
        <v>41.54210526</v>
      </c>
      <c r="F4197" s="194">
        <v>4.2105263157894735</v>
      </c>
      <c r="H4197" s="195">
        <f t="shared" si="391"/>
        <v>0.5</v>
      </c>
      <c r="I4197" s="196">
        <f t="shared" si="392"/>
        <v>1.5</v>
      </c>
      <c r="J4197" s="197">
        <f t="shared" si="393"/>
        <v>1</v>
      </c>
      <c r="K4197" s="186">
        <f t="shared" si="396"/>
        <v>3</v>
      </c>
      <c r="L4197" s="198">
        <f t="shared" si="394"/>
        <v>1</v>
      </c>
      <c r="M4197" s="199">
        <f t="shared" si="395"/>
        <v>1</v>
      </c>
    </row>
    <row r="4198" spans="1:13" x14ac:dyDescent="0.35">
      <c r="A4198" s="189" t="s">
        <v>3988</v>
      </c>
      <c r="B4198" s="190" t="s">
        <v>1175</v>
      </c>
      <c r="C4198" s="191">
        <v>596507</v>
      </c>
      <c r="D4198" s="192">
        <v>3.7040000000000002</v>
      </c>
      <c r="E4198" s="193">
        <v>43.717391300000003</v>
      </c>
      <c r="F4198" s="194">
        <v>4.3478260869565215</v>
      </c>
      <c r="H4198" s="195">
        <f t="shared" si="391"/>
        <v>4</v>
      </c>
      <c r="I4198" s="196">
        <f t="shared" si="392"/>
        <v>5</v>
      </c>
      <c r="J4198" s="197">
        <f t="shared" si="393"/>
        <v>1</v>
      </c>
      <c r="K4198" s="186">
        <f t="shared" si="396"/>
        <v>10</v>
      </c>
      <c r="L4198" s="198">
        <f t="shared" si="394"/>
        <v>3.3333333333333335</v>
      </c>
      <c r="M4198" s="199">
        <f t="shared" si="395"/>
        <v>3.33</v>
      </c>
    </row>
    <row r="4199" spans="1:13" x14ac:dyDescent="0.35">
      <c r="A4199" s="189" t="s">
        <v>3988</v>
      </c>
      <c r="B4199" s="190" t="s">
        <v>4002</v>
      </c>
      <c r="C4199" s="191">
        <v>596523</v>
      </c>
      <c r="D4199" s="192">
        <v>3.9470000000000001</v>
      </c>
      <c r="E4199" s="193">
        <v>41.255905509999998</v>
      </c>
      <c r="F4199" s="194">
        <v>3.1496062992125986</v>
      </c>
      <c r="H4199" s="195">
        <f t="shared" si="391"/>
        <v>4.5</v>
      </c>
      <c r="I4199" s="196">
        <f t="shared" si="392"/>
        <v>1</v>
      </c>
      <c r="J4199" s="197">
        <f t="shared" si="393"/>
        <v>3</v>
      </c>
      <c r="K4199" s="186">
        <f t="shared" si="396"/>
        <v>8.5</v>
      </c>
      <c r="L4199" s="198">
        <f t="shared" si="394"/>
        <v>2.8333333333333335</v>
      </c>
      <c r="M4199" s="199">
        <f t="shared" si="395"/>
        <v>2.83</v>
      </c>
    </row>
    <row r="4200" spans="1:13" x14ac:dyDescent="0.35">
      <c r="A4200" s="189" t="s">
        <v>3988</v>
      </c>
      <c r="B4200" s="190" t="s">
        <v>4003</v>
      </c>
      <c r="C4200" s="191">
        <v>596531</v>
      </c>
      <c r="D4200" s="192">
        <v>4.3479999999999999</v>
      </c>
      <c r="E4200" s="193">
        <v>40.236245949999997</v>
      </c>
      <c r="F4200" s="194">
        <v>1.2944983818770226</v>
      </c>
      <c r="H4200" s="195">
        <f t="shared" si="391"/>
        <v>5</v>
      </c>
      <c r="I4200" s="196">
        <f t="shared" si="392"/>
        <v>0.5</v>
      </c>
      <c r="J4200" s="197">
        <f t="shared" si="393"/>
        <v>5</v>
      </c>
      <c r="K4200" s="186">
        <f t="shared" si="396"/>
        <v>10.5</v>
      </c>
      <c r="L4200" s="198">
        <f t="shared" si="394"/>
        <v>3.5</v>
      </c>
      <c r="M4200" s="199">
        <f t="shared" si="395"/>
        <v>3.5</v>
      </c>
    </row>
    <row r="4201" spans="1:13" x14ac:dyDescent="0.35">
      <c r="A4201" s="189" t="s">
        <v>3988</v>
      </c>
      <c r="B4201" s="190" t="s">
        <v>4004</v>
      </c>
      <c r="C4201" s="191">
        <v>596558</v>
      </c>
      <c r="D4201" s="192">
        <v>3.5350000000000001</v>
      </c>
      <c r="E4201" s="193">
        <v>41.114457829999999</v>
      </c>
      <c r="F4201" s="194">
        <v>6.024096385542169</v>
      </c>
      <c r="H4201" s="195">
        <f t="shared" si="391"/>
        <v>3.5</v>
      </c>
      <c r="I4201" s="196">
        <f t="shared" si="392"/>
        <v>0.5</v>
      </c>
      <c r="J4201" s="197">
        <f t="shared" si="393"/>
        <v>0.5</v>
      </c>
      <c r="K4201" s="186">
        <f t="shared" si="396"/>
        <v>4.5</v>
      </c>
      <c r="L4201" s="198">
        <f t="shared" si="394"/>
        <v>1.5</v>
      </c>
      <c r="M4201" s="199">
        <f t="shared" si="395"/>
        <v>1.5</v>
      </c>
    </row>
    <row r="4202" spans="1:13" x14ac:dyDescent="0.35">
      <c r="A4202" s="189" t="s">
        <v>3988</v>
      </c>
      <c r="B4202" s="190" t="s">
        <v>3830</v>
      </c>
      <c r="C4202" s="191">
        <v>596680</v>
      </c>
      <c r="D4202" s="192">
        <v>3.9870000000000001</v>
      </c>
      <c r="E4202" s="193">
        <v>41.994623660000002</v>
      </c>
      <c r="F4202" s="194">
        <v>1.2903225806451613</v>
      </c>
      <c r="H4202" s="195">
        <f t="shared" si="391"/>
        <v>4.5</v>
      </c>
      <c r="I4202" s="196">
        <f t="shared" si="392"/>
        <v>2</v>
      </c>
      <c r="J4202" s="197">
        <f t="shared" si="393"/>
        <v>5</v>
      </c>
      <c r="K4202" s="186">
        <f t="shared" si="396"/>
        <v>11.5</v>
      </c>
      <c r="L4202" s="198">
        <f t="shared" si="394"/>
        <v>3.8333333333333335</v>
      </c>
      <c r="M4202" s="199">
        <f t="shared" si="395"/>
        <v>3.83</v>
      </c>
    </row>
    <row r="4203" spans="1:13" x14ac:dyDescent="0.35">
      <c r="A4203" s="189" t="s">
        <v>3988</v>
      </c>
      <c r="B4203" s="190" t="s">
        <v>3013</v>
      </c>
      <c r="C4203" s="191">
        <v>596787</v>
      </c>
      <c r="D4203" s="192">
        <v>2.7250000000000001</v>
      </c>
      <c r="E4203" s="193">
        <v>43.10186418</v>
      </c>
      <c r="F4203" s="194">
        <v>4.2609853528628499</v>
      </c>
      <c r="H4203" s="195">
        <f t="shared" si="391"/>
        <v>2</v>
      </c>
      <c r="I4203" s="196">
        <f t="shared" si="392"/>
        <v>4</v>
      </c>
      <c r="J4203" s="197">
        <f t="shared" si="393"/>
        <v>1</v>
      </c>
      <c r="K4203" s="186">
        <f t="shared" si="396"/>
        <v>7</v>
      </c>
      <c r="L4203" s="198">
        <f t="shared" si="394"/>
        <v>2.3333333333333335</v>
      </c>
      <c r="M4203" s="199">
        <f t="shared" si="395"/>
        <v>2.33</v>
      </c>
    </row>
    <row r="4204" spans="1:13" x14ac:dyDescent="0.35">
      <c r="A4204" s="189" t="s">
        <v>3988</v>
      </c>
      <c r="B4204" s="190" t="s">
        <v>4005</v>
      </c>
      <c r="C4204" s="191">
        <v>596795</v>
      </c>
      <c r="D4204" s="192">
        <v>4.5449999999999999</v>
      </c>
      <c r="E4204" s="193">
        <v>46.772727269999997</v>
      </c>
      <c r="F4204" s="194">
        <v>0</v>
      </c>
      <c r="H4204" s="195">
        <f t="shared" si="391"/>
        <v>5</v>
      </c>
      <c r="I4204" s="196">
        <f t="shared" si="392"/>
        <v>5</v>
      </c>
      <c r="J4204" s="197">
        <f t="shared" si="393"/>
        <v>5</v>
      </c>
      <c r="K4204" s="186">
        <f t="shared" si="396"/>
        <v>15</v>
      </c>
      <c r="L4204" s="198">
        <f t="shared" si="394"/>
        <v>5</v>
      </c>
      <c r="M4204" s="199">
        <f t="shared" si="395"/>
        <v>5</v>
      </c>
    </row>
    <row r="4205" spans="1:13" x14ac:dyDescent="0.35">
      <c r="A4205" s="189" t="s">
        <v>3988</v>
      </c>
      <c r="B4205" s="190" t="s">
        <v>4006</v>
      </c>
      <c r="C4205" s="191">
        <v>587753</v>
      </c>
      <c r="D4205" s="192">
        <v>8.6959999999999997</v>
      </c>
      <c r="E4205" s="193">
        <v>40.127586209999997</v>
      </c>
      <c r="F4205" s="194">
        <v>5.5172413793103452</v>
      </c>
      <c r="H4205" s="195">
        <f t="shared" si="391"/>
        <v>5</v>
      </c>
      <c r="I4205" s="196">
        <f t="shared" si="392"/>
        <v>0.5</v>
      </c>
      <c r="J4205" s="197">
        <f t="shared" si="393"/>
        <v>0.5</v>
      </c>
      <c r="K4205" s="186">
        <f t="shared" si="396"/>
        <v>6</v>
      </c>
      <c r="L4205" s="198">
        <f t="shared" si="394"/>
        <v>2</v>
      </c>
      <c r="M4205" s="199">
        <f t="shared" si="395"/>
        <v>2</v>
      </c>
    </row>
    <row r="4206" spans="1:13" x14ac:dyDescent="0.35">
      <c r="A4206" s="189" t="s">
        <v>3988</v>
      </c>
      <c r="B4206" s="190" t="s">
        <v>4007</v>
      </c>
      <c r="C4206" s="191">
        <v>596957</v>
      </c>
      <c r="D4206" s="192">
        <v>3.6280000000000001</v>
      </c>
      <c r="E4206" s="193">
        <v>42.554054049999998</v>
      </c>
      <c r="F4206" s="194">
        <v>3.9829302987197721</v>
      </c>
      <c r="H4206" s="195">
        <f t="shared" si="391"/>
        <v>4</v>
      </c>
      <c r="I4206" s="196">
        <f t="shared" si="392"/>
        <v>3</v>
      </c>
      <c r="J4206" s="197">
        <f t="shared" si="393"/>
        <v>1.5</v>
      </c>
      <c r="K4206" s="186">
        <f t="shared" si="396"/>
        <v>8.5</v>
      </c>
      <c r="L4206" s="198">
        <f t="shared" si="394"/>
        <v>2.8333333333333335</v>
      </c>
      <c r="M4206" s="199">
        <f t="shared" si="395"/>
        <v>2.83</v>
      </c>
    </row>
    <row r="4207" spans="1:13" x14ac:dyDescent="0.35">
      <c r="A4207" s="189" t="s">
        <v>3988</v>
      </c>
      <c r="B4207" s="190" t="s">
        <v>4008</v>
      </c>
      <c r="C4207" s="191">
        <v>587869</v>
      </c>
      <c r="D4207" s="192">
        <v>2.4689999999999999</v>
      </c>
      <c r="E4207" s="193">
        <v>45.424242419999999</v>
      </c>
      <c r="F4207" s="194">
        <v>6.0606060606060606</v>
      </c>
      <c r="H4207" s="195">
        <f t="shared" si="391"/>
        <v>1.5</v>
      </c>
      <c r="I4207" s="196">
        <f t="shared" si="392"/>
        <v>5</v>
      </c>
      <c r="J4207" s="197">
        <f t="shared" si="393"/>
        <v>0.5</v>
      </c>
      <c r="K4207" s="186">
        <f t="shared" si="396"/>
        <v>7</v>
      </c>
      <c r="L4207" s="198">
        <f t="shared" si="394"/>
        <v>2.3333333333333335</v>
      </c>
      <c r="M4207" s="199">
        <f t="shared" si="395"/>
        <v>2.33</v>
      </c>
    </row>
    <row r="4208" spans="1:13" x14ac:dyDescent="0.35">
      <c r="A4208" s="189" t="s">
        <v>3988</v>
      </c>
      <c r="B4208" s="190" t="s">
        <v>4009</v>
      </c>
      <c r="C4208" s="191">
        <v>597147</v>
      </c>
      <c r="D4208" s="192">
        <v>4.2939999999999996</v>
      </c>
      <c r="E4208" s="193">
        <v>38.709737830000002</v>
      </c>
      <c r="F4208" s="194">
        <v>4.868913857677903</v>
      </c>
      <c r="H4208" s="195">
        <f t="shared" si="391"/>
        <v>5</v>
      </c>
      <c r="I4208" s="196">
        <f t="shared" si="392"/>
        <v>0.5</v>
      </c>
      <c r="J4208" s="197">
        <f t="shared" si="393"/>
        <v>0.5</v>
      </c>
      <c r="K4208" s="186">
        <f t="shared" si="396"/>
        <v>6</v>
      </c>
      <c r="L4208" s="198">
        <f t="shared" si="394"/>
        <v>2</v>
      </c>
      <c r="M4208" s="199">
        <f t="shared" si="395"/>
        <v>2</v>
      </c>
    </row>
    <row r="4209" spans="1:13" x14ac:dyDescent="0.35">
      <c r="A4209" s="189" t="s">
        <v>4010</v>
      </c>
      <c r="B4209" s="190" t="s">
        <v>4011</v>
      </c>
      <c r="C4209" s="191">
        <v>547603</v>
      </c>
      <c r="D4209" s="192">
        <v>0</v>
      </c>
      <c r="E4209" s="193">
        <v>47.5</v>
      </c>
      <c r="F4209" s="194">
        <v>0</v>
      </c>
      <c r="H4209" s="195">
        <f t="shared" si="391"/>
        <v>0.5</v>
      </c>
      <c r="I4209" s="196">
        <f t="shared" si="392"/>
        <v>5</v>
      </c>
      <c r="J4209" s="197">
        <f t="shared" si="393"/>
        <v>5</v>
      </c>
      <c r="K4209" s="186">
        <f t="shared" si="396"/>
        <v>10.5</v>
      </c>
      <c r="L4209" s="198">
        <f t="shared" si="394"/>
        <v>3.5</v>
      </c>
      <c r="M4209" s="199">
        <f t="shared" si="395"/>
        <v>3.5</v>
      </c>
    </row>
    <row r="4210" spans="1:13" x14ac:dyDescent="0.35">
      <c r="A4210" s="189" t="s">
        <v>4010</v>
      </c>
      <c r="B4210" s="190" t="s">
        <v>4012</v>
      </c>
      <c r="C4210" s="191">
        <v>561312</v>
      </c>
      <c r="D4210" s="192">
        <v>2.532</v>
      </c>
      <c r="E4210" s="193">
        <v>45.266233769999999</v>
      </c>
      <c r="F4210" s="194">
        <v>3.4632034632034632</v>
      </c>
      <c r="H4210" s="195">
        <f t="shared" si="391"/>
        <v>1.5</v>
      </c>
      <c r="I4210" s="196">
        <f t="shared" si="392"/>
        <v>5</v>
      </c>
      <c r="J4210" s="197">
        <f t="shared" si="393"/>
        <v>2.5</v>
      </c>
      <c r="K4210" s="186">
        <f t="shared" si="396"/>
        <v>9</v>
      </c>
      <c r="L4210" s="198">
        <f t="shared" si="394"/>
        <v>3</v>
      </c>
      <c r="M4210" s="199">
        <f t="shared" si="395"/>
        <v>3</v>
      </c>
    </row>
    <row r="4211" spans="1:13" x14ac:dyDescent="0.35">
      <c r="A4211" s="189" t="s">
        <v>4010</v>
      </c>
      <c r="B4211" s="190" t="s">
        <v>4013</v>
      </c>
      <c r="C4211" s="191">
        <v>547662</v>
      </c>
      <c r="D4211" s="192">
        <v>1.389</v>
      </c>
      <c r="E4211" s="193">
        <v>47.282208590000003</v>
      </c>
      <c r="F4211" s="194">
        <v>2.4539877300613497</v>
      </c>
      <c r="H4211" s="195">
        <f t="shared" si="391"/>
        <v>0.5</v>
      </c>
      <c r="I4211" s="196">
        <f t="shared" si="392"/>
        <v>5</v>
      </c>
      <c r="J4211" s="197">
        <f t="shared" si="393"/>
        <v>4</v>
      </c>
      <c r="K4211" s="186">
        <f t="shared" si="396"/>
        <v>9.5</v>
      </c>
      <c r="L4211" s="198">
        <f t="shared" si="394"/>
        <v>3.1666666666666665</v>
      </c>
      <c r="M4211" s="199">
        <f t="shared" si="395"/>
        <v>3.16</v>
      </c>
    </row>
    <row r="4212" spans="1:13" x14ac:dyDescent="0.35">
      <c r="A4212" s="189" t="s">
        <v>4010</v>
      </c>
      <c r="B4212" s="190" t="s">
        <v>4014</v>
      </c>
      <c r="C4212" s="191">
        <v>547689</v>
      </c>
      <c r="D4212" s="192">
        <v>1.5629999999999999</v>
      </c>
      <c r="E4212" s="193">
        <v>48.160869570000003</v>
      </c>
      <c r="F4212" s="194">
        <v>1.7391304347826089</v>
      </c>
      <c r="H4212" s="195">
        <f t="shared" si="391"/>
        <v>0.5</v>
      </c>
      <c r="I4212" s="196">
        <f t="shared" si="392"/>
        <v>5</v>
      </c>
      <c r="J4212" s="197">
        <f t="shared" si="393"/>
        <v>5</v>
      </c>
      <c r="K4212" s="186">
        <f t="shared" si="396"/>
        <v>10.5</v>
      </c>
      <c r="L4212" s="198">
        <f t="shared" si="394"/>
        <v>3.5</v>
      </c>
      <c r="M4212" s="199">
        <f t="shared" si="395"/>
        <v>3.5</v>
      </c>
    </row>
    <row r="4213" spans="1:13" x14ac:dyDescent="0.35">
      <c r="A4213" s="189" t="s">
        <v>4010</v>
      </c>
      <c r="B4213" s="190" t="s">
        <v>4015</v>
      </c>
      <c r="C4213" s="191">
        <v>561762</v>
      </c>
      <c r="D4213" s="192">
        <v>0</v>
      </c>
      <c r="E4213" s="193">
        <v>42.7</v>
      </c>
      <c r="F4213" s="194">
        <v>5.7142857142857144</v>
      </c>
      <c r="H4213" s="195">
        <f t="shared" si="391"/>
        <v>0.5</v>
      </c>
      <c r="I4213" s="196">
        <f t="shared" si="392"/>
        <v>3.5</v>
      </c>
      <c r="J4213" s="197">
        <f t="shared" si="393"/>
        <v>0.5</v>
      </c>
      <c r="K4213" s="186">
        <f t="shared" si="396"/>
        <v>4.5</v>
      </c>
      <c r="L4213" s="198">
        <f t="shared" si="394"/>
        <v>1.5</v>
      </c>
      <c r="M4213" s="199">
        <f t="shared" si="395"/>
        <v>1.5</v>
      </c>
    </row>
    <row r="4214" spans="1:13" x14ac:dyDescent="0.35">
      <c r="A4214" s="189" t="s">
        <v>4010</v>
      </c>
      <c r="B4214" s="190" t="s">
        <v>4016</v>
      </c>
      <c r="C4214" s="191">
        <v>529869</v>
      </c>
      <c r="D4214" s="192">
        <v>5.7140000000000004</v>
      </c>
      <c r="E4214" s="193">
        <v>50.351851850000003</v>
      </c>
      <c r="F4214" s="194">
        <v>0</v>
      </c>
      <c r="H4214" s="195">
        <f t="shared" si="391"/>
        <v>5</v>
      </c>
      <c r="I4214" s="196">
        <f t="shared" si="392"/>
        <v>5</v>
      </c>
      <c r="J4214" s="197">
        <f t="shared" si="393"/>
        <v>5</v>
      </c>
      <c r="K4214" s="186">
        <f t="shared" si="396"/>
        <v>15</v>
      </c>
      <c r="L4214" s="198">
        <f t="shared" si="394"/>
        <v>5</v>
      </c>
      <c r="M4214" s="199">
        <f t="shared" si="395"/>
        <v>5</v>
      </c>
    </row>
    <row r="4215" spans="1:13" x14ac:dyDescent="0.35">
      <c r="A4215" s="189" t="s">
        <v>4010</v>
      </c>
      <c r="B4215" s="190" t="s">
        <v>4017</v>
      </c>
      <c r="C4215" s="191">
        <v>561754</v>
      </c>
      <c r="D4215" s="192">
        <v>2.4390000000000001</v>
      </c>
      <c r="E4215" s="193">
        <v>36.238461540000003</v>
      </c>
      <c r="F4215" s="194">
        <v>6.1538461538461542</v>
      </c>
      <c r="H4215" s="195">
        <f t="shared" si="391"/>
        <v>1</v>
      </c>
      <c r="I4215" s="196">
        <f t="shared" si="392"/>
        <v>0.5</v>
      </c>
      <c r="J4215" s="197">
        <f t="shared" si="393"/>
        <v>0.5</v>
      </c>
      <c r="K4215" s="186">
        <f t="shared" si="396"/>
        <v>2</v>
      </c>
      <c r="L4215" s="198">
        <f t="shared" si="394"/>
        <v>0.66666666666666663</v>
      </c>
      <c r="M4215" s="199">
        <f t="shared" si="395"/>
        <v>0.66</v>
      </c>
    </row>
    <row r="4216" spans="1:13" x14ac:dyDescent="0.35">
      <c r="A4216" s="189" t="s">
        <v>4010</v>
      </c>
      <c r="B4216" s="190" t="s">
        <v>2512</v>
      </c>
      <c r="C4216" s="191">
        <v>548103</v>
      </c>
      <c r="D4216" s="192">
        <v>1.1759999999999999</v>
      </c>
      <c r="E4216" s="193">
        <v>42.237827719999999</v>
      </c>
      <c r="F4216" s="194">
        <v>3.7453183520599249</v>
      </c>
      <c r="H4216" s="195">
        <f t="shared" si="391"/>
        <v>0.5</v>
      </c>
      <c r="I4216" s="196">
        <f t="shared" si="392"/>
        <v>2.5</v>
      </c>
      <c r="J4216" s="197">
        <f t="shared" si="393"/>
        <v>2</v>
      </c>
      <c r="K4216" s="186">
        <f t="shared" si="396"/>
        <v>5</v>
      </c>
      <c r="L4216" s="198">
        <f t="shared" si="394"/>
        <v>1.6666666666666667</v>
      </c>
      <c r="M4216" s="199">
        <f t="shared" si="395"/>
        <v>1.66</v>
      </c>
    </row>
    <row r="4217" spans="1:13" x14ac:dyDescent="0.35">
      <c r="A4217" s="189" t="s">
        <v>4010</v>
      </c>
      <c r="B4217" s="190" t="s">
        <v>2365</v>
      </c>
      <c r="C4217" s="191">
        <v>562041</v>
      </c>
      <c r="D4217" s="192">
        <v>0</v>
      </c>
      <c r="E4217" s="193">
        <v>42.272727269999997</v>
      </c>
      <c r="F4217" s="194">
        <v>3.0303030303030303</v>
      </c>
      <c r="H4217" s="195">
        <f t="shared" si="391"/>
        <v>0.5</v>
      </c>
      <c r="I4217" s="196">
        <f t="shared" si="392"/>
        <v>2.5</v>
      </c>
      <c r="J4217" s="197">
        <f t="shared" si="393"/>
        <v>3</v>
      </c>
      <c r="K4217" s="186">
        <f t="shared" si="396"/>
        <v>6</v>
      </c>
      <c r="L4217" s="198">
        <f t="shared" si="394"/>
        <v>2</v>
      </c>
      <c r="M4217" s="199">
        <f t="shared" si="395"/>
        <v>2</v>
      </c>
    </row>
    <row r="4218" spans="1:13" x14ac:dyDescent="0.35">
      <c r="A4218" s="189" t="s">
        <v>4010</v>
      </c>
      <c r="B4218" s="190" t="s">
        <v>2662</v>
      </c>
      <c r="C4218" s="191">
        <v>548332</v>
      </c>
      <c r="D4218" s="192">
        <v>1.881</v>
      </c>
      <c r="E4218" s="193">
        <v>45.731840800000001</v>
      </c>
      <c r="F4218" s="194">
        <v>1.9900497512437809</v>
      </c>
      <c r="H4218" s="195">
        <f t="shared" si="391"/>
        <v>0.5</v>
      </c>
      <c r="I4218" s="196">
        <f t="shared" si="392"/>
        <v>5</v>
      </c>
      <c r="J4218" s="197">
        <f t="shared" si="393"/>
        <v>4.5</v>
      </c>
      <c r="K4218" s="186">
        <f t="shared" si="396"/>
        <v>10</v>
      </c>
      <c r="L4218" s="198">
        <f t="shared" si="394"/>
        <v>3.3333333333333335</v>
      </c>
      <c r="M4218" s="199">
        <f t="shared" si="395"/>
        <v>3.33</v>
      </c>
    </row>
    <row r="4219" spans="1:13" x14ac:dyDescent="0.35">
      <c r="A4219" s="189" t="s">
        <v>4010</v>
      </c>
      <c r="B4219" s="190" t="s">
        <v>3264</v>
      </c>
      <c r="C4219" s="191">
        <v>548367</v>
      </c>
      <c r="D4219" s="192">
        <v>1.4930000000000001</v>
      </c>
      <c r="E4219" s="193">
        <v>48.16346154</v>
      </c>
      <c r="F4219" s="194">
        <v>1.9230769230769231</v>
      </c>
      <c r="H4219" s="195">
        <f t="shared" si="391"/>
        <v>0.5</v>
      </c>
      <c r="I4219" s="196">
        <f t="shared" si="392"/>
        <v>5</v>
      </c>
      <c r="J4219" s="197">
        <f t="shared" si="393"/>
        <v>4.5</v>
      </c>
      <c r="K4219" s="186">
        <f t="shared" si="396"/>
        <v>10</v>
      </c>
      <c r="L4219" s="198">
        <f t="shared" si="394"/>
        <v>3.3333333333333335</v>
      </c>
      <c r="M4219" s="199">
        <f t="shared" si="395"/>
        <v>3.33</v>
      </c>
    </row>
    <row r="4220" spans="1:13" x14ac:dyDescent="0.35">
      <c r="A4220" s="189" t="s">
        <v>4010</v>
      </c>
      <c r="B4220" s="190" t="s">
        <v>4018</v>
      </c>
      <c r="C4220" s="191">
        <v>548472</v>
      </c>
      <c r="D4220" s="192">
        <v>0.97799999999999998</v>
      </c>
      <c r="E4220" s="193">
        <v>44.545112779999997</v>
      </c>
      <c r="F4220" s="194">
        <v>1.5037593984962405</v>
      </c>
      <c r="H4220" s="195">
        <f t="shared" si="391"/>
        <v>0.5</v>
      </c>
      <c r="I4220" s="196">
        <f t="shared" si="392"/>
        <v>5</v>
      </c>
      <c r="J4220" s="197">
        <f t="shared" si="393"/>
        <v>5</v>
      </c>
      <c r="K4220" s="186">
        <f t="shared" si="396"/>
        <v>10.5</v>
      </c>
      <c r="L4220" s="198">
        <f t="shared" si="394"/>
        <v>3.5</v>
      </c>
      <c r="M4220" s="199">
        <f t="shared" si="395"/>
        <v>3.5</v>
      </c>
    </row>
    <row r="4221" spans="1:13" x14ac:dyDescent="0.35">
      <c r="A4221" s="189" t="s">
        <v>4010</v>
      </c>
      <c r="B4221" s="190" t="s">
        <v>4010</v>
      </c>
      <c r="C4221" s="191">
        <v>548511</v>
      </c>
      <c r="D4221" s="192">
        <v>1.5649999999999999</v>
      </c>
      <c r="E4221" s="193">
        <v>45.021162349999997</v>
      </c>
      <c r="F4221" s="194">
        <v>2.8637607917456309</v>
      </c>
      <c r="H4221" s="195">
        <f t="shared" si="391"/>
        <v>0.5</v>
      </c>
      <c r="I4221" s="196">
        <f t="shared" si="392"/>
        <v>5</v>
      </c>
      <c r="J4221" s="197">
        <f t="shared" si="393"/>
        <v>3</v>
      </c>
      <c r="K4221" s="186">
        <f t="shared" si="396"/>
        <v>8.5</v>
      </c>
      <c r="L4221" s="198">
        <f t="shared" si="394"/>
        <v>2.8333333333333335</v>
      </c>
      <c r="M4221" s="199">
        <f t="shared" si="395"/>
        <v>2.83</v>
      </c>
    </row>
    <row r="4222" spans="1:13" x14ac:dyDescent="0.35">
      <c r="A4222" s="189" t="s">
        <v>4010</v>
      </c>
      <c r="B4222" s="190" t="s">
        <v>4019</v>
      </c>
      <c r="C4222" s="191">
        <v>548600</v>
      </c>
      <c r="D4222" s="192">
        <v>1.2989999999999999</v>
      </c>
      <c r="E4222" s="193">
        <v>45.895348839999997</v>
      </c>
      <c r="F4222" s="194">
        <v>0.77519379844961245</v>
      </c>
      <c r="H4222" s="195">
        <f t="shared" si="391"/>
        <v>0.5</v>
      </c>
      <c r="I4222" s="196">
        <f t="shared" si="392"/>
        <v>5</v>
      </c>
      <c r="J4222" s="197">
        <f t="shared" si="393"/>
        <v>5</v>
      </c>
      <c r="K4222" s="186">
        <f t="shared" si="396"/>
        <v>10.5</v>
      </c>
      <c r="L4222" s="198">
        <f t="shared" si="394"/>
        <v>3.5</v>
      </c>
      <c r="M4222" s="199">
        <f t="shared" si="395"/>
        <v>3.5</v>
      </c>
    </row>
    <row r="4223" spans="1:13" x14ac:dyDescent="0.35">
      <c r="A4223" s="189" t="s">
        <v>4010</v>
      </c>
      <c r="B4223" s="190" t="s">
        <v>4020</v>
      </c>
      <c r="C4223" s="191">
        <v>548731</v>
      </c>
      <c r="D4223" s="192">
        <v>0</v>
      </c>
      <c r="E4223" s="193">
        <v>45.337037039999998</v>
      </c>
      <c r="F4223" s="194">
        <v>4.4444444444444446</v>
      </c>
      <c r="H4223" s="195">
        <f t="shared" si="391"/>
        <v>0.5</v>
      </c>
      <c r="I4223" s="196">
        <f t="shared" si="392"/>
        <v>5</v>
      </c>
      <c r="J4223" s="197">
        <f t="shared" si="393"/>
        <v>1</v>
      </c>
      <c r="K4223" s="186">
        <f t="shared" si="396"/>
        <v>6.5</v>
      </c>
      <c r="L4223" s="198">
        <f t="shared" si="394"/>
        <v>2.1666666666666665</v>
      </c>
      <c r="M4223" s="199">
        <f t="shared" si="395"/>
        <v>2.16</v>
      </c>
    </row>
    <row r="4224" spans="1:13" x14ac:dyDescent="0.35">
      <c r="A4224" s="189" t="s">
        <v>4010</v>
      </c>
      <c r="B4224" s="190" t="s">
        <v>4021</v>
      </c>
      <c r="C4224" s="191">
        <v>548740</v>
      </c>
      <c r="D4224" s="192">
        <v>2.0409999999999999</v>
      </c>
      <c r="E4224" s="193">
        <v>42.822784810000002</v>
      </c>
      <c r="F4224" s="194">
        <v>1.2658227848101267</v>
      </c>
      <c r="H4224" s="195">
        <f t="shared" si="391"/>
        <v>0.5</v>
      </c>
      <c r="I4224" s="196">
        <f t="shared" si="392"/>
        <v>3.5</v>
      </c>
      <c r="J4224" s="197">
        <f t="shared" si="393"/>
        <v>5</v>
      </c>
      <c r="K4224" s="186">
        <f t="shared" si="396"/>
        <v>9</v>
      </c>
      <c r="L4224" s="198">
        <f t="shared" si="394"/>
        <v>3</v>
      </c>
      <c r="M4224" s="199">
        <f t="shared" si="395"/>
        <v>3</v>
      </c>
    </row>
    <row r="4225" spans="1:13" x14ac:dyDescent="0.35">
      <c r="A4225" s="189" t="s">
        <v>4010</v>
      </c>
      <c r="B4225" s="190" t="s">
        <v>4022</v>
      </c>
      <c r="C4225" s="191">
        <v>561355</v>
      </c>
      <c r="D4225" s="192">
        <v>2.2730000000000001</v>
      </c>
      <c r="E4225" s="193">
        <v>50.198630139999999</v>
      </c>
      <c r="F4225" s="194">
        <v>16.43835616438356</v>
      </c>
      <c r="H4225" s="195">
        <f t="shared" si="391"/>
        <v>1</v>
      </c>
      <c r="I4225" s="196">
        <f t="shared" si="392"/>
        <v>5</v>
      </c>
      <c r="J4225" s="197">
        <f t="shared" si="393"/>
        <v>0.5</v>
      </c>
      <c r="K4225" s="186">
        <f t="shared" si="396"/>
        <v>6.5</v>
      </c>
      <c r="L4225" s="198">
        <f t="shared" si="394"/>
        <v>2.1666666666666665</v>
      </c>
      <c r="M4225" s="199">
        <f t="shared" si="395"/>
        <v>2.16</v>
      </c>
    </row>
    <row r="4226" spans="1:13" x14ac:dyDescent="0.35">
      <c r="A4226" s="189" t="s">
        <v>4010</v>
      </c>
      <c r="B4226" s="190" t="s">
        <v>4023</v>
      </c>
      <c r="C4226" s="191">
        <v>562033</v>
      </c>
      <c r="D4226" s="192">
        <v>0</v>
      </c>
      <c r="E4226" s="193">
        <v>45.569565220000001</v>
      </c>
      <c r="F4226" s="194">
        <v>5.2173913043478253</v>
      </c>
      <c r="H4226" s="195">
        <f t="shared" si="391"/>
        <v>0.5</v>
      </c>
      <c r="I4226" s="196">
        <f t="shared" si="392"/>
        <v>5</v>
      </c>
      <c r="J4226" s="197">
        <f t="shared" si="393"/>
        <v>0.5</v>
      </c>
      <c r="K4226" s="186">
        <f t="shared" si="396"/>
        <v>6</v>
      </c>
      <c r="L4226" s="198">
        <f t="shared" si="394"/>
        <v>2</v>
      </c>
      <c r="M4226" s="199">
        <f t="shared" si="395"/>
        <v>2</v>
      </c>
    </row>
    <row r="4227" spans="1:13" x14ac:dyDescent="0.35">
      <c r="A4227" s="189" t="s">
        <v>4010</v>
      </c>
      <c r="B4227" s="190" t="s">
        <v>4024</v>
      </c>
      <c r="C4227" s="191">
        <v>549011</v>
      </c>
      <c r="D4227" s="192">
        <v>1.829</v>
      </c>
      <c r="E4227" s="193">
        <v>45.676029960000001</v>
      </c>
      <c r="F4227" s="194">
        <v>2.2471910112359548</v>
      </c>
      <c r="H4227" s="195">
        <f t="shared" si="391"/>
        <v>0.5</v>
      </c>
      <c r="I4227" s="196">
        <f t="shared" si="392"/>
        <v>5</v>
      </c>
      <c r="J4227" s="197">
        <f t="shared" si="393"/>
        <v>4</v>
      </c>
      <c r="K4227" s="186">
        <f t="shared" si="396"/>
        <v>9.5</v>
      </c>
      <c r="L4227" s="198">
        <f t="shared" si="394"/>
        <v>3.1666666666666665</v>
      </c>
      <c r="M4227" s="199">
        <f t="shared" si="395"/>
        <v>3.16</v>
      </c>
    </row>
    <row r="4228" spans="1:13" x14ac:dyDescent="0.35">
      <c r="A4228" s="189" t="s">
        <v>4010</v>
      </c>
      <c r="B4228" s="190" t="s">
        <v>3770</v>
      </c>
      <c r="C4228" s="191">
        <v>549061</v>
      </c>
      <c r="D4228" s="192">
        <v>1.02</v>
      </c>
      <c r="E4228" s="193">
        <v>42.205035969999997</v>
      </c>
      <c r="F4228" s="194">
        <v>0</v>
      </c>
      <c r="H4228" s="195">
        <f t="shared" ref="H4228:H4291" si="397">VALUE(_xlfn.IFS(D4228&gt;4.05,"5",D4228&gt;=3.83,"4,5",D4228&gt;=3.6,"4",D4228&gt;=3.37,"3,5",D4228&gt;=3.14,"3",D4228&gt;=2.91,"2,5",D4228&gt;=2.68,"2",D4228&gt;=2.45,"1,5",D4228&gt;=2.22,"1",D4228&lt;2.22,"0,5"))</f>
        <v>0.5</v>
      </c>
      <c r="I4228" s="196">
        <f t="shared" ref="I4228:I4291" si="398">VALUE(_xlfn.IFS(E4228&gt;43.62,"5",E4228&gt;=43.32,"4,5",E4228&gt;=43.1,"4",E4228&gt;=42.7,"3,5",E4228&gt;=42.39,"3",E4228&gt;=42.08,"2,5",E4228&gt;=41.77,"2",E4228&gt;=41.46,"1,5",E4228&gt;=41.15,"1",E4228&lt;41.15,"0,5"))</f>
        <v>2.5</v>
      </c>
      <c r="J4228" s="197">
        <f t="shared" ref="J4228:J4291" si="399">VALUE(_xlfn.IFS(F4228&gt;4.53,"0,5",F4228&gt;=4.2,"1",F4228&gt;=3.86,"1,5",F4228&gt;=3.52,"2",F4228&gt;=3.18,"2,5",F4228&gt;=2.84,"3",F4228&gt;=2.5,"3,5",F4228&gt;=2.16,"4",F4228&gt;=1.82,"4,5",F4228&lt;1.82,"5"))</f>
        <v>5</v>
      </c>
      <c r="K4228" s="186">
        <f t="shared" si="396"/>
        <v>8</v>
      </c>
      <c r="L4228" s="198">
        <f t="shared" ref="L4228:L4291" si="400">(H4228+I4228+J4228)/3</f>
        <v>2.6666666666666665</v>
      </c>
      <c r="M4228" s="199">
        <f t="shared" ref="M4228:M4291" si="401">ROUNDDOWN(L4228,2)</f>
        <v>2.66</v>
      </c>
    </row>
    <row r="4229" spans="1:13" x14ac:dyDescent="0.35">
      <c r="A4229" s="189" t="s">
        <v>4010</v>
      </c>
      <c r="B4229" s="190" t="s">
        <v>4025</v>
      </c>
      <c r="C4229" s="191">
        <v>549134</v>
      </c>
      <c r="D4229" s="192">
        <v>2.41</v>
      </c>
      <c r="E4229" s="193">
        <v>47.032051279999997</v>
      </c>
      <c r="F4229" s="194">
        <v>0</v>
      </c>
      <c r="H4229" s="195">
        <f t="shared" si="397"/>
        <v>1</v>
      </c>
      <c r="I4229" s="196">
        <f t="shared" si="398"/>
        <v>5</v>
      </c>
      <c r="J4229" s="197">
        <f t="shared" si="399"/>
        <v>5</v>
      </c>
      <c r="K4229" s="186">
        <f t="shared" si="396"/>
        <v>11</v>
      </c>
      <c r="L4229" s="198">
        <f t="shared" si="400"/>
        <v>3.6666666666666665</v>
      </c>
      <c r="M4229" s="199">
        <f t="shared" si="401"/>
        <v>3.66</v>
      </c>
    </row>
    <row r="4230" spans="1:13" x14ac:dyDescent="0.35">
      <c r="A4230" s="189" t="s">
        <v>4010</v>
      </c>
      <c r="B4230" s="190" t="s">
        <v>4026</v>
      </c>
      <c r="C4230" s="191">
        <v>561771</v>
      </c>
      <c r="D4230" s="192">
        <v>0</v>
      </c>
      <c r="E4230" s="193">
        <v>64.5</v>
      </c>
      <c r="F4230" s="194">
        <v>0</v>
      </c>
      <c r="H4230" s="195">
        <f t="shared" si="397"/>
        <v>0.5</v>
      </c>
      <c r="I4230" s="196">
        <f t="shared" si="398"/>
        <v>5</v>
      </c>
      <c r="J4230" s="197">
        <f t="shared" si="399"/>
        <v>5</v>
      </c>
      <c r="K4230" s="186">
        <f t="shared" si="396"/>
        <v>10.5</v>
      </c>
      <c r="L4230" s="198">
        <f t="shared" si="400"/>
        <v>3.5</v>
      </c>
      <c r="M4230" s="199">
        <f t="shared" si="401"/>
        <v>3.5</v>
      </c>
    </row>
    <row r="4231" spans="1:13" x14ac:dyDescent="0.35">
      <c r="A4231" s="189" t="s">
        <v>4010</v>
      </c>
      <c r="B4231" s="190" t="s">
        <v>4027</v>
      </c>
      <c r="C4231" s="191">
        <v>561363</v>
      </c>
      <c r="D4231" s="192">
        <v>0</v>
      </c>
      <c r="E4231" s="193">
        <v>47.16346154</v>
      </c>
      <c r="F4231" s="194">
        <v>3.8461538461538463</v>
      </c>
      <c r="H4231" s="195">
        <f t="shared" si="397"/>
        <v>0.5</v>
      </c>
      <c r="I4231" s="196">
        <f t="shared" si="398"/>
        <v>5</v>
      </c>
      <c r="J4231" s="197">
        <f t="shared" si="399"/>
        <v>2</v>
      </c>
      <c r="K4231" s="186">
        <f t="shared" si="396"/>
        <v>7.5</v>
      </c>
      <c r="L4231" s="198">
        <f t="shared" si="400"/>
        <v>2.5</v>
      </c>
      <c r="M4231" s="199">
        <f t="shared" si="401"/>
        <v>2.5</v>
      </c>
    </row>
    <row r="4232" spans="1:13" x14ac:dyDescent="0.35">
      <c r="A4232" s="189" t="s">
        <v>4010</v>
      </c>
      <c r="B4232" s="190" t="s">
        <v>4028</v>
      </c>
      <c r="C4232" s="191">
        <v>598666</v>
      </c>
      <c r="D4232" s="192">
        <v>0</v>
      </c>
      <c r="E4232" s="193">
        <v>44.522222220000003</v>
      </c>
      <c r="F4232" s="194">
        <v>0</v>
      </c>
      <c r="H4232" s="195">
        <f t="shared" si="397"/>
        <v>0.5</v>
      </c>
      <c r="I4232" s="196">
        <f t="shared" si="398"/>
        <v>5</v>
      </c>
      <c r="J4232" s="197">
        <f t="shared" si="399"/>
        <v>5</v>
      </c>
      <c r="K4232" s="186">
        <f t="shared" si="396"/>
        <v>10.5</v>
      </c>
      <c r="L4232" s="198">
        <f t="shared" si="400"/>
        <v>3.5</v>
      </c>
      <c r="M4232" s="199">
        <f t="shared" si="401"/>
        <v>3.5</v>
      </c>
    </row>
    <row r="4233" spans="1:13" x14ac:dyDescent="0.35">
      <c r="A4233" s="189" t="s">
        <v>4029</v>
      </c>
      <c r="B4233" s="190" t="s">
        <v>4030</v>
      </c>
      <c r="C4233" s="191">
        <v>509388</v>
      </c>
      <c r="D4233" s="192">
        <v>3.39</v>
      </c>
      <c r="E4233" s="193">
        <v>42.216049380000001</v>
      </c>
      <c r="F4233" s="194">
        <v>2.4691358024691357</v>
      </c>
      <c r="H4233" s="195">
        <f t="shared" si="397"/>
        <v>3.5</v>
      </c>
      <c r="I4233" s="196">
        <f t="shared" si="398"/>
        <v>2.5</v>
      </c>
      <c r="J4233" s="197">
        <f t="shared" si="399"/>
        <v>4</v>
      </c>
      <c r="K4233" s="186">
        <f t="shared" si="396"/>
        <v>10</v>
      </c>
      <c r="L4233" s="198">
        <f t="shared" si="400"/>
        <v>3.3333333333333335</v>
      </c>
      <c r="M4233" s="199">
        <f t="shared" si="401"/>
        <v>3.33</v>
      </c>
    </row>
    <row r="4234" spans="1:13" x14ac:dyDescent="0.35">
      <c r="A4234" s="189" t="s">
        <v>4029</v>
      </c>
      <c r="B4234" s="190" t="s">
        <v>4031</v>
      </c>
      <c r="C4234" s="191">
        <v>561118</v>
      </c>
      <c r="D4234" s="192">
        <v>0</v>
      </c>
      <c r="E4234" s="193">
        <v>38.4787234</v>
      </c>
      <c r="F4234" s="194">
        <v>12.76595744680851</v>
      </c>
      <c r="H4234" s="195">
        <f t="shared" si="397"/>
        <v>0.5</v>
      </c>
      <c r="I4234" s="196">
        <f t="shared" si="398"/>
        <v>0.5</v>
      </c>
      <c r="J4234" s="197">
        <f t="shared" si="399"/>
        <v>0.5</v>
      </c>
      <c r="K4234" s="186">
        <f t="shared" si="396"/>
        <v>1.5</v>
      </c>
      <c r="L4234" s="198">
        <f t="shared" si="400"/>
        <v>0.5</v>
      </c>
      <c r="M4234" s="199">
        <f t="shared" si="401"/>
        <v>0.5</v>
      </c>
    </row>
    <row r="4235" spans="1:13" x14ac:dyDescent="0.35">
      <c r="A4235" s="189" t="s">
        <v>4029</v>
      </c>
      <c r="B4235" s="190" t="s">
        <v>2916</v>
      </c>
      <c r="C4235" s="191">
        <v>561126</v>
      </c>
      <c r="D4235" s="192">
        <v>0</v>
      </c>
      <c r="E4235" s="193">
        <v>39.20909091</v>
      </c>
      <c r="F4235" s="194">
        <v>0</v>
      </c>
      <c r="H4235" s="195">
        <f t="shared" si="397"/>
        <v>0.5</v>
      </c>
      <c r="I4235" s="196">
        <f t="shared" si="398"/>
        <v>0.5</v>
      </c>
      <c r="J4235" s="197">
        <f t="shared" si="399"/>
        <v>5</v>
      </c>
      <c r="K4235" s="186">
        <f t="shared" si="396"/>
        <v>6</v>
      </c>
      <c r="L4235" s="198">
        <f t="shared" si="400"/>
        <v>2</v>
      </c>
      <c r="M4235" s="199">
        <f t="shared" si="401"/>
        <v>2</v>
      </c>
    </row>
    <row r="4236" spans="1:13" x14ac:dyDescent="0.35">
      <c r="A4236" s="189" t="s">
        <v>4029</v>
      </c>
      <c r="B4236" s="190" t="s">
        <v>4032</v>
      </c>
      <c r="C4236" s="191">
        <v>547549</v>
      </c>
      <c r="D4236" s="192">
        <v>0</v>
      </c>
      <c r="E4236" s="193">
        <v>46.632978719999997</v>
      </c>
      <c r="F4236" s="194">
        <v>4.2553191489361701</v>
      </c>
      <c r="H4236" s="195">
        <f t="shared" si="397"/>
        <v>0.5</v>
      </c>
      <c r="I4236" s="196">
        <f t="shared" si="398"/>
        <v>5</v>
      </c>
      <c r="J4236" s="197">
        <f t="shared" si="399"/>
        <v>1</v>
      </c>
      <c r="K4236" s="186">
        <f t="shared" si="396"/>
        <v>6.5</v>
      </c>
      <c r="L4236" s="198">
        <f t="shared" si="400"/>
        <v>2.1666666666666665</v>
      </c>
      <c r="M4236" s="199">
        <f t="shared" si="401"/>
        <v>2.16</v>
      </c>
    </row>
    <row r="4237" spans="1:13" x14ac:dyDescent="0.35">
      <c r="A4237" s="189" t="s">
        <v>4029</v>
      </c>
      <c r="B4237" s="190" t="s">
        <v>4033</v>
      </c>
      <c r="C4237" s="191">
        <v>561240</v>
      </c>
      <c r="D4237" s="192">
        <v>0</v>
      </c>
      <c r="E4237" s="193">
        <v>39.609890110000002</v>
      </c>
      <c r="F4237" s="194">
        <v>10.989010989010989</v>
      </c>
      <c r="H4237" s="195">
        <f t="shared" si="397"/>
        <v>0.5</v>
      </c>
      <c r="I4237" s="196">
        <f t="shared" si="398"/>
        <v>0.5</v>
      </c>
      <c r="J4237" s="197">
        <f t="shared" si="399"/>
        <v>0.5</v>
      </c>
      <c r="K4237" s="186">
        <f t="shared" ref="K4237:K4300" si="402">SUM(H4237:J4237)</f>
        <v>1.5</v>
      </c>
      <c r="L4237" s="198">
        <f t="shared" si="400"/>
        <v>0.5</v>
      </c>
      <c r="M4237" s="199">
        <f t="shared" si="401"/>
        <v>0.5</v>
      </c>
    </row>
    <row r="4238" spans="1:13" x14ac:dyDescent="0.35">
      <c r="A4238" s="189" t="s">
        <v>4029</v>
      </c>
      <c r="B4238" s="190" t="s">
        <v>1523</v>
      </c>
      <c r="C4238" s="191">
        <v>509418</v>
      </c>
      <c r="D4238" s="192">
        <v>0</v>
      </c>
      <c r="E4238" s="193">
        <v>43.418181820000001</v>
      </c>
      <c r="F4238" s="194">
        <v>1.8181818181818181</v>
      </c>
      <c r="H4238" s="195">
        <f t="shared" si="397"/>
        <v>0.5</v>
      </c>
      <c r="I4238" s="196">
        <f t="shared" si="398"/>
        <v>4.5</v>
      </c>
      <c r="J4238" s="197">
        <f t="shared" si="399"/>
        <v>5</v>
      </c>
      <c r="K4238" s="186">
        <f t="shared" si="402"/>
        <v>10</v>
      </c>
      <c r="L4238" s="198">
        <f t="shared" si="400"/>
        <v>3.3333333333333335</v>
      </c>
      <c r="M4238" s="199">
        <f t="shared" si="401"/>
        <v>3.33</v>
      </c>
    </row>
    <row r="4239" spans="1:13" x14ac:dyDescent="0.35">
      <c r="A4239" s="189" t="s">
        <v>4029</v>
      </c>
      <c r="B4239" s="190" t="s">
        <v>4034</v>
      </c>
      <c r="C4239" s="191">
        <v>547581</v>
      </c>
      <c r="D4239" s="192">
        <v>1.5349999999999999</v>
      </c>
      <c r="E4239" s="193">
        <v>44.90384615</v>
      </c>
      <c r="F4239" s="194">
        <v>0.64102564102564108</v>
      </c>
      <c r="H4239" s="195">
        <f t="shared" si="397"/>
        <v>0.5</v>
      </c>
      <c r="I4239" s="196">
        <f t="shared" si="398"/>
        <v>5</v>
      </c>
      <c r="J4239" s="197">
        <f t="shared" si="399"/>
        <v>5</v>
      </c>
      <c r="K4239" s="186">
        <f t="shared" si="402"/>
        <v>10.5</v>
      </c>
      <c r="L4239" s="198">
        <f t="shared" si="400"/>
        <v>3.5</v>
      </c>
      <c r="M4239" s="199">
        <f t="shared" si="401"/>
        <v>3.5</v>
      </c>
    </row>
    <row r="4240" spans="1:13" x14ac:dyDescent="0.35">
      <c r="A4240" s="189" t="s">
        <v>4029</v>
      </c>
      <c r="B4240" s="190" t="s">
        <v>4035</v>
      </c>
      <c r="C4240" s="191">
        <v>547719</v>
      </c>
      <c r="D4240" s="192">
        <v>2.3940000000000001</v>
      </c>
      <c r="E4240" s="193">
        <v>42.613207549999998</v>
      </c>
      <c r="F4240" s="194">
        <v>3.459119496855346</v>
      </c>
      <c r="H4240" s="195">
        <f t="shared" si="397"/>
        <v>1</v>
      </c>
      <c r="I4240" s="196">
        <f t="shared" si="398"/>
        <v>3</v>
      </c>
      <c r="J4240" s="197">
        <f t="shared" si="399"/>
        <v>2.5</v>
      </c>
      <c r="K4240" s="186">
        <f t="shared" si="402"/>
        <v>6.5</v>
      </c>
      <c r="L4240" s="198">
        <f t="shared" si="400"/>
        <v>2.1666666666666665</v>
      </c>
      <c r="M4240" s="199">
        <f t="shared" si="401"/>
        <v>2.16</v>
      </c>
    </row>
    <row r="4241" spans="1:13" x14ac:dyDescent="0.35">
      <c r="A4241" s="189" t="s">
        <v>4029</v>
      </c>
      <c r="B4241" s="190" t="s">
        <v>4036</v>
      </c>
      <c r="C4241" s="191">
        <v>529826</v>
      </c>
      <c r="D4241" s="192">
        <v>1.667</v>
      </c>
      <c r="E4241" s="193">
        <v>40.72580645</v>
      </c>
      <c r="F4241" s="194">
        <v>2.150537634408602</v>
      </c>
      <c r="H4241" s="195">
        <f t="shared" si="397"/>
        <v>0.5</v>
      </c>
      <c r="I4241" s="196">
        <f t="shared" si="398"/>
        <v>0.5</v>
      </c>
      <c r="J4241" s="197">
        <f t="shared" si="399"/>
        <v>4.5</v>
      </c>
      <c r="K4241" s="186">
        <f t="shared" si="402"/>
        <v>5.5</v>
      </c>
      <c r="L4241" s="198">
        <f t="shared" si="400"/>
        <v>1.8333333333333333</v>
      </c>
      <c r="M4241" s="199">
        <f t="shared" si="401"/>
        <v>1.83</v>
      </c>
    </row>
    <row r="4242" spans="1:13" x14ac:dyDescent="0.35">
      <c r="A4242" s="189" t="s">
        <v>4029</v>
      </c>
      <c r="B4242" s="190" t="s">
        <v>4037</v>
      </c>
      <c r="C4242" s="191">
        <v>561142</v>
      </c>
      <c r="D4242" s="192">
        <v>1.5149999999999999</v>
      </c>
      <c r="E4242" s="193">
        <v>40.072463769999999</v>
      </c>
      <c r="F4242" s="194">
        <v>5.7971014492753623</v>
      </c>
      <c r="H4242" s="195">
        <f t="shared" si="397"/>
        <v>0.5</v>
      </c>
      <c r="I4242" s="196">
        <f t="shared" si="398"/>
        <v>0.5</v>
      </c>
      <c r="J4242" s="197">
        <f t="shared" si="399"/>
        <v>0.5</v>
      </c>
      <c r="K4242" s="186">
        <f t="shared" si="402"/>
        <v>1.5</v>
      </c>
      <c r="L4242" s="198">
        <f t="shared" si="400"/>
        <v>0.5</v>
      </c>
      <c r="M4242" s="199">
        <f t="shared" si="401"/>
        <v>0.5</v>
      </c>
    </row>
    <row r="4243" spans="1:13" x14ac:dyDescent="0.35">
      <c r="A4243" s="189" t="s">
        <v>4029</v>
      </c>
      <c r="B4243" s="190" t="s">
        <v>2287</v>
      </c>
      <c r="C4243" s="191">
        <v>547760</v>
      </c>
      <c r="D4243" s="192">
        <v>1.2470000000000001</v>
      </c>
      <c r="E4243" s="193">
        <v>44.35095613</v>
      </c>
      <c r="F4243" s="194">
        <v>3.3745781777277841</v>
      </c>
      <c r="H4243" s="195">
        <f t="shared" si="397"/>
        <v>0.5</v>
      </c>
      <c r="I4243" s="196">
        <f t="shared" si="398"/>
        <v>5</v>
      </c>
      <c r="J4243" s="197">
        <f t="shared" si="399"/>
        <v>2.5</v>
      </c>
      <c r="K4243" s="186">
        <f t="shared" si="402"/>
        <v>8</v>
      </c>
      <c r="L4243" s="198">
        <f t="shared" si="400"/>
        <v>2.6666666666666665</v>
      </c>
      <c r="M4243" s="199">
        <f t="shared" si="401"/>
        <v>2.66</v>
      </c>
    </row>
    <row r="4244" spans="1:13" x14ac:dyDescent="0.35">
      <c r="A4244" s="189" t="s">
        <v>4029</v>
      </c>
      <c r="B4244" s="190" t="s">
        <v>4038</v>
      </c>
      <c r="C4244" s="191">
        <v>547778</v>
      </c>
      <c r="D4244" s="192">
        <v>0.97099999999999997</v>
      </c>
      <c r="E4244" s="193">
        <v>44.283732059999998</v>
      </c>
      <c r="F4244" s="194">
        <v>3.8277511961722488</v>
      </c>
      <c r="H4244" s="195">
        <f t="shared" si="397"/>
        <v>0.5</v>
      </c>
      <c r="I4244" s="196">
        <f t="shared" si="398"/>
        <v>5</v>
      </c>
      <c r="J4244" s="197">
        <f t="shared" si="399"/>
        <v>2</v>
      </c>
      <c r="K4244" s="186">
        <f t="shared" si="402"/>
        <v>7.5</v>
      </c>
      <c r="L4244" s="198">
        <f t="shared" si="400"/>
        <v>2.5</v>
      </c>
      <c r="M4244" s="199">
        <f t="shared" si="401"/>
        <v>2.5</v>
      </c>
    </row>
    <row r="4245" spans="1:13" x14ac:dyDescent="0.35">
      <c r="A4245" s="189" t="s">
        <v>4029</v>
      </c>
      <c r="B4245" s="190" t="s">
        <v>2109</v>
      </c>
      <c r="C4245" s="191">
        <v>598704</v>
      </c>
      <c r="D4245" s="192">
        <v>1.0529999999999999</v>
      </c>
      <c r="E4245" s="193">
        <v>42.351351350000002</v>
      </c>
      <c r="F4245" s="194">
        <v>0</v>
      </c>
      <c r="H4245" s="195">
        <f t="shared" si="397"/>
        <v>0.5</v>
      </c>
      <c r="I4245" s="196">
        <f t="shared" si="398"/>
        <v>2.5</v>
      </c>
      <c r="J4245" s="197">
        <f t="shared" si="399"/>
        <v>5</v>
      </c>
      <c r="K4245" s="186">
        <f t="shared" si="402"/>
        <v>8</v>
      </c>
      <c r="L4245" s="198">
        <f t="shared" si="400"/>
        <v>2.6666666666666665</v>
      </c>
      <c r="M4245" s="199">
        <f t="shared" si="401"/>
        <v>2.66</v>
      </c>
    </row>
    <row r="4246" spans="1:13" x14ac:dyDescent="0.35">
      <c r="A4246" s="189" t="s">
        <v>4029</v>
      </c>
      <c r="B4246" s="190" t="s">
        <v>4039</v>
      </c>
      <c r="C4246" s="191">
        <v>561924</v>
      </c>
      <c r="D4246" s="192">
        <v>1.22</v>
      </c>
      <c r="E4246" s="193">
        <v>42.975000000000001</v>
      </c>
      <c r="F4246" s="194">
        <v>5</v>
      </c>
      <c r="H4246" s="195">
        <f t="shared" si="397"/>
        <v>0.5</v>
      </c>
      <c r="I4246" s="196">
        <f t="shared" si="398"/>
        <v>3.5</v>
      </c>
      <c r="J4246" s="197">
        <f t="shared" si="399"/>
        <v>0.5</v>
      </c>
      <c r="K4246" s="186">
        <f t="shared" si="402"/>
        <v>4.5</v>
      </c>
      <c r="L4246" s="198">
        <f t="shared" si="400"/>
        <v>1.5</v>
      </c>
      <c r="M4246" s="199">
        <f t="shared" si="401"/>
        <v>1.5</v>
      </c>
    </row>
    <row r="4247" spans="1:13" x14ac:dyDescent="0.35">
      <c r="A4247" s="189" t="s">
        <v>4029</v>
      </c>
      <c r="B4247" s="190" t="s">
        <v>4040</v>
      </c>
      <c r="C4247" s="191">
        <v>561932</v>
      </c>
      <c r="D4247" s="192">
        <v>1.538</v>
      </c>
      <c r="E4247" s="193">
        <v>45.51492537</v>
      </c>
      <c r="F4247" s="194">
        <v>0.99502487562189068</v>
      </c>
      <c r="H4247" s="195">
        <f t="shared" si="397"/>
        <v>0.5</v>
      </c>
      <c r="I4247" s="196">
        <f t="shared" si="398"/>
        <v>5</v>
      </c>
      <c r="J4247" s="197">
        <f t="shared" si="399"/>
        <v>5</v>
      </c>
      <c r="K4247" s="186">
        <f t="shared" si="402"/>
        <v>10.5</v>
      </c>
      <c r="L4247" s="198">
        <f t="shared" si="400"/>
        <v>3.5</v>
      </c>
      <c r="M4247" s="199">
        <f t="shared" si="401"/>
        <v>3.5</v>
      </c>
    </row>
    <row r="4248" spans="1:13" x14ac:dyDescent="0.35">
      <c r="A4248" s="189" t="s">
        <v>4029</v>
      </c>
      <c r="B4248" s="190" t="s">
        <v>4041</v>
      </c>
      <c r="C4248" s="191">
        <v>551546</v>
      </c>
      <c r="D4248" s="192">
        <v>2.1739999999999999</v>
      </c>
      <c r="E4248" s="193">
        <v>43.59876543</v>
      </c>
      <c r="F4248" s="194">
        <v>2.4691358024691357</v>
      </c>
      <c r="H4248" s="195">
        <f t="shared" si="397"/>
        <v>0.5</v>
      </c>
      <c r="I4248" s="196">
        <f t="shared" si="398"/>
        <v>4.5</v>
      </c>
      <c r="J4248" s="197">
        <f t="shared" si="399"/>
        <v>4</v>
      </c>
      <c r="K4248" s="186">
        <f t="shared" si="402"/>
        <v>9</v>
      </c>
      <c r="L4248" s="198">
        <f t="shared" si="400"/>
        <v>3</v>
      </c>
      <c r="M4248" s="199">
        <f t="shared" si="401"/>
        <v>3</v>
      </c>
    </row>
    <row r="4249" spans="1:13" x14ac:dyDescent="0.35">
      <c r="A4249" s="189" t="s">
        <v>4029</v>
      </c>
      <c r="B4249" s="190" t="s">
        <v>4042</v>
      </c>
      <c r="C4249" s="191">
        <v>561096</v>
      </c>
      <c r="D4249" s="192">
        <v>5.7690000000000001</v>
      </c>
      <c r="E4249" s="193">
        <v>48.029411760000002</v>
      </c>
      <c r="F4249" s="194">
        <v>2.3529411764705883</v>
      </c>
      <c r="H4249" s="195">
        <f t="shared" si="397"/>
        <v>5</v>
      </c>
      <c r="I4249" s="196">
        <f t="shared" si="398"/>
        <v>5</v>
      </c>
      <c r="J4249" s="197">
        <f t="shared" si="399"/>
        <v>4</v>
      </c>
      <c r="K4249" s="186">
        <f t="shared" si="402"/>
        <v>14</v>
      </c>
      <c r="L4249" s="198">
        <f t="shared" si="400"/>
        <v>4.666666666666667</v>
      </c>
      <c r="M4249" s="199">
        <f t="shared" si="401"/>
        <v>4.66</v>
      </c>
    </row>
    <row r="4250" spans="1:13" x14ac:dyDescent="0.35">
      <c r="A4250" s="189" t="s">
        <v>4029</v>
      </c>
      <c r="B4250" s="190" t="s">
        <v>4043</v>
      </c>
      <c r="C4250" s="191">
        <v>547913</v>
      </c>
      <c r="D4250" s="192">
        <v>1.581</v>
      </c>
      <c r="E4250" s="193">
        <v>43.750526319999999</v>
      </c>
      <c r="F4250" s="194">
        <v>2.5263157894736841</v>
      </c>
      <c r="H4250" s="195">
        <f t="shared" si="397"/>
        <v>0.5</v>
      </c>
      <c r="I4250" s="196">
        <f t="shared" si="398"/>
        <v>5</v>
      </c>
      <c r="J4250" s="197">
        <f t="shared" si="399"/>
        <v>3.5</v>
      </c>
      <c r="K4250" s="186">
        <f t="shared" si="402"/>
        <v>9</v>
      </c>
      <c r="L4250" s="198">
        <f t="shared" si="400"/>
        <v>3</v>
      </c>
      <c r="M4250" s="199">
        <f t="shared" si="401"/>
        <v>3</v>
      </c>
    </row>
    <row r="4251" spans="1:13" x14ac:dyDescent="0.35">
      <c r="A4251" s="189" t="s">
        <v>4029</v>
      </c>
      <c r="B4251" s="190" t="s">
        <v>4044</v>
      </c>
      <c r="C4251" s="191">
        <v>547930</v>
      </c>
      <c r="D4251" s="192">
        <v>1.01</v>
      </c>
      <c r="E4251" s="193">
        <v>41.782208590000003</v>
      </c>
      <c r="F4251" s="194">
        <v>1.2269938650306749</v>
      </c>
      <c r="H4251" s="195">
        <f t="shared" si="397"/>
        <v>0.5</v>
      </c>
      <c r="I4251" s="196">
        <f t="shared" si="398"/>
        <v>2</v>
      </c>
      <c r="J4251" s="197">
        <f t="shared" si="399"/>
        <v>5</v>
      </c>
      <c r="K4251" s="186">
        <f t="shared" si="402"/>
        <v>7.5</v>
      </c>
      <c r="L4251" s="198">
        <f t="shared" si="400"/>
        <v>2.5</v>
      </c>
      <c r="M4251" s="199">
        <f t="shared" si="401"/>
        <v>2.5</v>
      </c>
    </row>
    <row r="4252" spans="1:13" x14ac:dyDescent="0.35">
      <c r="A4252" s="189" t="s">
        <v>4029</v>
      </c>
      <c r="B4252" s="190" t="s">
        <v>4045</v>
      </c>
      <c r="C4252" s="191">
        <v>547948</v>
      </c>
      <c r="D4252" s="192">
        <v>1.5109999999999999</v>
      </c>
      <c r="E4252" s="193">
        <v>44.392857139999997</v>
      </c>
      <c r="F4252" s="194">
        <v>2.7950310559006213</v>
      </c>
      <c r="H4252" s="195">
        <f t="shared" si="397"/>
        <v>0.5</v>
      </c>
      <c r="I4252" s="196">
        <f t="shared" si="398"/>
        <v>5</v>
      </c>
      <c r="J4252" s="197">
        <f t="shared" si="399"/>
        <v>3.5</v>
      </c>
      <c r="K4252" s="186">
        <f t="shared" si="402"/>
        <v>9</v>
      </c>
      <c r="L4252" s="198">
        <f t="shared" si="400"/>
        <v>3</v>
      </c>
      <c r="M4252" s="199">
        <f t="shared" si="401"/>
        <v>3</v>
      </c>
    </row>
    <row r="4253" spans="1:13" x14ac:dyDescent="0.35">
      <c r="A4253" s="189" t="s">
        <v>4029</v>
      </c>
      <c r="B4253" s="190" t="s">
        <v>4046</v>
      </c>
      <c r="C4253" s="191">
        <v>561339</v>
      </c>
      <c r="D4253" s="192">
        <v>0</v>
      </c>
      <c r="E4253" s="193">
        <v>46.909090910000003</v>
      </c>
      <c r="F4253" s="194">
        <v>9.0909090909090917</v>
      </c>
      <c r="H4253" s="195">
        <f t="shared" si="397"/>
        <v>0.5</v>
      </c>
      <c r="I4253" s="196">
        <f t="shared" si="398"/>
        <v>5</v>
      </c>
      <c r="J4253" s="197">
        <f t="shared" si="399"/>
        <v>0.5</v>
      </c>
      <c r="K4253" s="186">
        <f t="shared" si="402"/>
        <v>6</v>
      </c>
      <c r="L4253" s="198">
        <f t="shared" si="400"/>
        <v>2</v>
      </c>
      <c r="M4253" s="199">
        <f t="shared" si="401"/>
        <v>2</v>
      </c>
    </row>
    <row r="4254" spans="1:13" x14ac:dyDescent="0.35">
      <c r="A4254" s="189" t="s">
        <v>4029</v>
      </c>
      <c r="B4254" s="190" t="s">
        <v>4047</v>
      </c>
      <c r="C4254" s="191">
        <v>561321</v>
      </c>
      <c r="D4254" s="192">
        <v>1.37</v>
      </c>
      <c r="E4254" s="193">
        <v>37.953781509999999</v>
      </c>
      <c r="F4254" s="194">
        <v>8.4033613445378155</v>
      </c>
      <c r="H4254" s="195">
        <f t="shared" si="397"/>
        <v>0.5</v>
      </c>
      <c r="I4254" s="196">
        <f t="shared" si="398"/>
        <v>0.5</v>
      </c>
      <c r="J4254" s="197">
        <f t="shared" si="399"/>
        <v>0.5</v>
      </c>
      <c r="K4254" s="186">
        <f t="shared" si="402"/>
        <v>1.5</v>
      </c>
      <c r="L4254" s="198">
        <f t="shared" si="400"/>
        <v>0.5</v>
      </c>
      <c r="M4254" s="199">
        <f t="shared" si="401"/>
        <v>0.5</v>
      </c>
    </row>
    <row r="4255" spans="1:13" x14ac:dyDescent="0.35">
      <c r="A4255" s="189" t="s">
        <v>4029</v>
      </c>
      <c r="B4255" s="190" t="s">
        <v>1362</v>
      </c>
      <c r="C4255" s="191">
        <v>561461</v>
      </c>
      <c r="D4255" s="192">
        <v>6.452</v>
      </c>
      <c r="E4255" s="193">
        <v>41.136363639999999</v>
      </c>
      <c r="F4255" s="194">
        <v>4.5454545454545459</v>
      </c>
      <c r="H4255" s="195">
        <f t="shared" si="397"/>
        <v>5</v>
      </c>
      <c r="I4255" s="196">
        <f t="shared" si="398"/>
        <v>0.5</v>
      </c>
      <c r="J4255" s="197">
        <f t="shared" si="399"/>
        <v>0.5</v>
      </c>
      <c r="K4255" s="186">
        <f t="shared" si="402"/>
        <v>6</v>
      </c>
      <c r="L4255" s="198">
        <f t="shared" si="400"/>
        <v>2</v>
      </c>
      <c r="M4255" s="199">
        <f t="shared" si="401"/>
        <v>2</v>
      </c>
    </row>
    <row r="4256" spans="1:13" x14ac:dyDescent="0.35">
      <c r="A4256" s="189" t="s">
        <v>4029</v>
      </c>
      <c r="B4256" s="190" t="s">
        <v>4048</v>
      </c>
      <c r="C4256" s="191">
        <v>548111</v>
      </c>
      <c r="D4256" s="192">
        <v>1.7829999999999999</v>
      </c>
      <c r="E4256" s="193">
        <v>45.36919151</v>
      </c>
      <c r="F4256" s="194">
        <v>1.6653236637120601</v>
      </c>
      <c r="H4256" s="195">
        <f t="shared" si="397"/>
        <v>0.5</v>
      </c>
      <c r="I4256" s="196">
        <f t="shared" si="398"/>
        <v>5</v>
      </c>
      <c r="J4256" s="197">
        <f t="shared" si="399"/>
        <v>5</v>
      </c>
      <c r="K4256" s="186">
        <f t="shared" si="402"/>
        <v>10.5</v>
      </c>
      <c r="L4256" s="198">
        <f t="shared" si="400"/>
        <v>3.5</v>
      </c>
      <c r="M4256" s="199">
        <f t="shared" si="401"/>
        <v>3.5</v>
      </c>
    </row>
    <row r="4257" spans="1:13" x14ac:dyDescent="0.35">
      <c r="A4257" s="189" t="s">
        <v>4029</v>
      </c>
      <c r="B4257" s="190" t="s">
        <v>4049</v>
      </c>
      <c r="C4257" s="191">
        <v>598712</v>
      </c>
      <c r="D4257" s="192">
        <v>1.3759999999999999</v>
      </c>
      <c r="E4257" s="193">
        <v>40.081395350000001</v>
      </c>
      <c r="F4257" s="194">
        <v>2.9069767441860463</v>
      </c>
      <c r="H4257" s="195">
        <f t="shared" si="397"/>
        <v>0.5</v>
      </c>
      <c r="I4257" s="196">
        <f t="shared" si="398"/>
        <v>0.5</v>
      </c>
      <c r="J4257" s="197">
        <f t="shared" si="399"/>
        <v>3</v>
      </c>
      <c r="K4257" s="186">
        <f t="shared" si="402"/>
        <v>4</v>
      </c>
      <c r="L4257" s="198">
        <f t="shared" si="400"/>
        <v>1.3333333333333333</v>
      </c>
      <c r="M4257" s="199">
        <f t="shared" si="401"/>
        <v>1.33</v>
      </c>
    </row>
    <row r="4258" spans="1:13" x14ac:dyDescent="0.35">
      <c r="A4258" s="189" t="s">
        <v>4029</v>
      </c>
      <c r="B4258" s="190" t="s">
        <v>4050</v>
      </c>
      <c r="C4258" s="191">
        <v>548171</v>
      </c>
      <c r="D4258" s="192">
        <v>1.786</v>
      </c>
      <c r="E4258" s="193">
        <v>42.072192510000001</v>
      </c>
      <c r="F4258" s="194">
        <v>2.9411764705882355</v>
      </c>
      <c r="H4258" s="195">
        <f t="shared" si="397"/>
        <v>0.5</v>
      </c>
      <c r="I4258" s="196">
        <f t="shared" si="398"/>
        <v>2</v>
      </c>
      <c r="J4258" s="197">
        <f t="shared" si="399"/>
        <v>3</v>
      </c>
      <c r="K4258" s="186">
        <f t="shared" si="402"/>
        <v>5.5</v>
      </c>
      <c r="L4258" s="198">
        <f t="shared" si="400"/>
        <v>1.8333333333333333</v>
      </c>
      <c r="M4258" s="199">
        <f t="shared" si="401"/>
        <v>1.83</v>
      </c>
    </row>
    <row r="4259" spans="1:13" x14ac:dyDescent="0.35">
      <c r="A4259" s="189" t="s">
        <v>4029</v>
      </c>
      <c r="B4259" s="190" t="s">
        <v>4051</v>
      </c>
      <c r="C4259" s="191">
        <v>561371</v>
      </c>
      <c r="D4259" s="192">
        <v>1.075</v>
      </c>
      <c r="E4259" s="193">
        <v>38.586956520000001</v>
      </c>
      <c r="F4259" s="194">
        <v>7.2463768115942031</v>
      </c>
      <c r="H4259" s="195">
        <f t="shared" si="397"/>
        <v>0.5</v>
      </c>
      <c r="I4259" s="196">
        <f t="shared" si="398"/>
        <v>0.5</v>
      </c>
      <c r="J4259" s="197">
        <f t="shared" si="399"/>
        <v>0.5</v>
      </c>
      <c r="K4259" s="186">
        <f t="shared" si="402"/>
        <v>1.5</v>
      </c>
      <c r="L4259" s="198">
        <f t="shared" si="400"/>
        <v>0.5</v>
      </c>
      <c r="M4259" s="199">
        <f t="shared" si="401"/>
        <v>0.5</v>
      </c>
    </row>
    <row r="4260" spans="1:13" x14ac:dyDescent="0.35">
      <c r="A4260" s="189" t="s">
        <v>4029</v>
      </c>
      <c r="B4260" s="190" t="s">
        <v>4052</v>
      </c>
      <c r="C4260" s="191">
        <v>548201</v>
      </c>
      <c r="D4260" s="192">
        <v>0</v>
      </c>
      <c r="E4260" s="193">
        <v>43.180497930000001</v>
      </c>
      <c r="F4260" s="194">
        <v>2.4896265560165975</v>
      </c>
      <c r="H4260" s="195">
        <f t="shared" si="397"/>
        <v>0.5</v>
      </c>
      <c r="I4260" s="196">
        <f t="shared" si="398"/>
        <v>4</v>
      </c>
      <c r="J4260" s="197">
        <f t="shared" si="399"/>
        <v>4</v>
      </c>
      <c r="K4260" s="186">
        <f t="shared" si="402"/>
        <v>8.5</v>
      </c>
      <c r="L4260" s="198">
        <f t="shared" si="400"/>
        <v>2.8333333333333335</v>
      </c>
      <c r="M4260" s="199">
        <f t="shared" si="401"/>
        <v>2.83</v>
      </c>
    </row>
    <row r="4261" spans="1:13" x14ac:dyDescent="0.35">
      <c r="A4261" s="189" t="s">
        <v>4029</v>
      </c>
      <c r="B4261" s="190" t="s">
        <v>2151</v>
      </c>
      <c r="C4261" s="191">
        <v>548219</v>
      </c>
      <c r="D4261" s="192">
        <v>1.478</v>
      </c>
      <c r="E4261" s="193">
        <v>47.301204820000002</v>
      </c>
      <c r="F4261" s="194">
        <v>0.60240963855421692</v>
      </c>
      <c r="H4261" s="195">
        <f t="shared" si="397"/>
        <v>0.5</v>
      </c>
      <c r="I4261" s="196">
        <f t="shared" si="398"/>
        <v>5</v>
      </c>
      <c r="J4261" s="197">
        <f t="shared" si="399"/>
        <v>5</v>
      </c>
      <c r="K4261" s="186">
        <f t="shared" si="402"/>
        <v>10.5</v>
      </c>
      <c r="L4261" s="198">
        <f t="shared" si="400"/>
        <v>3.5</v>
      </c>
      <c r="M4261" s="199">
        <f t="shared" si="401"/>
        <v>3.5</v>
      </c>
    </row>
    <row r="4262" spans="1:13" x14ac:dyDescent="0.35">
      <c r="A4262" s="189" t="s">
        <v>4029</v>
      </c>
      <c r="B4262" s="190" t="s">
        <v>1084</v>
      </c>
      <c r="C4262" s="191">
        <v>548227</v>
      </c>
      <c r="D4262" s="192">
        <v>0.84699999999999998</v>
      </c>
      <c r="E4262" s="193">
        <v>42.943243240000001</v>
      </c>
      <c r="F4262" s="194">
        <v>3.243243243243243</v>
      </c>
      <c r="H4262" s="195">
        <f t="shared" si="397"/>
        <v>0.5</v>
      </c>
      <c r="I4262" s="196">
        <f t="shared" si="398"/>
        <v>3.5</v>
      </c>
      <c r="J4262" s="197">
        <f t="shared" si="399"/>
        <v>2.5</v>
      </c>
      <c r="K4262" s="186">
        <f t="shared" si="402"/>
        <v>6.5</v>
      </c>
      <c r="L4262" s="198">
        <f t="shared" si="400"/>
        <v>2.1666666666666665</v>
      </c>
      <c r="M4262" s="199">
        <f t="shared" si="401"/>
        <v>2.16</v>
      </c>
    </row>
    <row r="4263" spans="1:13" x14ac:dyDescent="0.35">
      <c r="A4263" s="189" t="s">
        <v>4029</v>
      </c>
      <c r="B4263" s="190" t="s">
        <v>4053</v>
      </c>
      <c r="C4263" s="191">
        <v>548235</v>
      </c>
      <c r="D4263" s="192">
        <v>5.3330000000000002</v>
      </c>
      <c r="E4263" s="193">
        <v>43.90495868</v>
      </c>
      <c r="F4263" s="194">
        <v>3.3057851239669427</v>
      </c>
      <c r="H4263" s="195">
        <f t="shared" si="397"/>
        <v>5</v>
      </c>
      <c r="I4263" s="196">
        <f t="shared" si="398"/>
        <v>5</v>
      </c>
      <c r="J4263" s="197">
        <f t="shared" si="399"/>
        <v>2.5</v>
      </c>
      <c r="K4263" s="186">
        <f t="shared" si="402"/>
        <v>12.5</v>
      </c>
      <c r="L4263" s="198">
        <f t="shared" si="400"/>
        <v>4.166666666666667</v>
      </c>
      <c r="M4263" s="199">
        <f t="shared" si="401"/>
        <v>4.16</v>
      </c>
    </row>
    <row r="4264" spans="1:13" x14ac:dyDescent="0.35">
      <c r="A4264" s="189" t="s">
        <v>4029</v>
      </c>
      <c r="B4264" s="190" t="s">
        <v>4054</v>
      </c>
      <c r="C4264" s="191">
        <v>561282</v>
      </c>
      <c r="D4264" s="192">
        <v>1.639</v>
      </c>
      <c r="E4264" s="193">
        <v>44.848623850000003</v>
      </c>
      <c r="F4264" s="194">
        <v>3.669724770642202</v>
      </c>
      <c r="H4264" s="195">
        <f t="shared" si="397"/>
        <v>0.5</v>
      </c>
      <c r="I4264" s="196">
        <f t="shared" si="398"/>
        <v>5</v>
      </c>
      <c r="J4264" s="197">
        <f t="shared" si="399"/>
        <v>2</v>
      </c>
      <c r="K4264" s="186">
        <f t="shared" si="402"/>
        <v>7.5</v>
      </c>
      <c r="L4264" s="198">
        <f t="shared" si="400"/>
        <v>2.5</v>
      </c>
      <c r="M4264" s="199">
        <f t="shared" si="401"/>
        <v>2.5</v>
      </c>
    </row>
    <row r="4265" spans="1:13" x14ac:dyDescent="0.35">
      <c r="A4265" s="189" t="s">
        <v>4029</v>
      </c>
      <c r="B4265" s="190" t="s">
        <v>4055</v>
      </c>
      <c r="C4265" s="191">
        <v>598721</v>
      </c>
      <c r="D4265" s="192">
        <v>1.657</v>
      </c>
      <c r="E4265" s="193">
        <v>41.262773719999998</v>
      </c>
      <c r="F4265" s="194">
        <v>2.1897810218978098</v>
      </c>
      <c r="H4265" s="195">
        <f t="shared" si="397"/>
        <v>0.5</v>
      </c>
      <c r="I4265" s="196">
        <f t="shared" si="398"/>
        <v>1</v>
      </c>
      <c r="J4265" s="197">
        <f t="shared" si="399"/>
        <v>4</v>
      </c>
      <c r="K4265" s="186">
        <f t="shared" si="402"/>
        <v>5.5</v>
      </c>
      <c r="L4265" s="198">
        <f t="shared" si="400"/>
        <v>1.8333333333333333</v>
      </c>
      <c r="M4265" s="199">
        <f t="shared" si="401"/>
        <v>1.83</v>
      </c>
    </row>
    <row r="4266" spans="1:13" x14ac:dyDescent="0.35">
      <c r="A4266" s="189" t="s">
        <v>4029</v>
      </c>
      <c r="B4266" s="190" t="s">
        <v>4056</v>
      </c>
      <c r="C4266" s="191">
        <v>561100</v>
      </c>
      <c r="D4266" s="192">
        <v>0.48499999999999999</v>
      </c>
      <c r="E4266" s="193">
        <v>48.1101083</v>
      </c>
      <c r="F4266" s="194">
        <v>1.4440433212996391</v>
      </c>
      <c r="H4266" s="195">
        <f t="shared" si="397"/>
        <v>0.5</v>
      </c>
      <c r="I4266" s="196">
        <f t="shared" si="398"/>
        <v>5</v>
      </c>
      <c r="J4266" s="197">
        <f t="shared" si="399"/>
        <v>5</v>
      </c>
      <c r="K4266" s="186">
        <f t="shared" si="402"/>
        <v>10.5</v>
      </c>
      <c r="L4266" s="198">
        <f t="shared" si="400"/>
        <v>3.5</v>
      </c>
      <c r="M4266" s="199">
        <f t="shared" si="401"/>
        <v>3.5</v>
      </c>
    </row>
    <row r="4267" spans="1:13" x14ac:dyDescent="0.35">
      <c r="A4267" s="189" t="s">
        <v>4029</v>
      </c>
      <c r="B4267" s="190" t="s">
        <v>4057</v>
      </c>
      <c r="C4267" s="191">
        <v>561266</v>
      </c>
      <c r="D4267" s="192">
        <v>0</v>
      </c>
      <c r="E4267" s="193">
        <v>42.285714290000001</v>
      </c>
      <c r="F4267" s="194">
        <v>0</v>
      </c>
      <c r="H4267" s="195">
        <f t="shared" si="397"/>
        <v>0.5</v>
      </c>
      <c r="I4267" s="196">
        <f t="shared" si="398"/>
        <v>2.5</v>
      </c>
      <c r="J4267" s="197">
        <f t="shared" si="399"/>
        <v>5</v>
      </c>
      <c r="K4267" s="186">
        <f t="shared" si="402"/>
        <v>8</v>
      </c>
      <c r="L4267" s="198">
        <f t="shared" si="400"/>
        <v>2.6666666666666665</v>
      </c>
      <c r="M4267" s="199">
        <f t="shared" si="401"/>
        <v>2.66</v>
      </c>
    </row>
    <row r="4268" spans="1:13" x14ac:dyDescent="0.35">
      <c r="A4268" s="189" t="s">
        <v>4029</v>
      </c>
      <c r="B4268" s="190" t="s">
        <v>4058</v>
      </c>
      <c r="C4268" s="191">
        <v>561347</v>
      </c>
      <c r="D4268" s="192">
        <v>0</v>
      </c>
      <c r="E4268" s="193">
        <v>47.388888889999997</v>
      </c>
      <c r="F4268" s="194">
        <v>3.7037037037037037</v>
      </c>
      <c r="H4268" s="195">
        <f t="shared" si="397"/>
        <v>0.5</v>
      </c>
      <c r="I4268" s="196">
        <f t="shared" si="398"/>
        <v>5</v>
      </c>
      <c r="J4268" s="197">
        <f t="shared" si="399"/>
        <v>2</v>
      </c>
      <c r="K4268" s="186">
        <f t="shared" si="402"/>
        <v>7.5</v>
      </c>
      <c r="L4268" s="198">
        <f t="shared" si="400"/>
        <v>2.5</v>
      </c>
      <c r="M4268" s="199">
        <f t="shared" si="401"/>
        <v>2.5</v>
      </c>
    </row>
    <row r="4269" spans="1:13" x14ac:dyDescent="0.35">
      <c r="A4269" s="189" t="s">
        <v>4029</v>
      </c>
      <c r="B4269" s="190" t="s">
        <v>1700</v>
      </c>
      <c r="C4269" s="191">
        <v>529834</v>
      </c>
      <c r="D4269" s="192">
        <v>2.02</v>
      </c>
      <c r="E4269" s="193">
        <v>39.45808383</v>
      </c>
      <c r="F4269" s="194">
        <v>9.5808383233532926</v>
      </c>
      <c r="H4269" s="195">
        <f t="shared" si="397"/>
        <v>0.5</v>
      </c>
      <c r="I4269" s="196">
        <f t="shared" si="398"/>
        <v>0.5</v>
      </c>
      <c r="J4269" s="197">
        <f t="shared" si="399"/>
        <v>0.5</v>
      </c>
      <c r="K4269" s="186">
        <f t="shared" si="402"/>
        <v>1.5</v>
      </c>
      <c r="L4269" s="198">
        <f t="shared" si="400"/>
        <v>0.5</v>
      </c>
      <c r="M4269" s="199">
        <f t="shared" si="401"/>
        <v>0.5</v>
      </c>
    </row>
    <row r="4270" spans="1:13" x14ac:dyDescent="0.35">
      <c r="A4270" s="189" t="s">
        <v>4029</v>
      </c>
      <c r="B4270" s="190" t="s">
        <v>4059</v>
      </c>
      <c r="C4270" s="191">
        <v>548391</v>
      </c>
      <c r="D4270" s="192">
        <v>2.3079999999999998</v>
      </c>
      <c r="E4270" s="193">
        <v>42.939320389999999</v>
      </c>
      <c r="F4270" s="194">
        <v>1.4563106796116505</v>
      </c>
      <c r="H4270" s="195">
        <f t="shared" si="397"/>
        <v>1</v>
      </c>
      <c r="I4270" s="196">
        <f t="shared" si="398"/>
        <v>3.5</v>
      </c>
      <c r="J4270" s="197">
        <f t="shared" si="399"/>
        <v>5</v>
      </c>
      <c r="K4270" s="186">
        <f t="shared" si="402"/>
        <v>9.5</v>
      </c>
      <c r="L4270" s="198">
        <f t="shared" si="400"/>
        <v>3.1666666666666665</v>
      </c>
      <c r="M4270" s="199">
        <f t="shared" si="401"/>
        <v>3.16</v>
      </c>
    </row>
    <row r="4271" spans="1:13" x14ac:dyDescent="0.35">
      <c r="A4271" s="189" t="s">
        <v>4029</v>
      </c>
      <c r="B4271" s="190" t="s">
        <v>4060</v>
      </c>
      <c r="C4271" s="191">
        <v>548405</v>
      </c>
      <c r="D4271" s="192">
        <v>1.4930000000000001</v>
      </c>
      <c r="E4271" s="193">
        <v>44.571065990000001</v>
      </c>
      <c r="F4271" s="194">
        <v>2.0304568527918785</v>
      </c>
      <c r="H4271" s="195">
        <f t="shared" si="397"/>
        <v>0.5</v>
      </c>
      <c r="I4271" s="196">
        <f t="shared" si="398"/>
        <v>5</v>
      </c>
      <c r="J4271" s="197">
        <f t="shared" si="399"/>
        <v>4.5</v>
      </c>
      <c r="K4271" s="186">
        <f t="shared" si="402"/>
        <v>10</v>
      </c>
      <c r="L4271" s="198">
        <f t="shared" si="400"/>
        <v>3.3333333333333335</v>
      </c>
      <c r="M4271" s="199">
        <f t="shared" si="401"/>
        <v>3.33</v>
      </c>
    </row>
    <row r="4272" spans="1:13" x14ac:dyDescent="0.35">
      <c r="A4272" s="189" t="s">
        <v>4029</v>
      </c>
      <c r="B4272" s="190" t="s">
        <v>4061</v>
      </c>
      <c r="C4272" s="191">
        <v>561177</v>
      </c>
      <c r="D4272" s="192">
        <v>2.9849999999999999</v>
      </c>
      <c r="E4272" s="193">
        <v>41.534482760000003</v>
      </c>
      <c r="F4272" s="194">
        <v>6.8965517241379315</v>
      </c>
      <c r="H4272" s="195">
        <f t="shared" si="397"/>
        <v>2.5</v>
      </c>
      <c r="I4272" s="196">
        <f t="shared" si="398"/>
        <v>1.5</v>
      </c>
      <c r="J4272" s="197">
        <f t="shared" si="399"/>
        <v>0.5</v>
      </c>
      <c r="K4272" s="186">
        <f t="shared" si="402"/>
        <v>4.5</v>
      </c>
      <c r="L4272" s="198">
        <f t="shared" si="400"/>
        <v>1.5</v>
      </c>
      <c r="M4272" s="199">
        <f t="shared" si="401"/>
        <v>1.5</v>
      </c>
    </row>
    <row r="4273" spans="1:13" x14ac:dyDescent="0.35">
      <c r="A4273" s="189" t="s">
        <v>4029</v>
      </c>
      <c r="B4273" s="190" t="s">
        <v>4062</v>
      </c>
      <c r="C4273" s="191">
        <v>548456</v>
      </c>
      <c r="D4273" s="192">
        <v>1.849</v>
      </c>
      <c r="E4273" s="193">
        <v>44.099306159999998</v>
      </c>
      <c r="F4273" s="194">
        <v>3.8161318300086733</v>
      </c>
      <c r="H4273" s="195">
        <f t="shared" si="397"/>
        <v>0.5</v>
      </c>
      <c r="I4273" s="196">
        <f t="shared" si="398"/>
        <v>5</v>
      </c>
      <c r="J4273" s="197">
        <f t="shared" si="399"/>
        <v>2</v>
      </c>
      <c r="K4273" s="186">
        <f t="shared" si="402"/>
        <v>7.5</v>
      </c>
      <c r="L4273" s="198">
        <f t="shared" si="400"/>
        <v>2.5</v>
      </c>
      <c r="M4273" s="199">
        <f t="shared" si="401"/>
        <v>2.5</v>
      </c>
    </row>
    <row r="4274" spans="1:13" x14ac:dyDescent="0.35">
      <c r="A4274" s="189" t="s">
        <v>4029</v>
      </c>
      <c r="B4274" s="190" t="s">
        <v>4063</v>
      </c>
      <c r="C4274" s="191">
        <v>548464</v>
      </c>
      <c r="D4274" s="192">
        <v>1.8839999999999999</v>
      </c>
      <c r="E4274" s="193">
        <v>44.163942800000001</v>
      </c>
      <c r="F4274" s="194">
        <v>1.4300306435137895</v>
      </c>
      <c r="H4274" s="195">
        <f t="shared" si="397"/>
        <v>0.5</v>
      </c>
      <c r="I4274" s="196">
        <f t="shared" si="398"/>
        <v>5</v>
      </c>
      <c r="J4274" s="197">
        <f t="shared" si="399"/>
        <v>5</v>
      </c>
      <c r="K4274" s="186">
        <f t="shared" si="402"/>
        <v>10.5</v>
      </c>
      <c r="L4274" s="198">
        <f t="shared" si="400"/>
        <v>3.5</v>
      </c>
      <c r="M4274" s="199">
        <f t="shared" si="401"/>
        <v>3.5</v>
      </c>
    </row>
    <row r="4275" spans="1:13" x14ac:dyDescent="0.35">
      <c r="A4275" s="189" t="s">
        <v>4029</v>
      </c>
      <c r="B4275" s="190" t="s">
        <v>617</v>
      </c>
      <c r="C4275" s="191">
        <v>561967</v>
      </c>
      <c r="D4275" s="192">
        <v>0.78300000000000003</v>
      </c>
      <c r="E4275" s="193">
        <v>43.17964602</v>
      </c>
      <c r="F4275" s="194">
        <v>1.7699115044247788</v>
      </c>
      <c r="H4275" s="195">
        <f t="shared" si="397"/>
        <v>0.5</v>
      </c>
      <c r="I4275" s="196">
        <f t="shared" si="398"/>
        <v>4</v>
      </c>
      <c r="J4275" s="197">
        <f t="shared" si="399"/>
        <v>5</v>
      </c>
      <c r="K4275" s="186">
        <f t="shared" si="402"/>
        <v>9.5</v>
      </c>
      <c r="L4275" s="198">
        <f t="shared" si="400"/>
        <v>3.1666666666666665</v>
      </c>
      <c r="M4275" s="199">
        <f t="shared" si="401"/>
        <v>3.16</v>
      </c>
    </row>
    <row r="4276" spans="1:13" x14ac:dyDescent="0.35">
      <c r="A4276" s="189" t="s">
        <v>4029</v>
      </c>
      <c r="B4276" s="190" t="s">
        <v>1223</v>
      </c>
      <c r="C4276" s="191">
        <v>537691</v>
      </c>
      <c r="D4276" s="192">
        <v>0.88500000000000001</v>
      </c>
      <c r="E4276" s="193">
        <v>41.576023390000003</v>
      </c>
      <c r="F4276" s="194">
        <v>8.1871345029239748</v>
      </c>
      <c r="H4276" s="195">
        <f t="shared" si="397"/>
        <v>0.5</v>
      </c>
      <c r="I4276" s="196">
        <f t="shared" si="398"/>
        <v>1.5</v>
      </c>
      <c r="J4276" s="197">
        <f t="shared" si="399"/>
        <v>0.5</v>
      </c>
      <c r="K4276" s="186">
        <f t="shared" si="402"/>
        <v>2.5</v>
      </c>
      <c r="L4276" s="198">
        <f t="shared" si="400"/>
        <v>0.83333333333333337</v>
      </c>
      <c r="M4276" s="199">
        <f t="shared" si="401"/>
        <v>0.83</v>
      </c>
    </row>
    <row r="4277" spans="1:13" x14ac:dyDescent="0.35">
      <c r="A4277" s="189" t="s">
        <v>4029</v>
      </c>
      <c r="B4277" s="190" t="s">
        <v>4064</v>
      </c>
      <c r="C4277" s="191">
        <v>548502</v>
      </c>
      <c r="D4277" s="192">
        <v>2.8780000000000001</v>
      </c>
      <c r="E4277" s="193">
        <v>46.898340249999997</v>
      </c>
      <c r="F4277" s="194">
        <v>2.4896265560165975</v>
      </c>
      <c r="H4277" s="195">
        <f t="shared" si="397"/>
        <v>2</v>
      </c>
      <c r="I4277" s="196">
        <f t="shared" si="398"/>
        <v>5</v>
      </c>
      <c r="J4277" s="197">
        <f t="shared" si="399"/>
        <v>4</v>
      </c>
      <c r="K4277" s="186">
        <f t="shared" si="402"/>
        <v>11</v>
      </c>
      <c r="L4277" s="198">
        <f t="shared" si="400"/>
        <v>3.6666666666666665</v>
      </c>
      <c r="M4277" s="199">
        <f t="shared" si="401"/>
        <v>3.66</v>
      </c>
    </row>
    <row r="4278" spans="1:13" x14ac:dyDescent="0.35">
      <c r="A4278" s="189" t="s">
        <v>4029</v>
      </c>
      <c r="B4278" s="190" t="s">
        <v>662</v>
      </c>
      <c r="C4278" s="191">
        <v>561916</v>
      </c>
      <c r="D4278" s="192">
        <v>1.351</v>
      </c>
      <c r="E4278" s="193">
        <v>43.868000000000002</v>
      </c>
      <c r="F4278" s="194">
        <v>1.6</v>
      </c>
      <c r="H4278" s="195">
        <f t="shared" si="397"/>
        <v>0.5</v>
      </c>
      <c r="I4278" s="196">
        <f t="shared" si="398"/>
        <v>5</v>
      </c>
      <c r="J4278" s="197">
        <f t="shared" si="399"/>
        <v>5</v>
      </c>
      <c r="K4278" s="186">
        <f t="shared" si="402"/>
        <v>10.5</v>
      </c>
      <c r="L4278" s="198">
        <f t="shared" si="400"/>
        <v>3.5</v>
      </c>
      <c r="M4278" s="199">
        <f t="shared" si="401"/>
        <v>3.5</v>
      </c>
    </row>
    <row r="4279" spans="1:13" x14ac:dyDescent="0.35">
      <c r="A4279" s="189" t="s">
        <v>4029</v>
      </c>
      <c r="B4279" s="190" t="s">
        <v>4029</v>
      </c>
      <c r="C4279" s="191">
        <v>547492</v>
      </c>
      <c r="D4279" s="192">
        <v>1.5569999999999999</v>
      </c>
      <c r="E4279" s="193">
        <v>44.143179050000001</v>
      </c>
      <c r="F4279" s="194">
        <v>5.5907429963459192</v>
      </c>
      <c r="H4279" s="195">
        <f t="shared" si="397"/>
        <v>0.5</v>
      </c>
      <c r="I4279" s="196">
        <f t="shared" si="398"/>
        <v>5</v>
      </c>
      <c r="J4279" s="197">
        <f t="shared" si="399"/>
        <v>0.5</v>
      </c>
      <c r="K4279" s="186">
        <f t="shared" si="402"/>
        <v>6</v>
      </c>
      <c r="L4279" s="198">
        <f t="shared" si="400"/>
        <v>2</v>
      </c>
      <c r="M4279" s="199">
        <f t="shared" si="401"/>
        <v>2</v>
      </c>
    </row>
    <row r="4280" spans="1:13" x14ac:dyDescent="0.35">
      <c r="A4280" s="189" t="s">
        <v>4029</v>
      </c>
      <c r="B4280" s="190" t="s">
        <v>4065</v>
      </c>
      <c r="C4280" s="191">
        <v>548561</v>
      </c>
      <c r="D4280" s="192">
        <v>1.9279999999999999</v>
      </c>
      <c r="E4280" s="193">
        <v>45.068399999999997</v>
      </c>
      <c r="F4280" s="194">
        <v>1.6</v>
      </c>
      <c r="H4280" s="195">
        <f t="shared" si="397"/>
        <v>0.5</v>
      </c>
      <c r="I4280" s="196">
        <f t="shared" si="398"/>
        <v>5</v>
      </c>
      <c r="J4280" s="197">
        <f t="shared" si="399"/>
        <v>5</v>
      </c>
      <c r="K4280" s="186">
        <f t="shared" si="402"/>
        <v>10.5</v>
      </c>
      <c r="L4280" s="198">
        <f t="shared" si="400"/>
        <v>3.5</v>
      </c>
      <c r="M4280" s="199">
        <f t="shared" si="401"/>
        <v>3.5</v>
      </c>
    </row>
    <row r="4281" spans="1:13" x14ac:dyDescent="0.35">
      <c r="A4281" s="189" t="s">
        <v>4029</v>
      </c>
      <c r="B4281" s="190" t="s">
        <v>4066</v>
      </c>
      <c r="C4281" s="191">
        <v>561436</v>
      </c>
      <c r="D4281" s="192">
        <v>2.899</v>
      </c>
      <c r="E4281" s="193">
        <v>37.017543860000004</v>
      </c>
      <c r="F4281" s="194">
        <v>8.7719298245614024</v>
      </c>
      <c r="H4281" s="195">
        <f t="shared" si="397"/>
        <v>2</v>
      </c>
      <c r="I4281" s="196">
        <f t="shared" si="398"/>
        <v>0.5</v>
      </c>
      <c r="J4281" s="197">
        <f t="shared" si="399"/>
        <v>0.5</v>
      </c>
      <c r="K4281" s="186">
        <f t="shared" si="402"/>
        <v>3</v>
      </c>
      <c r="L4281" s="198">
        <f t="shared" si="400"/>
        <v>1</v>
      </c>
      <c r="M4281" s="199">
        <f t="shared" si="401"/>
        <v>1</v>
      </c>
    </row>
    <row r="4282" spans="1:13" x14ac:dyDescent="0.35">
      <c r="A4282" s="189" t="s">
        <v>4029</v>
      </c>
      <c r="B4282" s="190" t="s">
        <v>4067</v>
      </c>
      <c r="C4282" s="191">
        <v>561941</v>
      </c>
      <c r="D4282" s="192">
        <v>0</v>
      </c>
      <c r="E4282" s="193">
        <v>41.47752809</v>
      </c>
      <c r="F4282" s="194">
        <v>2.2471910112359552</v>
      </c>
      <c r="H4282" s="195">
        <f t="shared" si="397"/>
        <v>0.5</v>
      </c>
      <c r="I4282" s="196">
        <f t="shared" si="398"/>
        <v>1.5</v>
      </c>
      <c r="J4282" s="197">
        <f t="shared" si="399"/>
        <v>4</v>
      </c>
      <c r="K4282" s="186">
        <f t="shared" si="402"/>
        <v>6</v>
      </c>
      <c r="L4282" s="198">
        <f t="shared" si="400"/>
        <v>2</v>
      </c>
      <c r="M4282" s="199">
        <f t="shared" si="401"/>
        <v>2</v>
      </c>
    </row>
    <row r="4283" spans="1:13" x14ac:dyDescent="0.35">
      <c r="A4283" s="189" t="s">
        <v>4029</v>
      </c>
      <c r="B4283" s="190" t="s">
        <v>4068</v>
      </c>
      <c r="C4283" s="191">
        <v>598755</v>
      </c>
      <c r="D4283" s="192">
        <v>2.0409999999999999</v>
      </c>
      <c r="E4283" s="193">
        <v>43.030035339999998</v>
      </c>
      <c r="F4283" s="194">
        <v>0.70671378091872794</v>
      </c>
      <c r="H4283" s="195">
        <f t="shared" si="397"/>
        <v>0.5</v>
      </c>
      <c r="I4283" s="196">
        <f t="shared" si="398"/>
        <v>3.5</v>
      </c>
      <c r="J4283" s="197">
        <f t="shared" si="399"/>
        <v>5</v>
      </c>
      <c r="K4283" s="186">
        <f t="shared" si="402"/>
        <v>9</v>
      </c>
      <c r="L4283" s="198">
        <f t="shared" si="400"/>
        <v>3</v>
      </c>
      <c r="M4283" s="199">
        <f t="shared" si="401"/>
        <v>3</v>
      </c>
    </row>
    <row r="4284" spans="1:13" x14ac:dyDescent="0.35">
      <c r="A4284" s="189" t="s">
        <v>4029</v>
      </c>
      <c r="B4284" s="190" t="s">
        <v>4069</v>
      </c>
      <c r="C4284" s="191">
        <v>561789</v>
      </c>
      <c r="D4284" s="192">
        <v>0.69399999999999995</v>
      </c>
      <c r="E4284" s="193">
        <v>41.325327510000001</v>
      </c>
      <c r="F4284" s="194">
        <v>3.4934497816593888</v>
      </c>
      <c r="H4284" s="195">
        <f t="shared" si="397"/>
        <v>0.5</v>
      </c>
      <c r="I4284" s="196">
        <f t="shared" si="398"/>
        <v>1</v>
      </c>
      <c r="J4284" s="197">
        <f t="shared" si="399"/>
        <v>2.5</v>
      </c>
      <c r="K4284" s="186">
        <f t="shared" si="402"/>
        <v>4</v>
      </c>
      <c r="L4284" s="198">
        <f t="shared" si="400"/>
        <v>1.3333333333333333</v>
      </c>
      <c r="M4284" s="199">
        <f t="shared" si="401"/>
        <v>1.33</v>
      </c>
    </row>
    <row r="4285" spans="1:13" x14ac:dyDescent="0.35">
      <c r="A4285" s="189" t="s">
        <v>4029</v>
      </c>
      <c r="B4285" s="190" t="s">
        <v>1760</v>
      </c>
      <c r="C4285" s="191">
        <v>561274</v>
      </c>
      <c r="D4285" s="192">
        <v>0</v>
      </c>
      <c r="E4285" s="193">
        <v>45.01923077</v>
      </c>
      <c r="F4285" s="194">
        <v>3.8461538461538463</v>
      </c>
      <c r="H4285" s="195">
        <f t="shared" si="397"/>
        <v>0.5</v>
      </c>
      <c r="I4285" s="196">
        <f t="shared" si="398"/>
        <v>5</v>
      </c>
      <c r="J4285" s="197">
        <f t="shared" si="399"/>
        <v>2</v>
      </c>
      <c r="K4285" s="186">
        <f t="shared" si="402"/>
        <v>7.5</v>
      </c>
      <c r="L4285" s="198">
        <f t="shared" si="400"/>
        <v>2.5</v>
      </c>
      <c r="M4285" s="199">
        <f t="shared" si="401"/>
        <v>2.5</v>
      </c>
    </row>
    <row r="4286" spans="1:13" x14ac:dyDescent="0.35">
      <c r="A4286" s="189" t="s">
        <v>4029</v>
      </c>
      <c r="B4286" s="190" t="s">
        <v>4070</v>
      </c>
      <c r="C4286" s="191">
        <v>562009</v>
      </c>
      <c r="D4286" s="192">
        <v>1.405</v>
      </c>
      <c r="E4286" s="193">
        <v>40.792424240000003</v>
      </c>
      <c r="F4286" s="194">
        <v>4.545454545454545</v>
      </c>
      <c r="H4286" s="195">
        <f t="shared" si="397"/>
        <v>0.5</v>
      </c>
      <c r="I4286" s="196">
        <f t="shared" si="398"/>
        <v>0.5</v>
      </c>
      <c r="J4286" s="197">
        <f t="shared" si="399"/>
        <v>0.5</v>
      </c>
      <c r="K4286" s="186">
        <f t="shared" si="402"/>
        <v>1.5</v>
      </c>
      <c r="L4286" s="198">
        <f t="shared" si="400"/>
        <v>0.5</v>
      </c>
      <c r="M4286" s="199">
        <f t="shared" si="401"/>
        <v>0.5</v>
      </c>
    </row>
    <row r="4287" spans="1:13" x14ac:dyDescent="0.35">
      <c r="A4287" s="189" t="s">
        <v>4029</v>
      </c>
      <c r="B4287" s="190" t="s">
        <v>4071</v>
      </c>
      <c r="C4287" s="191">
        <v>561452</v>
      </c>
      <c r="D4287" s="192">
        <v>1.333</v>
      </c>
      <c r="E4287" s="193">
        <v>40.836206900000001</v>
      </c>
      <c r="F4287" s="194">
        <v>0</v>
      </c>
      <c r="H4287" s="195">
        <f t="shared" si="397"/>
        <v>0.5</v>
      </c>
      <c r="I4287" s="196">
        <f t="shared" si="398"/>
        <v>0.5</v>
      </c>
      <c r="J4287" s="197">
        <f t="shared" si="399"/>
        <v>5</v>
      </c>
      <c r="K4287" s="186">
        <f t="shared" si="402"/>
        <v>6</v>
      </c>
      <c r="L4287" s="198">
        <f t="shared" si="400"/>
        <v>2</v>
      </c>
      <c r="M4287" s="199">
        <f t="shared" si="401"/>
        <v>2</v>
      </c>
    </row>
    <row r="4288" spans="1:13" x14ac:dyDescent="0.35">
      <c r="A4288" s="189" t="s">
        <v>4029</v>
      </c>
      <c r="B4288" s="190" t="s">
        <v>1584</v>
      </c>
      <c r="C4288" s="191">
        <v>537594</v>
      </c>
      <c r="D4288" s="192">
        <v>0</v>
      </c>
      <c r="E4288" s="193">
        <v>46.56730769</v>
      </c>
      <c r="F4288" s="194">
        <v>3.8461538461538463</v>
      </c>
      <c r="H4288" s="195">
        <f t="shared" si="397"/>
        <v>0.5</v>
      </c>
      <c r="I4288" s="196">
        <f t="shared" si="398"/>
        <v>5</v>
      </c>
      <c r="J4288" s="197">
        <f t="shared" si="399"/>
        <v>2</v>
      </c>
      <c r="K4288" s="186">
        <f t="shared" si="402"/>
        <v>7.5</v>
      </c>
      <c r="L4288" s="198">
        <f t="shared" si="400"/>
        <v>2.5</v>
      </c>
      <c r="M4288" s="199">
        <f t="shared" si="401"/>
        <v>2.5</v>
      </c>
    </row>
    <row r="4289" spans="1:13" x14ac:dyDescent="0.35">
      <c r="A4289" s="189" t="s">
        <v>4029</v>
      </c>
      <c r="B4289" s="190" t="s">
        <v>4072</v>
      </c>
      <c r="C4289" s="191">
        <v>561487</v>
      </c>
      <c r="D4289" s="192">
        <v>8.1080000000000005</v>
      </c>
      <c r="E4289" s="193">
        <v>47.193548389999997</v>
      </c>
      <c r="F4289" s="194">
        <v>9.67741935483871</v>
      </c>
      <c r="H4289" s="195">
        <f t="shared" si="397"/>
        <v>5</v>
      </c>
      <c r="I4289" s="196">
        <f t="shared" si="398"/>
        <v>5</v>
      </c>
      <c r="J4289" s="197">
        <f t="shared" si="399"/>
        <v>0.5</v>
      </c>
      <c r="K4289" s="186">
        <f t="shared" si="402"/>
        <v>10.5</v>
      </c>
      <c r="L4289" s="198">
        <f t="shared" si="400"/>
        <v>3.5</v>
      </c>
      <c r="M4289" s="199">
        <f t="shared" si="401"/>
        <v>3.5</v>
      </c>
    </row>
    <row r="4290" spans="1:13" x14ac:dyDescent="0.35">
      <c r="A4290" s="189" t="s">
        <v>4029</v>
      </c>
      <c r="B4290" s="190" t="s">
        <v>4073</v>
      </c>
      <c r="C4290" s="191">
        <v>598763</v>
      </c>
      <c r="D4290" s="192">
        <v>1.3160000000000001</v>
      </c>
      <c r="E4290" s="193">
        <v>43.5</v>
      </c>
      <c r="F4290" s="194">
        <v>1.7094017094017093</v>
      </c>
      <c r="H4290" s="195">
        <f t="shared" si="397"/>
        <v>0.5</v>
      </c>
      <c r="I4290" s="196">
        <f t="shared" si="398"/>
        <v>4.5</v>
      </c>
      <c r="J4290" s="197">
        <f t="shared" si="399"/>
        <v>5</v>
      </c>
      <c r="K4290" s="186">
        <f t="shared" si="402"/>
        <v>10</v>
      </c>
      <c r="L4290" s="198">
        <f t="shared" si="400"/>
        <v>3.3333333333333335</v>
      </c>
      <c r="M4290" s="199">
        <f t="shared" si="401"/>
        <v>3.33</v>
      </c>
    </row>
    <row r="4291" spans="1:13" x14ac:dyDescent="0.35">
      <c r="A4291" s="189" t="s">
        <v>4029</v>
      </c>
      <c r="B4291" s="190" t="s">
        <v>4074</v>
      </c>
      <c r="C4291" s="191">
        <v>548936</v>
      </c>
      <c r="D4291" s="192">
        <v>1.224</v>
      </c>
      <c r="E4291" s="193">
        <v>48.059036140000003</v>
      </c>
      <c r="F4291" s="194">
        <v>1.9277108433734942</v>
      </c>
      <c r="H4291" s="195">
        <f t="shared" si="397"/>
        <v>0.5</v>
      </c>
      <c r="I4291" s="196">
        <f t="shared" si="398"/>
        <v>5</v>
      </c>
      <c r="J4291" s="197">
        <f t="shared" si="399"/>
        <v>4.5</v>
      </c>
      <c r="K4291" s="186">
        <f t="shared" si="402"/>
        <v>10</v>
      </c>
      <c r="L4291" s="198">
        <f t="shared" si="400"/>
        <v>3.3333333333333335</v>
      </c>
      <c r="M4291" s="199">
        <f t="shared" si="401"/>
        <v>3.33</v>
      </c>
    </row>
    <row r="4292" spans="1:13" x14ac:dyDescent="0.35">
      <c r="A4292" s="189" t="s">
        <v>4029</v>
      </c>
      <c r="B4292" s="190" t="s">
        <v>4075</v>
      </c>
      <c r="C4292" s="191">
        <v>537608</v>
      </c>
      <c r="D4292" s="192">
        <v>0.57499999999999996</v>
      </c>
      <c r="E4292" s="193">
        <v>41.062737640000002</v>
      </c>
      <c r="F4292" s="194">
        <v>6.8441064638783269</v>
      </c>
      <c r="H4292" s="195">
        <f t="shared" ref="H4292:H4355" si="403">VALUE(_xlfn.IFS(D4292&gt;4.05,"5",D4292&gt;=3.83,"4,5",D4292&gt;=3.6,"4",D4292&gt;=3.37,"3,5",D4292&gt;=3.14,"3",D4292&gt;=2.91,"2,5",D4292&gt;=2.68,"2",D4292&gt;=2.45,"1,5",D4292&gt;=2.22,"1",D4292&lt;2.22,"0,5"))</f>
        <v>0.5</v>
      </c>
      <c r="I4292" s="196">
        <f t="shared" ref="I4292:I4355" si="404">VALUE(_xlfn.IFS(E4292&gt;43.62,"5",E4292&gt;=43.32,"4,5",E4292&gt;=43.1,"4",E4292&gt;=42.7,"3,5",E4292&gt;=42.39,"3",E4292&gt;=42.08,"2,5",E4292&gt;=41.77,"2",E4292&gt;=41.46,"1,5",E4292&gt;=41.15,"1",E4292&lt;41.15,"0,5"))</f>
        <v>0.5</v>
      </c>
      <c r="J4292" s="197">
        <f t="shared" ref="J4292:J4355" si="405">VALUE(_xlfn.IFS(F4292&gt;4.53,"0,5",F4292&gt;=4.2,"1",F4292&gt;=3.86,"1,5",F4292&gt;=3.52,"2",F4292&gt;=3.18,"2,5",F4292&gt;=2.84,"3",F4292&gt;=2.5,"3,5",F4292&gt;=2.16,"4",F4292&gt;=1.82,"4,5",F4292&lt;1.82,"5"))</f>
        <v>0.5</v>
      </c>
      <c r="K4292" s="186">
        <f t="shared" si="402"/>
        <v>1.5</v>
      </c>
      <c r="L4292" s="198">
        <f t="shared" ref="L4292:L4355" si="406">(H4292+I4292+J4292)/3</f>
        <v>0.5</v>
      </c>
      <c r="M4292" s="199">
        <f t="shared" ref="M4292:M4355" si="407">ROUNDDOWN(L4292,2)</f>
        <v>0.5</v>
      </c>
    </row>
    <row r="4293" spans="1:13" x14ac:dyDescent="0.35">
      <c r="A4293" s="189" t="s">
        <v>4029</v>
      </c>
      <c r="B4293" s="190" t="s">
        <v>4076</v>
      </c>
      <c r="C4293" s="191">
        <v>548987</v>
      </c>
      <c r="D4293" s="192">
        <v>0</v>
      </c>
      <c r="E4293" s="193">
        <v>47.073770490000001</v>
      </c>
      <c r="F4293" s="194">
        <v>0</v>
      </c>
      <c r="H4293" s="195">
        <f t="shared" si="403"/>
        <v>0.5</v>
      </c>
      <c r="I4293" s="196">
        <f t="shared" si="404"/>
        <v>5</v>
      </c>
      <c r="J4293" s="197">
        <f t="shared" si="405"/>
        <v>5</v>
      </c>
      <c r="K4293" s="186">
        <f t="shared" si="402"/>
        <v>10.5</v>
      </c>
      <c r="L4293" s="198">
        <f t="shared" si="406"/>
        <v>3.5</v>
      </c>
      <c r="M4293" s="199">
        <f t="shared" si="407"/>
        <v>3.5</v>
      </c>
    </row>
    <row r="4294" spans="1:13" x14ac:dyDescent="0.35">
      <c r="A4294" s="189" t="s">
        <v>4029</v>
      </c>
      <c r="B4294" s="190" t="s">
        <v>4077</v>
      </c>
      <c r="C4294" s="191">
        <v>537730</v>
      </c>
      <c r="D4294" s="192">
        <v>2.3260000000000001</v>
      </c>
      <c r="E4294" s="193">
        <v>46.720588239999998</v>
      </c>
      <c r="F4294" s="194">
        <v>0</v>
      </c>
      <c r="H4294" s="195">
        <f t="shared" si="403"/>
        <v>1</v>
      </c>
      <c r="I4294" s="196">
        <f t="shared" si="404"/>
        <v>5</v>
      </c>
      <c r="J4294" s="197">
        <f t="shared" si="405"/>
        <v>5</v>
      </c>
      <c r="K4294" s="186">
        <f t="shared" si="402"/>
        <v>11</v>
      </c>
      <c r="L4294" s="198">
        <f t="shared" si="406"/>
        <v>3.6666666666666665</v>
      </c>
      <c r="M4294" s="199">
        <f t="shared" si="407"/>
        <v>3.66</v>
      </c>
    </row>
    <row r="4295" spans="1:13" x14ac:dyDescent="0.35">
      <c r="A4295" s="189" t="s">
        <v>4029</v>
      </c>
      <c r="B4295" s="190" t="s">
        <v>4078</v>
      </c>
      <c r="C4295" s="191">
        <v>549002</v>
      </c>
      <c r="D4295" s="192">
        <v>1.389</v>
      </c>
      <c r="E4295" s="193">
        <v>42.327309239999998</v>
      </c>
      <c r="F4295" s="194">
        <v>5.6224899598393572</v>
      </c>
      <c r="H4295" s="195">
        <f t="shared" si="403"/>
        <v>0.5</v>
      </c>
      <c r="I4295" s="196">
        <f t="shared" si="404"/>
        <v>2.5</v>
      </c>
      <c r="J4295" s="197">
        <f t="shared" si="405"/>
        <v>0.5</v>
      </c>
      <c r="K4295" s="186">
        <f t="shared" si="402"/>
        <v>3.5</v>
      </c>
      <c r="L4295" s="198">
        <f t="shared" si="406"/>
        <v>1.1666666666666667</v>
      </c>
      <c r="M4295" s="199">
        <f t="shared" si="407"/>
        <v>1.1599999999999999</v>
      </c>
    </row>
    <row r="4296" spans="1:13" x14ac:dyDescent="0.35">
      <c r="A4296" s="189" t="s">
        <v>4029</v>
      </c>
      <c r="B4296" s="190" t="s">
        <v>4079</v>
      </c>
      <c r="C4296" s="191">
        <v>549045</v>
      </c>
      <c r="D4296" s="192">
        <v>0.74099999999999999</v>
      </c>
      <c r="E4296" s="193">
        <v>42.628712870000001</v>
      </c>
      <c r="F4296" s="194">
        <v>3.9603960396039604</v>
      </c>
      <c r="H4296" s="195">
        <f t="shared" si="403"/>
        <v>0.5</v>
      </c>
      <c r="I4296" s="196">
        <f t="shared" si="404"/>
        <v>3</v>
      </c>
      <c r="J4296" s="197">
        <f t="shared" si="405"/>
        <v>1.5</v>
      </c>
      <c r="K4296" s="186">
        <f t="shared" si="402"/>
        <v>5</v>
      </c>
      <c r="L4296" s="198">
        <f t="shared" si="406"/>
        <v>1.6666666666666667</v>
      </c>
      <c r="M4296" s="199">
        <f t="shared" si="407"/>
        <v>1.66</v>
      </c>
    </row>
    <row r="4297" spans="1:13" x14ac:dyDescent="0.35">
      <c r="A4297" s="189" t="s">
        <v>4029</v>
      </c>
      <c r="B4297" s="190" t="s">
        <v>2278</v>
      </c>
      <c r="C4297" s="191">
        <v>549053</v>
      </c>
      <c r="D4297" s="192">
        <v>0</v>
      </c>
      <c r="E4297" s="193">
        <v>43.78378378</v>
      </c>
      <c r="F4297" s="194">
        <v>4.5045045045045047</v>
      </c>
      <c r="H4297" s="195">
        <f t="shared" si="403"/>
        <v>0.5</v>
      </c>
      <c r="I4297" s="196">
        <f t="shared" si="404"/>
        <v>5</v>
      </c>
      <c r="J4297" s="197">
        <f t="shared" si="405"/>
        <v>1</v>
      </c>
      <c r="K4297" s="186">
        <f t="shared" si="402"/>
        <v>6.5</v>
      </c>
      <c r="L4297" s="198">
        <f t="shared" si="406"/>
        <v>2.1666666666666665</v>
      </c>
      <c r="M4297" s="199">
        <f t="shared" si="407"/>
        <v>2.16</v>
      </c>
    </row>
    <row r="4298" spans="1:13" x14ac:dyDescent="0.35">
      <c r="A4298" s="189" t="s">
        <v>4029</v>
      </c>
      <c r="B4298" s="190" t="s">
        <v>4080</v>
      </c>
      <c r="C4298" s="191">
        <v>599239</v>
      </c>
      <c r="D4298" s="192">
        <v>0.746</v>
      </c>
      <c r="E4298" s="193">
        <v>37.671568630000003</v>
      </c>
      <c r="F4298" s="194">
        <v>7.8431372549019605</v>
      </c>
      <c r="H4298" s="195">
        <f t="shared" si="403"/>
        <v>0.5</v>
      </c>
      <c r="I4298" s="196">
        <f t="shared" si="404"/>
        <v>0.5</v>
      </c>
      <c r="J4298" s="197">
        <f t="shared" si="405"/>
        <v>0.5</v>
      </c>
      <c r="K4298" s="186">
        <f t="shared" si="402"/>
        <v>1.5</v>
      </c>
      <c r="L4298" s="198">
        <f t="shared" si="406"/>
        <v>0.5</v>
      </c>
      <c r="M4298" s="199">
        <f t="shared" si="407"/>
        <v>0.5</v>
      </c>
    </row>
    <row r="4299" spans="1:13" x14ac:dyDescent="0.35">
      <c r="A4299" s="189" t="s">
        <v>4029</v>
      </c>
      <c r="B4299" s="190" t="s">
        <v>4081</v>
      </c>
      <c r="C4299" s="191">
        <v>549142</v>
      </c>
      <c r="D4299" s="192">
        <v>1.9910000000000001</v>
      </c>
      <c r="E4299" s="193">
        <v>41.993131869999999</v>
      </c>
      <c r="F4299" s="194">
        <v>3.0219780219780219</v>
      </c>
      <c r="H4299" s="195">
        <f t="shared" si="403"/>
        <v>0.5</v>
      </c>
      <c r="I4299" s="196">
        <f t="shared" si="404"/>
        <v>2</v>
      </c>
      <c r="J4299" s="197">
        <f t="shared" si="405"/>
        <v>3</v>
      </c>
      <c r="K4299" s="186">
        <f t="shared" si="402"/>
        <v>5.5</v>
      </c>
      <c r="L4299" s="198">
        <f t="shared" si="406"/>
        <v>1.8333333333333333</v>
      </c>
      <c r="M4299" s="199">
        <f t="shared" si="407"/>
        <v>1.83</v>
      </c>
    </row>
    <row r="4300" spans="1:13" x14ac:dyDescent="0.35">
      <c r="A4300" s="189" t="s">
        <v>4029</v>
      </c>
      <c r="B4300" s="190" t="s">
        <v>4082</v>
      </c>
      <c r="C4300" s="191">
        <v>549177</v>
      </c>
      <c r="D4300" s="192">
        <v>4.0270000000000001</v>
      </c>
      <c r="E4300" s="193">
        <v>45.461864409999997</v>
      </c>
      <c r="F4300" s="194">
        <v>3.3898305084745766</v>
      </c>
      <c r="H4300" s="195">
        <f t="shared" si="403"/>
        <v>4.5</v>
      </c>
      <c r="I4300" s="196">
        <f t="shared" si="404"/>
        <v>5</v>
      </c>
      <c r="J4300" s="197">
        <f t="shared" si="405"/>
        <v>2.5</v>
      </c>
      <c r="K4300" s="186">
        <f t="shared" si="402"/>
        <v>12</v>
      </c>
      <c r="L4300" s="198">
        <f t="shared" si="406"/>
        <v>4</v>
      </c>
      <c r="M4300" s="199">
        <f t="shared" si="407"/>
        <v>4</v>
      </c>
    </row>
    <row r="4301" spans="1:13" x14ac:dyDescent="0.35">
      <c r="A4301" s="189" t="s">
        <v>4029</v>
      </c>
      <c r="B4301" s="190" t="s">
        <v>4083</v>
      </c>
      <c r="C4301" s="191">
        <v>561975</v>
      </c>
      <c r="D4301" s="192">
        <v>1.4179999999999999</v>
      </c>
      <c r="E4301" s="193">
        <v>43.251091700000003</v>
      </c>
      <c r="F4301" s="194">
        <v>5.2401746724890828</v>
      </c>
      <c r="H4301" s="195">
        <f t="shared" si="403"/>
        <v>0.5</v>
      </c>
      <c r="I4301" s="196">
        <f t="shared" si="404"/>
        <v>4</v>
      </c>
      <c r="J4301" s="197">
        <f t="shared" si="405"/>
        <v>0.5</v>
      </c>
      <c r="K4301" s="186">
        <f t="shared" ref="K4301:K4364" si="408">SUM(H4301:J4301)</f>
        <v>5</v>
      </c>
      <c r="L4301" s="198">
        <f t="shared" si="406"/>
        <v>1.6666666666666667</v>
      </c>
      <c r="M4301" s="199">
        <f t="shared" si="407"/>
        <v>1.66</v>
      </c>
    </row>
    <row r="4302" spans="1:13" x14ac:dyDescent="0.35">
      <c r="A4302" s="189" t="s">
        <v>4029</v>
      </c>
      <c r="B4302" s="190" t="s">
        <v>4084</v>
      </c>
      <c r="C4302" s="191">
        <v>561908</v>
      </c>
      <c r="D4302" s="192">
        <v>1.887</v>
      </c>
      <c r="E4302" s="193">
        <v>36.180851060000002</v>
      </c>
      <c r="F4302" s="194">
        <v>8.5106382978723403</v>
      </c>
      <c r="H4302" s="195">
        <f t="shared" si="403"/>
        <v>0.5</v>
      </c>
      <c r="I4302" s="196">
        <f t="shared" si="404"/>
        <v>0.5</v>
      </c>
      <c r="J4302" s="197">
        <f t="shared" si="405"/>
        <v>0.5</v>
      </c>
      <c r="K4302" s="186">
        <f t="shared" si="408"/>
        <v>1.5</v>
      </c>
      <c r="L4302" s="198">
        <f t="shared" si="406"/>
        <v>0.5</v>
      </c>
      <c r="M4302" s="199">
        <f t="shared" si="407"/>
        <v>0.5</v>
      </c>
    </row>
    <row r="4303" spans="1:13" x14ac:dyDescent="0.35">
      <c r="A4303" s="189" t="s">
        <v>4029</v>
      </c>
      <c r="B4303" s="190" t="s">
        <v>4085</v>
      </c>
      <c r="C4303" s="191">
        <v>549231</v>
      </c>
      <c r="D4303" s="192">
        <v>1.43</v>
      </c>
      <c r="E4303" s="193">
        <v>43.919482500000001</v>
      </c>
      <c r="F4303" s="194">
        <v>2.0091324200913241</v>
      </c>
      <c r="H4303" s="195">
        <f t="shared" si="403"/>
        <v>0.5</v>
      </c>
      <c r="I4303" s="196">
        <f t="shared" si="404"/>
        <v>5</v>
      </c>
      <c r="J4303" s="197">
        <f t="shared" si="405"/>
        <v>4.5</v>
      </c>
      <c r="K4303" s="186">
        <f t="shared" si="408"/>
        <v>10</v>
      </c>
      <c r="L4303" s="198">
        <f t="shared" si="406"/>
        <v>3.3333333333333335</v>
      </c>
      <c r="M4303" s="199">
        <f t="shared" si="407"/>
        <v>3.33</v>
      </c>
    </row>
    <row r="4304" spans="1:13" x14ac:dyDescent="0.35">
      <c r="A4304" s="189" t="s">
        <v>4086</v>
      </c>
      <c r="B4304" s="190" t="s">
        <v>2916</v>
      </c>
      <c r="C4304" s="191">
        <v>573566</v>
      </c>
      <c r="D4304" s="192">
        <v>7.407</v>
      </c>
      <c r="E4304" s="193">
        <v>48.083710410000002</v>
      </c>
      <c r="F4304" s="194">
        <v>4.5248868778280551</v>
      </c>
      <c r="H4304" s="195">
        <f t="shared" si="403"/>
        <v>5</v>
      </c>
      <c r="I4304" s="196">
        <f t="shared" si="404"/>
        <v>5</v>
      </c>
      <c r="J4304" s="197">
        <f t="shared" si="405"/>
        <v>1</v>
      </c>
      <c r="K4304" s="186">
        <f t="shared" si="408"/>
        <v>11</v>
      </c>
      <c r="L4304" s="198">
        <f t="shared" si="406"/>
        <v>3.6666666666666665</v>
      </c>
      <c r="M4304" s="199">
        <f t="shared" si="407"/>
        <v>3.66</v>
      </c>
    </row>
    <row r="4305" spans="1:13" x14ac:dyDescent="0.35">
      <c r="A4305" s="189" t="s">
        <v>4086</v>
      </c>
      <c r="B4305" s="190" t="s">
        <v>4087</v>
      </c>
      <c r="C4305" s="191">
        <v>568457</v>
      </c>
      <c r="D4305" s="192">
        <v>2.8090000000000002</v>
      </c>
      <c r="E4305" s="193">
        <v>41.611864410000003</v>
      </c>
      <c r="F4305" s="194">
        <v>6.101694915254237</v>
      </c>
      <c r="H4305" s="195">
        <f t="shared" si="403"/>
        <v>2</v>
      </c>
      <c r="I4305" s="196">
        <f t="shared" si="404"/>
        <v>1.5</v>
      </c>
      <c r="J4305" s="197">
        <f t="shared" si="405"/>
        <v>0.5</v>
      </c>
      <c r="K4305" s="186">
        <f t="shared" si="408"/>
        <v>4</v>
      </c>
      <c r="L4305" s="198">
        <f t="shared" si="406"/>
        <v>1.3333333333333333</v>
      </c>
      <c r="M4305" s="199">
        <f t="shared" si="407"/>
        <v>1.33</v>
      </c>
    </row>
    <row r="4306" spans="1:13" x14ac:dyDescent="0.35">
      <c r="A4306" s="189" t="s">
        <v>4086</v>
      </c>
      <c r="B4306" s="190" t="s">
        <v>4088</v>
      </c>
      <c r="C4306" s="191">
        <v>568520</v>
      </c>
      <c r="D4306" s="192">
        <v>5.8040000000000003</v>
      </c>
      <c r="E4306" s="193">
        <v>43.389518410000001</v>
      </c>
      <c r="F4306" s="194">
        <v>3.3994334277620397</v>
      </c>
      <c r="H4306" s="195">
        <f t="shared" si="403"/>
        <v>5</v>
      </c>
      <c r="I4306" s="196">
        <f t="shared" si="404"/>
        <v>4.5</v>
      </c>
      <c r="J4306" s="197">
        <f t="shared" si="405"/>
        <v>2.5</v>
      </c>
      <c r="K4306" s="186">
        <f t="shared" si="408"/>
        <v>12</v>
      </c>
      <c r="L4306" s="198">
        <f t="shared" si="406"/>
        <v>4</v>
      </c>
      <c r="M4306" s="199">
        <f t="shared" si="407"/>
        <v>4</v>
      </c>
    </row>
    <row r="4307" spans="1:13" x14ac:dyDescent="0.35">
      <c r="A4307" s="189" t="s">
        <v>4086</v>
      </c>
      <c r="B4307" s="190" t="s">
        <v>4089</v>
      </c>
      <c r="C4307" s="191">
        <v>568601</v>
      </c>
      <c r="D4307" s="192">
        <v>3.8660000000000001</v>
      </c>
      <c r="E4307" s="193">
        <v>43.222457630000001</v>
      </c>
      <c r="F4307" s="194">
        <v>3.1779661016949157</v>
      </c>
      <c r="H4307" s="195">
        <f t="shared" si="403"/>
        <v>4.5</v>
      </c>
      <c r="I4307" s="196">
        <f t="shared" si="404"/>
        <v>4</v>
      </c>
      <c r="J4307" s="197">
        <f t="shared" si="405"/>
        <v>3</v>
      </c>
      <c r="K4307" s="186">
        <f t="shared" si="408"/>
        <v>11.5</v>
      </c>
      <c r="L4307" s="198">
        <f t="shared" si="406"/>
        <v>3.8333333333333335</v>
      </c>
      <c r="M4307" s="199">
        <f t="shared" si="407"/>
        <v>3.83</v>
      </c>
    </row>
    <row r="4308" spans="1:13" x14ac:dyDescent="0.35">
      <c r="A4308" s="189" t="s">
        <v>4086</v>
      </c>
      <c r="B4308" s="190" t="s">
        <v>4090</v>
      </c>
      <c r="C4308" s="191">
        <v>568619</v>
      </c>
      <c r="D4308" s="192">
        <v>1.869</v>
      </c>
      <c r="E4308" s="193">
        <v>40.279141099999997</v>
      </c>
      <c r="F4308" s="194">
        <v>6.1349693251533743</v>
      </c>
      <c r="H4308" s="195">
        <f t="shared" si="403"/>
        <v>0.5</v>
      </c>
      <c r="I4308" s="196">
        <f t="shared" si="404"/>
        <v>0.5</v>
      </c>
      <c r="J4308" s="197">
        <f t="shared" si="405"/>
        <v>0.5</v>
      </c>
      <c r="K4308" s="186">
        <f t="shared" si="408"/>
        <v>1.5</v>
      </c>
      <c r="L4308" s="198">
        <f t="shared" si="406"/>
        <v>0.5</v>
      </c>
      <c r="M4308" s="199">
        <f t="shared" si="407"/>
        <v>0.5</v>
      </c>
    </row>
    <row r="4309" spans="1:13" x14ac:dyDescent="0.35">
      <c r="A4309" s="189" t="s">
        <v>4086</v>
      </c>
      <c r="B4309" s="190" t="s">
        <v>4091</v>
      </c>
      <c r="C4309" s="191">
        <v>568694</v>
      </c>
      <c r="D4309" s="192">
        <v>3.0379999999999998</v>
      </c>
      <c r="E4309" s="193">
        <v>42.117283950000001</v>
      </c>
      <c r="F4309" s="194">
        <v>4.0123456790123457</v>
      </c>
      <c r="H4309" s="195">
        <f t="shared" si="403"/>
        <v>2.5</v>
      </c>
      <c r="I4309" s="196">
        <f t="shared" si="404"/>
        <v>2.5</v>
      </c>
      <c r="J4309" s="197">
        <f t="shared" si="405"/>
        <v>1.5</v>
      </c>
      <c r="K4309" s="186">
        <f t="shared" si="408"/>
        <v>6.5</v>
      </c>
      <c r="L4309" s="198">
        <f t="shared" si="406"/>
        <v>2.1666666666666665</v>
      </c>
      <c r="M4309" s="199">
        <f t="shared" si="407"/>
        <v>2.16</v>
      </c>
    </row>
    <row r="4310" spans="1:13" x14ac:dyDescent="0.35">
      <c r="A4310" s="189" t="s">
        <v>4086</v>
      </c>
      <c r="B4310" s="190" t="s">
        <v>4092</v>
      </c>
      <c r="C4310" s="191">
        <v>548243</v>
      </c>
      <c r="D4310" s="192">
        <v>7.6920000000000002</v>
      </c>
      <c r="E4310" s="193">
        <v>47.373239439999999</v>
      </c>
      <c r="F4310" s="194">
        <v>0</v>
      </c>
      <c r="H4310" s="195">
        <f t="shared" si="403"/>
        <v>5</v>
      </c>
      <c r="I4310" s="196">
        <f t="shared" si="404"/>
        <v>5</v>
      </c>
      <c r="J4310" s="197">
        <f t="shared" si="405"/>
        <v>5</v>
      </c>
      <c r="K4310" s="186">
        <f t="shared" si="408"/>
        <v>15</v>
      </c>
      <c r="L4310" s="198">
        <f t="shared" si="406"/>
        <v>5</v>
      </c>
      <c r="M4310" s="199">
        <f t="shared" si="407"/>
        <v>5</v>
      </c>
    </row>
    <row r="4311" spans="1:13" x14ac:dyDescent="0.35">
      <c r="A4311" s="189" t="s">
        <v>4086</v>
      </c>
      <c r="B4311" s="190" t="s">
        <v>2293</v>
      </c>
      <c r="C4311" s="191">
        <v>568724</v>
      </c>
      <c r="D4311" s="192">
        <v>5.2939999999999996</v>
      </c>
      <c r="E4311" s="193">
        <v>42.791970800000001</v>
      </c>
      <c r="F4311" s="194">
        <v>8.0291970802919703</v>
      </c>
      <c r="H4311" s="195">
        <f t="shared" si="403"/>
        <v>5</v>
      </c>
      <c r="I4311" s="196">
        <f t="shared" si="404"/>
        <v>3.5</v>
      </c>
      <c r="J4311" s="197">
        <f t="shared" si="405"/>
        <v>0.5</v>
      </c>
      <c r="K4311" s="186">
        <f t="shared" si="408"/>
        <v>9</v>
      </c>
      <c r="L4311" s="198">
        <f t="shared" si="406"/>
        <v>3</v>
      </c>
      <c r="M4311" s="199">
        <f t="shared" si="407"/>
        <v>3</v>
      </c>
    </row>
    <row r="4312" spans="1:13" x14ac:dyDescent="0.35">
      <c r="A4312" s="189" t="s">
        <v>4086</v>
      </c>
      <c r="B4312" s="190" t="s">
        <v>4093</v>
      </c>
      <c r="C4312" s="191">
        <v>573574</v>
      </c>
      <c r="D4312" s="192">
        <v>2.198</v>
      </c>
      <c r="E4312" s="193">
        <v>48.485815600000002</v>
      </c>
      <c r="F4312" s="194">
        <v>0</v>
      </c>
      <c r="H4312" s="195">
        <f t="shared" si="403"/>
        <v>0.5</v>
      </c>
      <c r="I4312" s="196">
        <f t="shared" si="404"/>
        <v>5</v>
      </c>
      <c r="J4312" s="197">
        <f t="shared" si="405"/>
        <v>5</v>
      </c>
      <c r="K4312" s="186">
        <f t="shared" si="408"/>
        <v>10.5</v>
      </c>
      <c r="L4312" s="198">
        <f t="shared" si="406"/>
        <v>3.5</v>
      </c>
      <c r="M4312" s="199">
        <f t="shared" si="407"/>
        <v>3.5</v>
      </c>
    </row>
    <row r="4313" spans="1:13" x14ac:dyDescent="0.35">
      <c r="A4313" s="189" t="s">
        <v>4086</v>
      </c>
      <c r="B4313" s="190" t="s">
        <v>4094</v>
      </c>
      <c r="C4313" s="191">
        <v>568783</v>
      </c>
      <c r="D4313" s="192">
        <v>6.78</v>
      </c>
      <c r="E4313" s="193">
        <v>41.370588239999996</v>
      </c>
      <c r="F4313" s="194">
        <v>2.3529411764705883</v>
      </c>
      <c r="H4313" s="195">
        <f t="shared" si="403"/>
        <v>5</v>
      </c>
      <c r="I4313" s="196">
        <f t="shared" si="404"/>
        <v>1</v>
      </c>
      <c r="J4313" s="197">
        <f t="shared" si="405"/>
        <v>4</v>
      </c>
      <c r="K4313" s="186">
        <f t="shared" si="408"/>
        <v>10</v>
      </c>
      <c r="L4313" s="198">
        <f t="shared" si="406"/>
        <v>3.3333333333333335</v>
      </c>
      <c r="M4313" s="199">
        <f t="shared" si="407"/>
        <v>3.33</v>
      </c>
    </row>
    <row r="4314" spans="1:13" x14ac:dyDescent="0.35">
      <c r="A4314" s="189" t="s">
        <v>4086</v>
      </c>
      <c r="B4314" s="190" t="s">
        <v>4095</v>
      </c>
      <c r="C4314" s="191">
        <v>568848</v>
      </c>
      <c r="D4314" s="192">
        <v>3.9769999999999999</v>
      </c>
      <c r="E4314" s="193">
        <v>42.399641580000001</v>
      </c>
      <c r="F4314" s="194">
        <v>4.301075268817204</v>
      </c>
      <c r="H4314" s="195">
        <f t="shared" si="403"/>
        <v>4.5</v>
      </c>
      <c r="I4314" s="196">
        <f t="shared" si="404"/>
        <v>3</v>
      </c>
      <c r="J4314" s="197">
        <f t="shared" si="405"/>
        <v>1</v>
      </c>
      <c r="K4314" s="186">
        <f t="shared" si="408"/>
        <v>8.5</v>
      </c>
      <c r="L4314" s="198">
        <f t="shared" si="406"/>
        <v>2.8333333333333335</v>
      </c>
      <c r="M4314" s="199">
        <f t="shared" si="407"/>
        <v>2.83</v>
      </c>
    </row>
    <row r="4315" spans="1:13" x14ac:dyDescent="0.35">
      <c r="A4315" s="189" t="s">
        <v>4086</v>
      </c>
      <c r="B4315" s="190" t="s">
        <v>1035</v>
      </c>
      <c r="C4315" s="191">
        <v>548189</v>
      </c>
      <c r="D4315" s="192">
        <v>7.1429999999999998</v>
      </c>
      <c r="E4315" s="193">
        <v>44.534999999999997</v>
      </c>
      <c r="F4315" s="194">
        <v>6.9999999999999991</v>
      </c>
      <c r="H4315" s="195">
        <f t="shared" si="403"/>
        <v>5</v>
      </c>
      <c r="I4315" s="196">
        <f t="shared" si="404"/>
        <v>5</v>
      </c>
      <c r="J4315" s="197">
        <f t="shared" si="405"/>
        <v>0.5</v>
      </c>
      <c r="K4315" s="186">
        <f t="shared" si="408"/>
        <v>10.5</v>
      </c>
      <c r="L4315" s="198">
        <f t="shared" si="406"/>
        <v>3.5</v>
      </c>
      <c r="M4315" s="199">
        <f t="shared" si="407"/>
        <v>3.5</v>
      </c>
    </row>
    <row r="4316" spans="1:13" x14ac:dyDescent="0.35">
      <c r="A4316" s="189" t="s">
        <v>4086</v>
      </c>
      <c r="B4316" s="190" t="s">
        <v>3892</v>
      </c>
      <c r="C4316" s="191">
        <v>568899</v>
      </c>
      <c r="D4316" s="192">
        <v>2.7970000000000002</v>
      </c>
      <c r="E4316" s="193">
        <v>40.748945149999997</v>
      </c>
      <c r="F4316" s="194">
        <v>2.5316455696202533</v>
      </c>
      <c r="H4316" s="195">
        <f t="shared" si="403"/>
        <v>2</v>
      </c>
      <c r="I4316" s="196">
        <f t="shared" si="404"/>
        <v>0.5</v>
      </c>
      <c r="J4316" s="197">
        <f t="shared" si="405"/>
        <v>3.5</v>
      </c>
      <c r="K4316" s="186">
        <f t="shared" si="408"/>
        <v>6</v>
      </c>
      <c r="L4316" s="198">
        <f t="shared" si="406"/>
        <v>2</v>
      </c>
      <c r="M4316" s="199">
        <f t="shared" si="407"/>
        <v>2</v>
      </c>
    </row>
    <row r="4317" spans="1:13" x14ac:dyDescent="0.35">
      <c r="A4317" s="189" t="s">
        <v>4086</v>
      </c>
      <c r="B4317" s="190" t="s">
        <v>1621</v>
      </c>
      <c r="C4317" s="191">
        <v>568902</v>
      </c>
      <c r="D4317" s="192">
        <v>3.1539999999999999</v>
      </c>
      <c r="E4317" s="193">
        <v>42.417249419999997</v>
      </c>
      <c r="F4317" s="194">
        <v>6.526806526806527</v>
      </c>
      <c r="H4317" s="195">
        <f t="shared" si="403"/>
        <v>3</v>
      </c>
      <c r="I4317" s="196">
        <f t="shared" si="404"/>
        <v>3</v>
      </c>
      <c r="J4317" s="197">
        <f t="shared" si="405"/>
        <v>0.5</v>
      </c>
      <c r="K4317" s="186">
        <f t="shared" si="408"/>
        <v>6.5</v>
      </c>
      <c r="L4317" s="198">
        <f t="shared" si="406"/>
        <v>2.1666666666666665</v>
      </c>
      <c r="M4317" s="199">
        <f t="shared" si="407"/>
        <v>2.16</v>
      </c>
    </row>
    <row r="4318" spans="1:13" x14ac:dyDescent="0.35">
      <c r="A4318" s="189" t="s">
        <v>4086</v>
      </c>
      <c r="B4318" s="190" t="s">
        <v>4096</v>
      </c>
      <c r="C4318" s="191">
        <v>548570</v>
      </c>
      <c r="D4318" s="192">
        <v>2.9849999999999999</v>
      </c>
      <c r="E4318" s="193">
        <v>41.029914529999999</v>
      </c>
      <c r="F4318" s="194">
        <v>3.4188034188034186</v>
      </c>
      <c r="H4318" s="195">
        <f t="shared" si="403"/>
        <v>2.5</v>
      </c>
      <c r="I4318" s="196">
        <f t="shared" si="404"/>
        <v>0.5</v>
      </c>
      <c r="J4318" s="197">
        <f t="shared" si="405"/>
        <v>2.5</v>
      </c>
      <c r="K4318" s="186">
        <f t="shared" si="408"/>
        <v>5.5</v>
      </c>
      <c r="L4318" s="198">
        <f t="shared" si="406"/>
        <v>1.8333333333333333</v>
      </c>
      <c r="M4318" s="199">
        <f t="shared" si="407"/>
        <v>1.83</v>
      </c>
    </row>
    <row r="4319" spans="1:13" x14ac:dyDescent="0.35">
      <c r="A4319" s="189" t="s">
        <v>4086</v>
      </c>
      <c r="B4319" s="190" t="s">
        <v>4097</v>
      </c>
      <c r="C4319" s="191">
        <v>568970</v>
      </c>
      <c r="D4319" s="192">
        <v>1.6950000000000001</v>
      </c>
      <c r="E4319" s="193">
        <v>40.197247709999999</v>
      </c>
      <c r="F4319" s="194">
        <v>5.5045871559633026</v>
      </c>
      <c r="H4319" s="195">
        <f t="shared" si="403"/>
        <v>0.5</v>
      </c>
      <c r="I4319" s="196">
        <f t="shared" si="404"/>
        <v>0.5</v>
      </c>
      <c r="J4319" s="197">
        <f t="shared" si="405"/>
        <v>0.5</v>
      </c>
      <c r="K4319" s="186">
        <f t="shared" si="408"/>
        <v>1.5</v>
      </c>
      <c r="L4319" s="198">
        <f t="shared" si="406"/>
        <v>0.5</v>
      </c>
      <c r="M4319" s="199">
        <f t="shared" si="407"/>
        <v>0.5</v>
      </c>
    </row>
    <row r="4320" spans="1:13" x14ac:dyDescent="0.35">
      <c r="A4320" s="189" t="s">
        <v>4086</v>
      </c>
      <c r="B4320" s="190" t="s">
        <v>4098</v>
      </c>
      <c r="C4320" s="191">
        <v>568988</v>
      </c>
      <c r="D4320" s="192">
        <v>3.9940000000000002</v>
      </c>
      <c r="E4320" s="193">
        <v>47.001241720000003</v>
      </c>
      <c r="F4320" s="194">
        <v>1.9867549668874172</v>
      </c>
      <c r="H4320" s="195">
        <f t="shared" si="403"/>
        <v>4.5</v>
      </c>
      <c r="I4320" s="196">
        <f t="shared" si="404"/>
        <v>5</v>
      </c>
      <c r="J4320" s="197">
        <f t="shared" si="405"/>
        <v>4.5</v>
      </c>
      <c r="K4320" s="186">
        <f t="shared" si="408"/>
        <v>14</v>
      </c>
      <c r="L4320" s="198">
        <f t="shared" si="406"/>
        <v>4.666666666666667</v>
      </c>
      <c r="M4320" s="199">
        <f t="shared" si="407"/>
        <v>4.66</v>
      </c>
    </row>
    <row r="4321" spans="1:13" x14ac:dyDescent="0.35">
      <c r="A4321" s="189" t="s">
        <v>4086</v>
      </c>
      <c r="B4321" s="190" t="s">
        <v>4099</v>
      </c>
      <c r="C4321" s="191">
        <v>569011</v>
      </c>
      <c r="D4321" s="192">
        <v>4.5199999999999996</v>
      </c>
      <c r="E4321" s="193">
        <v>45.18372943</v>
      </c>
      <c r="F4321" s="194">
        <v>1.8281535648994516</v>
      </c>
      <c r="H4321" s="195">
        <f t="shared" si="403"/>
        <v>5</v>
      </c>
      <c r="I4321" s="196">
        <f t="shared" si="404"/>
        <v>5</v>
      </c>
      <c r="J4321" s="197">
        <f t="shared" si="405"/>
        <v>4.5</v>
      </c>
      <c r="K4321" s="186">
        <f t="shared" si="408"/>
        <v>14.5</v>
      </c>
      <c r="L4321" s="198">
        <f t="shared" si="406"/>
        <v>4.833333333333333</v>
      </c>
      <c r="M4321" s="199">
        <f t="shared" si="407"/>
        <v>4.83</v>
      </c>
    </row>
    <row r="4322" spans="1:13" x14ac:dyDescent="0.35">
      <c r="A4322" s="189" t="s">
        <v>4086</v>
      </c>
      <c r="B4322" s="190" t="s">
        <v>4100</v>
      </c>
      <c r="C4322" s="191">
        <v>569071</v>
      </c>
      <c r="D4322" s="192">
        <v>1.587</v>
      </c>
      <c r="E4322" s="193">
        <v>45.943902440000002</v>
      </c>
      <c r="F4322" s="194">
        <v>0.97560975609756106</v>
      </c>
      <c r="H4322" s="195">
        <f t="shared" si="403"/>
        <v>0.5</v>
      </c>
      <c r="I4322" s="196">
        <f t="shared" si="404"/>
        <v>5</v>
      </c>
      <c r="J4322" s="197">
        <f t="shared" si="405"/>
        <v>5</v>
      </c>
      <c r="K4322" s="186">
        <f t="shared" si="408"/>
        <v>10.5</v>
      </c>
      <c r="L4322" s="198">
        <f t="shared" si="406"/>
        <v>3.5</v>
      </c>
      <c r="M4322" s="199">
        <f t="shared" si="407"/>
        <v>3.5</v>
      </c>
    </row>
    <row r="4323" spans="1:13" x14ac:dyDescent="0.35">
      <c r="A4323" s="189" t="s">
        <v>4086</v>
      </c>
      <c r="B4323" s="190" t="s">
        <v>4101</v>
      </c>
      <c r="C4323" s="191">
        <v>555266</v>
      </c>
      <c r="D4323" s="192">
        <v>2.339</v>
      </c>
      <c r="E4323" s="193">
        <v>39.429889299999999</v>
      </c>
      <c r="F4323" s="194">
        <v>1.107011070110701</v>
      </c>
      <c r="H4323" s="195">
        <f t="shared" si="403"/>
        <v>1</v>
      </c>
      <c r="I4323" s="196">
        <f t="shared" si="404"/>
        <v>0.5</v>
      </c>
      <c r="J4323" s="197">
        <f t="shared" si="405"/>
        <v>5</v>
      </c>
      <c r="K4323" s="186">
        <f t="shared" si="408"/>
        <v>6.5</v>
      </c>
      <c r="L4323" s="198">
        <f t="shared" si="406"/>
        <v>2.1666666666666665</v>
      </c>
      <c r="M4323" s="199">
        <f t="shared" si="407"/>
        <v>2.16</v>
      </c>
    </row>
    <row r="4324" spans="1:13" x14ac:dyDescent="0.35">
      <c r="A4324" s="189" t="s">
        <v>4086</v>
      </c>
      <c r="B4324" s="190" t="s">
        <v>1098</v>
      </c>
      <c r="C4324" s="191">
        <v>548359</v>
      </c>
      <c r="D4324" s="192">
        <v>4.7169999999999996</v>
      </c>
      <c r="E4324" s="193">
        <v>38.10606061</v>
      </c>
      <c r="F4324" s="194">
        <v>2.4242424242424243</v>
      </c>
      <c r="H4324" s="195">
        <f t="shared" si="403"/>
        <v>5</v>
      </c>
      <c r="I4324" s="196">
        <f t="shared" si="404"/>
        <v>0.5</v>
      </c>
      <c r="J4324" s="197">
        <f t="shared" si="405"/>
        <v>4</v>
      </c>
      <c r="K4324" s="186">
        <f t="shared" si="408"/>
        <v>9.5</v>
      </c>
      <c r="L4324" s="198">
        <f t="shared" si="406"/>
        <v>3.1666666666666665</v>
      </c>
      <c r="M4324" s="199">
        <f t="shared" si="407"/>
        <v>3.16</v>
      </c>
    </row>
    <row r="4325" spans="1:13" x14ac:dyDescent="0.35">
      <c r="A4325" s="189" t="s">
        <v>4086</v>
      </c>
      <c r="B4325" s="190" t="s">
        <v>4102</v>
      </c>
      <c r="C4325" s="191">
        <v>569232</v>
      </c>
      <c r="D4325" s="192">
        <v>0</v>
      </c>
      <c r="E4325" s="193">
        <v>43.931137720000002</v>
      </c>
      <c r="F4325" s="194">
        <v>0</v>
      </c>
      <c r="H4325" s="195">
        <f t="shared" si="403"/>
        <v>0.5</v>
      </c>
      <c r="I4325" s="196">
        <f t="shared" si="404"/>
        <v>5</v>
      </c>
      <c r="J4325" s="197">
        <f t="shared" si="405"/>
        <v>5</v>
      </c>
      <c r="K4325" s="186">
        <f t="shared" si="408"/>
        <v>10.5</v>
      </c>
      <c r="L4325" s="198">
        <f t="shared" si="406"/>
        <v>3.5</v>
      </c>
      <c r="M4325" s="199">
        <f t="shared" si="407"/>
        <v>3.5</v>
      </c>
    </row>
    <row r="4326" spans="1:13" x14ac:dyDescent="0.35">
      <c r="A4326" s="189" t="s">
        <v>4086</v>
      </c>
      <c r="B4326" s="190" t="s">
        <v>662</v>
      </c>
      <c r="C4326" s="191">
        <v>569241</v>
      </c>
      <c r="D4326" s="192">
        <v>4.5449999999999999</v>
      </c>
      <c r="E4326" s="193">
        <v>39.366666670000001</v>
      </c>
      <c r="F4326" s="194">
        <v>4.4444444444444446</v>
      </c>
      <c r="H4326" s="195">
        <f t="shared" si="403"/>
        <v>5</v>
      </c>
      <c r="I4326" s="196">
        <f t="shared" si="404"/>
        <v>0.5</v>
      </c>
      <c r="J4326" s="197">
        <f t="shared" si="405"/>
        <v>1</v>
      </c>
      <c r="K4326" s="186">
        <f t="shared" si="408"/>
        <v>6.5</v>
      </c>
      <c r="L4326" s="198">
        <f t="shared" si="406"/>
        <v>2.1666666666666665</v>
      </c>
      <c r="M4326" s="199">
        <f t="shared" si="407"/>
        <v>2.16</v>
      </c>
    </row>
    <row r="4327" spans="1:13" x14ac:dyDescent="0.35">
      <c r="A4327" s="189" t="s">
        <v>4086</v>
      </c>
      <c r="B4327" s="190" t="s">
        <v>4103</v>
      </c>
      <c r="C4327" s="191">
        <v>573591</v>
      </c>
      <c r="D4327" s="192">
        <v>6.8179999999999996</v>
      </c>
      <c r="E4327" s="193">
        <v>44.888888889999997</v>
      </c>
      <c r="F4327" s="194">
        <v>0</v>
      </c>
      <c r="H4327" s="195">
        <f t="shared" si="403"/>
        <v>5</v>
      </c>
      <c r="I4327" s="196">
        <f t="shared" si="404"/>
        <v>5</v>
      </c>
      <c r="J4327" s="197">
        <f t="shared" si="405"/>
        <v>5</v>
      </c>
      <c r="K4327" s="186">
        <f t="shared" si="408"/>
        <v>15</v>
      </c>
      <c r="L4327" s="198">
        <f t="shared" si="406"/>
        <v>5</v>
      </c>
      <c r="M4327" s="199">
        <f t="shared" si="407"/>
        <v>5</v>
      </c>
    </row>
    <row r="4328" spans="1:13" x14ac:dyDescent="0.35">
      <c r="A4328" s="189" t="s">
        <v>4086</v>
      </c>
      <c r="B4328" s="190" t="s">
        <v>4104</v>
      </c>
      <c r="C4328" s="191">
        <v>569313</v>
      </c>
      <c r="D4328" s="192">
        <v>7</v>
      </c>
      <c r="E4328" s="193">
        <v>40.539735100000001</v>
      </c>
      <c r="F4328" s="194">
        <v>1.3245033112582782</v>
      </c>
      <c r="H4328" s="195">
        <f t="shared" si="403"/>
        <v>5</v>
      </c>
      <c r="I4328" s="196">
        <f t="shared" si="404"/>
        <v>0.5</v>
      </c>
      <c r="J4328" s="197">
        <f t="shared" si="405"/>
        <v>5</v>
      </c>
      <c r="K4328" s="186">
        <f t="shared" si="408"/>
        <v>10.5</v>
      </c>
      <c r="L4328" s="198">
        <f t="shared" si="406"/>
        <v>3.5</v>
      </c>
      <c r="M4328" s="199">
        <f t="shared" si="407"/>
        <v>3.5</v>
      </c>
    </row>
    <row r="4329" spans="1:13" x14ac:dyDescent="0.35">
      <c r="A4329" s="189" t="s">
        <v>4086</v>
      </c>
      <c r="B4329" s="190" t="s">
        <v>4105</v>
      </c>
      <c r="C4329" s="191">
        <v>569348</v>
      </c>
      <c r="D4329" s="192">
        <v>4.5449999999999999</v>
      </c>
      <c r="E4329" s="193">
        <v>41.761363639999999</v>
      </c>
      <c r="F4329" s="194">
        <v>5.4545454545454541</v>
      </c>
      <c r="H4329" s="195">
        <f t="shared" si="403"/>
        <v>5</v>
      </c>
      <c r="I4329" s="196">
        <f t="shared" si="404"/>
        <v>1.5</v>
      </c>
      <c r="J4329" s="197">
        <f t="shared" si="405"/>
        <v>0.5</v>
      </c>
      <c r="K4329" s="186">
        <f t="shared" si="408"/>
        <v>7</v>
      </c>
      <c r="L4329" s="198">
        <f t="shared" si="406"/>
        <v>2.3333333333333335</v>
      </c>
      <c r="M4329" s="199">
        <f t="shared" si="407"/>
        <v>2.33</v>
      </c>
    </row>
    <row r="4330" spans="1:13" x14ac:dyDescent="0.35">
      <c r="A4330" s="189" t="s">
        <v>4086</v>
      </c>
      <c r="B4330" s="190" t="s">
        <v>4106</v>
      </c>
      <c r="C4330" s="191">
        <v>569429</v>
      </c>
      <c r="D4330" s="192">
        <v>3.5710000000000002</v>
      </c>
      <c r="E4330" s="193">
        <v>42.832298139999999</v>
      </c>
      <c r="F4330" s="194">
        <v>2.4844720496894412</v>
      </c>
      <c r="H4330" s="195">
        <f t="shared" si="403"/>
        <v>3.5</v>
      </c>
      <c r="I4330" s="196">
        <f t="shared" si="404"/>
        <v>3.5</v>
      </c>
      <c r="J4330" s="197">
        <f t="shared" si="405"/>
        <v>4</v>
      </c>
      <c r="K4330" s="186">
        <f t="shared" si="408"/>
        <v>11</v>
      </c>
      <c r="L4330" s="198">
        <f t="shared" si="406"/>
        <v>3.6666666666666665</v>
      </c>
      <c r="M4330" s="199">
        <f t="shared" si="407"/>
        <v>3.66</v>
      </c>
    </row>
    <row r="4331" spans="1:13" x14ac:dyDescent="0.35">
      <c r="A4331" s="189" t="s">
        <v>4086</v>
      </c>
      <c r="B4331" s="190" t="s">
        <v>4107</v>
      </c>
      <c r="C4331" s="191">
        <v>573604</v>
      </c>
      <c r="D4331" s="192">
        <v>2.1280000000000001</v>
      </c>
      <c r="E4331" s="193">
        <v>43.977987419999998</v>
      </c>
      <c r="F4331" s="194">
        <v>1.257861635220126</v>
      </c>
      <c r="H4331" s="195">
        <f t="shared" si="403"/>
        <v>0.5</v>
      </c>
      <c r="I4331" s="196">
        <f t="shared" si="404"/>
        <v>5</v>
      </c>
      <c r="J4331" s="197">
        <f t="shared" si="405"/>
        <v>5</v>
      </c>
      <c r="K4331" s="186">
        <f t="shared" si="408"/>
        <v>10.5</v>
      </c>
      <c r="L4331" s="198">
        <f t="shared" si="406"/>
        <v>3.5</v>
      </c>
      <c r="M4331" s="199">
        <f t="shared" si="407"/>
        <v>3.5</v>
      </c>
    </row>
    <row r="4332" spans="1:13" x14ac:dyDescent="0.35">
      <c r="A4332" s="189" t="s">
        <v>4086</v>
      </c>
      <c r="B4332" s="190" t="s">
        <v>4086</v>
      </c>
      <c r="C4332" s="191">
        <v>569569</v>
      </c>
      <c r="D4332" s="192">
        <v>4.2910000000000004</v>
      </c>
      <c r="E4332" s="193">
        <v>45.939863610000003</v>
      </c>
      <c r="F4332" s="194">
        <v>2.1078735275883447</v>
      </c>
      <c r="H4332" s="195">
        <f t="shared" si="403"/>
        <v>5</v>
      </c>
      <c r="I4332" s="196">
        <f t="shared" si="404"/>
        <v>5</v>
      </c>
      <c r="J4332" s="197">
        <f t="shared" si="405"/>
        <v>4.5</v>
      </c>
      <c r="K4332" s="186">
        <f t="shared" si="408"/>
        <v>14.5</v>
      </c>
      <c r="L4332" s="198">
        <f t="shared" si="406"/>
        <v>4.833333333333333</v>
      </c>
      <c r="M4332" s="199">
        <f t="shared" si="407"/>
        <v>4.83</v>
      </c>
    </row>
    <row r="4333" spans="1:13" x14ac:dyDescent="0.35">
      <c r="A4333" s="189" t="s">
        <v>4086</v>
      </c>
      <c r="B4333" s="190" t="s">
        <v>4108</v>
      </c>
      <c r="C4333" s="191">
        <v>569623</v>
      </c>
      <c r="D4333" s="192">
        <v>8.5709999999999997</v>
      </c>
      <c r="E4333" s="193">
        <v>41.723602479999997</v>
      </c>
      <c r="F4333" s="194">
        <v>6.2111801242236018</v>
      </c>
      <c r="H4333" s="195">
        <f t="shared" si="403"/>
        <v>5</v>
      </c>
      <c r="I4333" s="196">
        <f t="shared" si="404"/>
        <v>1.5</v>
      </c>
      <c r="J4333" s="197">
        <f t="shared" si="405"/>
        <v>0.5</v>
      </c>
      <c r="K4333" s="186">
        <f t="shared" si="408"/>
        <v>7</v>
      </c>
      <c r="L4333" s="198">
        <f t="shared" si="406"/>
        <v>2.3333333333333335</v>
      </c>
      <c r="M4333" s="199">
        <f t="shared" si="407"/>
        <v>2.33</v>
      </c>
    </row>
    <row r="4334" spans="1:13" x14ac:dyDescent="0.35">
      <c r="A4334" s="189" t="s">
        <v>4086</v>
      </c>
      <c r="B4334" s="190" t="s">
        <v>4109</v>
      </c>
      <c r="C4334" s="191">
        <v>569721</v>
      </c>
      <c r="D4334" s="192">
        <v>1.911</v>
      </c>
      <c r="E4334" s="193">
        <v>40.742307689999997</v>
      </c>
      <c r="F4334" s="194">
        <v>2.3076923076923075</v>
      </c>
      <c r="H4334" s="195">
        <f t="shared" si="403"/>
        <v>0.5</v>
      </c>
      <c r="I4334" s="196">
        <f t="shared" si="404"/>
        <v>0.5</v>
      </c>
      <c r="J4334" s="197">
        <f t="shared" si="405"/>
        <v>4</v>
      </c>
      <c r="K4334" s="186">
        <f t="shared" si="408"/>
        <v>5</v>
      </c>
      <c r="L4334" s="198">
        <f t="shared" si="406"/>
        <v>1.6666666666666667</v>
      </c>
      <c r="M4334" s="199">
        <f t="shared" si="407"/>
        <v>1.66</v>
      </c>
    </row>
    <row r="4335" spans="1:13" x14ac:dyDescent="0.35">
      <c r="A4335" s="189" t="s">
        <v>4086</v>
      </c>
      <c r="B4335" s="190" t="s">
        <v>1995</v>
      </c>
      <c r="C4335" s="191">
        <v>569739</v>
      </c>
      <c r="D4335" s="192">
        <v>5.556</v>
      </c>
      <c r="E4335" s="193">
        <v>40.794117649999997</v>
      </c>
      <c r="F4335" s="194">
        <v>0</v>
      </c>
      <c r="H4335" s="195">
        <f t="shared" si="403"/>
        <v>5</v>
      </c>
      <c r="I4335" s="196">
        <f t="shared" si="404"/>
        <v>0.5</v>
      </c>
      <c r="J4335" s="197">
        <f t="shared" si="405"/>
        <v>5</v>
      </c>
      <c r="K4335" s="186">
        <f t="shared" si="408"/>
        <v>10.5</v>
      </c>
      <c r="L4335" s="198">
        <f t="shared" si="406"/>
        <v>3.5</v>
      </c>
      <c r="M4335" s="199">
        <f t="shared" si="407"/>
        <v>3.5</v>
      </c>
    </row>
    <row r="4336" spans="1:13" x14ac:dyDescent="0.35">
      <c r="A4336" s="189" t="s">
        <v>4110</v>
      </c>
      <c r="B4336" s="190" t="s">
        <v>3262</v>
      </c>
      <c r="C4336" s="191">
        <v>586901</v>
      </c>
      <c r="D4336" s="192">
        <v>2.0830000000000002</v>
      </c>
      <c r="E4336" s="193">
        <v>40.016556289999997</v>
      </c>
      <c r="F4336" s="194">
        <v>26.490066225165563</v>
      </c>
      <c r="H4336" s="195">
        <f t="shared" si="403"/>
        <v>0.5</v>
      </c>
      <c r="I4336" s="196">
        <f t="shared" si="404"/>
        <v>0.5</v>
      </c>
      <c r="J4336" s="197">
        <f t="shared" si="405"/>
        <v>0.5</v>
      </c>
      <c r="K4336" s="186">
        <f t="shared" si="408"/>
        <v>1.5</v>
      </c>
      <c r="L4336" s="198">
        <f t="shared" si="406"/>
        <v>0.5</v>
      </c>
      <c r="M4336" s="199">
        <f t="shared" si="407"/>
        <v>0.5</v>
      </c>
    </row>
    <row r="4337" spans="1:13" x14ac:dyDescent="0.35">
      <c r="A4337" s="189" t="s">
        <v>4110</v>
      </c>
      <c r="B4337" s="190" t="s">
        <v>4111</v>
      </c>
      <c r="C4337" s="191">
        <v>587184</v>
      </c>
      <c r="D4337" s="192">
        <v>4.2549999999999999</v>
      </c>
      <c r="E4337" s="193">
        <v>44.018072289999999</v>
      </c>
      <c r="F4337" s="194">
        <v>2.4096385542168677</v>
      </c>
      <c r="H4337" s="195">
        <f t="shared" si="403"/>
        <v>5</v>
      </c>
      <c r="I4337" s="196">
        <f t="shared" si="404"/>
        <v>5</v>
      </c>
      <c r="J4337" s="197">
        <f t="shared" si="405"/>
        <v>4</v>
      </c>
      <c r="K4337" s="186">
        <f t="shared" si="408"/>
        <v>14</v>
      </c>
      <c r="L4337" s="198">
        <f t="shared" si="406"/>
        <v>4.666666666666667</v>
      </c>
      <c r="M4337" s="199">
        <f t="shared" si="407"/>
        <v>4.66</v>
      </c>
    </row>
    <row r="4338" spans="1:13" x14ac:dyDescent="0.35">
      <c r="A4338" s="189" t="s">
        <v>4110</v>
      </c>
      <c r="B4338" s="190" t="s">
        <v>4112</v>
      </c>
      <c r="C4338" s="191">
        <v>587001</v>
      </c>
      <c r="D4338" s="192">
        <v>1.22</v>
      </c>
      <c r="E4338" s="193">
        <v>44.107999999999997</v>
      </c>
      <c r="F4338" s="194">
        <v>3.2</v>
      </c>
      <c r="H4338" s="195">
        <f t="shared" si="403"/>
        <v>0.5</v>
      </c>
      <c r="I4338" s="196">
        <f t="shared" si="404"/>
        <v>5</v>
      </c>
      <c r="J4338" s="197">
        <f t="shared" si="405"/>
        <v>2.5</v>
      </c>
      <c r="K4338" s="186">
        <f t="shared" si="408"/>
        <v>8</v>
      </c>
      <c r="L4338" s="198">
        <f t="shared" si="406"/>
        <v>2.6666666666666665</v>
      </c>
      <c r="M4338" s="199">
        <f t="shared" si="407"/>
        <v>2.66</v>
      </c>
    </row>
    <row r="4339" spans="1:13" x14ac:dyDescent="0.35">
      <c r="A4339" s="189" t="s">
        <v>4110</v>
      </c>
      <c r="B4339" s="190" t="s">
        <v>4113</v>
      </c>
      <c r="C4339" s="191">
        <v>587061</v>
      </c>
      <c r="D4339" s="192">
        <v>1.5149999999999999</v>
      </c>
      <c r="E4339" s="193">
        <v>40.010204080000001</v>
      </c>
      <c r="F4339" s="194">
        <v>0</v>
      </c>
      <c r="H4339" s="195">
        <f t="shared" si="403"/>
        <v>0.5</v>
      </c>
      <c r="I4339" s="196">
        <f t="shared" si="404"/>
        <v>0.5</v>
      </c>
      <c r="J4339" s="197">
        <f t="shared" si="405"/>
        <v>5</v>
      </c>
      <c r="K4339" s="186">
        <f t="shared" si="408"/>
        <v>6</v>
      </c>
      <c r="L4339" s="198">
        <f t="shared" si="406"/>
        <v>2</v>
      </c>
      <c r="M4339" s="199">
        <f t="shared" si="407"/>
        <v>2</v>
      </c>
    </row>
    <row r="4340" spans="1:13" x14ac:dyDescent="0.35">
      <c r="A4340" s="189" t="s">
        <v>4110</v>
      </c>
      <c r="B4340" s="190" t="s">
        <v>4114</v>
      </c>
      <c r="C4340" s="191">
        <v>587079</v>
      </c>
      <c r="D4340" s="192">
        <v>4.5449999999999999</v>
      </c>
      <c r="E4340" s="193">
        <v>39.29807692</v>
      </c>
      <c r="F4340" s="194">
        <v>0</v>
      </c>
      <c r="H4340" s="195">
        <f t="shared" si="403"/>
        <v>5</v>
      </c>
      <c r="I4340" s="196">
        <f t="shared" si="404"/>
        <v>0.5</v>
      </c>
      <c r="J4340" s="197">
        <f t="shared" si="405"/>
        <v>5</v>
      </c>
      <c r="K4340" s="186">
        <f t="shared" si="408"/>
        <v>10.5</v>
      </c>
      <c r="L4340" s="198">
        <f t="shared" si="406"/>
        <v>3.5</v>
      </c>
      <c r="M4340" s="199">
        <f t="shared" si="407"/>
        <v>3.5</v>
      </c>
    </row>
    <row r="4341" spans="1:13" x14ac:dyDescent="0.35">
      <c r="A4341" s="189" t="s">
        <v>4110</v>
      </c>
      <c r="B4341" s="190" t="s">
        <v>4115</v>
      </c>
      <c r="C4341" s="191">
        <v>587109</v>
      </c>
      <c r="D4341" s="192">
        <v>5.556</v>
      </c>
      <c r="E4341" s="193">
        <v>42.867647060000003</v>
      </c>
      <c r="F4341" s="194">
        <v>5.8823529411764701</v>
      </c>
      <c r="H4341" s="195">
        <f t="shared" si="403"/>
        <v>5</v>
      </c>
      <c r="I4341" s="196">
        <f t="shared" si="404"/>
        <v>3.5</v>
      </c>
      <c r="J4341" s="197">
        <f t="shared" si="405"/>
        <v>0.5</v>
      </c>
      <c r="K4341" s="186">
        <f t="shared" si="408"/>
        <v>9</v>
      </c>
      <c r="L4341" s="198">
        <f t="shared" si="406"/>
        <v>3</v>
      </c>
      <c r="M4341" s="199">
        <f t="shared" si="407"/>
        <v>3</v>
      </c>
    </row>
    <row r="4342" spans="1:13" x14ac:dyDescent="0.35">
      <c r="A4342" s="189" t="s">
        <v>4110</v>
      </c>
      <c r="B4342" s="190" t="s">
        <v>4116</v>
      </c>
      <c r="C4342" s="191">
        <v>587206</v>
      </c>
      <c r="D4342" s="192">
        <v>5.3570000000000002</v>
      </c>
      <c r="E4342" s="193">
        <v>34.220430110000002</v>
      </c>
      <c r="F4342" s="194">
        <v>0</v>
      </c>
      <c r="H4342" s="195">
        <f t="shared" si="403"/>
        <v>5</v>
      </c>
      <c r="I4342" s="196">
        <f t="shared" si="404"/>
        <v>0.5</v>
      </c>
      <c r="J4342" s="197">
        <f t="shared" si="405"/>
        <v>5</v>
      </c>
      <c r="K4342" s="186">
        <f t="shared" si="408"/>
        <v>10.5</v>
      </c>
      <c r="L4342" s="198">
        <f t="shared" si="406"/>
        <v>3.5</v>
      </c>
      <c r="M4342" s="199">
        <f t="shared" si="407"/>
        <v>3.5</v>
      </c>
    </row>
    <row r="4343" spans="1:13" x14ac:dyDescent="0.35">
      <c r="A4343" s="189" t="s">
        <v>4110</v>
      </c>
      <c r="B4343" s="190" t="s">
        <v>4117</v>
      </c>
      <c r="C4343" s="191">
        <v>587192</v>
      </c>
      <c r="D4343" s="192">
        <v>11.702</v>
      </c>
      <c r="E4343" s="193">
        <v>40.380281689999997</v>
      </c>
      <c r="F4343" s="194">
        <v>5.6338028169014089</v>
      </c>
      <c r="H4343" s="195">
        <f t="shared" si="403"/>
        <v>5</v>
      </c>
      <c r="I4343" s="196">
        <f t="shared" si="404"/>
        <v>0.5</v>
      </c>
      <c r="J4343" s="197">
        <f t="shared" si="405"/>
        <v>0.5</v>
      </c>
      <c r="K4343" s="186">
        <f t="shared" si="408"/>
        <v>6</v>
      </c>
      <c r="L4343" s="198">
        <f t="shared" si="406"/>
        <v>2</v>
      </c>
      <c r="M4343" s="199">
        <f t="shared" si="407"/>
        <v>2</v>
      </c>
    </row>
    <row r="4344" spans="1:13" x14ac:dyDescent="0.35">
      <c r="A4344" s="189" t="s">
        <v>4110</v>
      </c>
      <c r="B4344" s="190" t="s">
        <v>2438</v>
      </c>
      <c r="C4344" s="191">
        <v>587303</v>
      </c>
      <c r="D4344" s="192">
        <v>3.5089999999999999</v>
      </c>
      <c r="E4344" s="193">
        <v>45.57692308</v>
      </c>
      <c r="F4344" s="194">
        <v>0</v>
      </c>
      <c r="H4344" s="195">
        <f t="shared" si="403"/>
        <v>3.5</v>
      </c>
      <c r="I4344" s="196">
        <f t="shared" si="404"/>
        <v>5</v>
      </c>
      <c r="J4344" s="197">
        <f t="shared" si="405"/>
        <v>5</v>
      </c>
      <c r="K4344" s="186">
        <f t="shared" si="408"/>
        <v>13.5</v>
      </c>
      <c r="L4344" s="198">
        <f t="shared" si="406"/>
        <v>4.5</v>
      </c>
      <c r="M4344" s="199">
        <f t="shared" si="407"/>
        <v>4.5</v>
      </c>
    </row>
    <row r="4345" spans="1:13" x14ac:dyDescent="0.35">
      <c r="A4345" s="189" t="s">
        <v>4110</v>
      </c>
      <c r="B4345" s="190" t="s">
        <v>4118</v>
      </c>
      <c r="C4345" s="191">
        <v>587371</v>
      </c>
      <c r="D4345" s="192">
        <v>7.5</v>
      </c>
      <c r="E4345" s="193">
        <v>49.06</v>
      </c>
      <c r="F4345" s="194">
        <v>2.666666666666667</v>
      </c>
      <c r="H4345" s="195">
        <f t="shared" si="403"/>
        <v>5</v>
      </c>
      <c r="I4345" s="196">
        <f t="shared" si="404"/>
        <v>5</v>
      </c>
      <c r="J4345" s="197">
        <f t="shared" si="405"/>
        <v>3.5</v>
      </c>
      <c r="K4345" s="186">
        <f t="shared" si="408"/>
        <v>13.5</v>
      </c>
      <c r="L4345" s="198">
        <f t="shared" si="406"/>
        <v>4.5</v>
      </c>
      <c r="M4345" s="199">
        <f t="shared" si="407"/>
        <v>4.5</v>
      </c>
    </row>
    <row r="4346" spans="1:13" x14ac:dyDescent="0.35">
      <c r="A4346" s="189" t="s">
        <v>4110</v>
      </c>
      <c r="B4346" s="190" t="s">
        <v>4119</v>
      </c>
      <c r="C4346" s="191">
        <v>587389</v>
      </c>
      <c r="D4346" s="192">
        <v>3.6360000000000001</v>
      </c>
      <c r="E4346" s="193">
        <v>43.608247419999998</v>
      </c>
      <c r="F4346" s="194">
        <v>1.0309278350515465</v>
      </c>
      <c r="H4346" s="195">
        <f t="shared" si="403"/>
        <v>4</v>
      </c>
      <c r="I4346" s="196">
        <f t="shared" si="404"/>
        <v>4.5</v>
      </c>
      <c r="J4346" s="197">
        <f t="shared" si="405"/>
        <v>5</v>
      </c>
      <c r="K4346" s="186">
        <f t="shared" si="408"/>
        <v>13.5</v>
      </c>
      <c r="L4346" s="198">
        <f t="shared" si="406"/>
        <v>4.5</v>
      </c>
      <c r="M4346" s="199">
        <f t="shared" si="407"/>
        <v>4.5</v>
      </c>
    </row>
    <row r="4347" spans="1:13" x14ac:dyDescent="0.35">
      <c r="A4347" s="189" t="s">
        <v>4110</v>
      </c>
      <c r="B4347" s="190" t="s">
        <v>4120</v>
      </c>
      <c r="C4347" s="191">
        <v>587419</v>
      </c>
      <c r="D4347" s="192">
        <v>5.4550000000000001</v>
      </c>
      <c r="E4347" s="193">
        <v>40.705128209999998</v>
      </c>
      <c r="F4347" s="194">
        <v>10.256410256410257</v>
      </c>
      <c r="H4347" s="195">
        <f t="shared" si="403"/>
        <v>5</v>
      </c>
      <c r="I4347" s="196">
        <f t="shared" si="404"/>
        <v>0.5</v>
      </c>
      <c r="J4347" s="197">
        <f t="shared" si="405"/>
        <v>0.5</v>
      </c>
      <c r="K4347" s="186">
        <f t="shared" si="408"/>
        <v>6</v>
      </c>
      <c r="L4347" s="198">
        <f t="shared" si="406"/>
        <v>2</v>
      </c>
      <c r="M4347" s="199">
        <f t="shared" si="407"/>
        <v>2</v>
      </c>
    </row>
    <row r="4348" spans="1:13" x14ac:dyDescent="0.35">
      <c r="A4348" s="189" t="s">
        <v>4110</v>
      </c>
      <c r="B4348" s="190" t="s">
        <v>4121</v>
      </c>
      <c r="C4348" s="191">
        <v>587435</v>
      </c>
      <c r="D4348" s="192">
        <v>4.0449999999999999</v>
      </c>
      <c r="E4348" s="193">
        <v>41.097156400000003</v>
      </c>
      <c r="F4348" s="194">
        <v>0.94786729857819896</v>
      </c>
      <c r="H4348" s="195">
        <f t="shared" si="403"/>
        <v>4.5</v>
      </c>
      <c r="I4348" s="196">
        <f t="shared" si="404"/>
        <v>0.5</v>
      </c>
      <c r="J4348" s="197">
        <f t="shared" si="405"/>
        <v>5</v>
      </c>
      <c r="K4348" s="186">
        <f t="shared" si="408"/>
        <v>10</v>
      </c>
      <c r="L4348" s="198">
        <f t="shared" si="406"/>
        <v>3.3333333333333335</v>
      </c>
      <c r="M4348" s="199">
        <f t="shared" si="407"/>
        <v>3.33</v>
      </c>
    </row>
    <row r="4349" spans="1:13" x14ac:dyDescent="0.35">
      <c r="A4349" s="189" t="s">
        <v>4110</v>
      </c>
      <c r="B4349" s="190" t="s">
        <v>4122</v>
      </c>
      <c r="C4349" s="191">
        <v>587443</v>
      </c>
      <c r="D4349" s="192">
        <v>0.752</v>
      </c>
      <c r="E4349" s="193">
        <v>44.300925929999998</v>
      </c>
      <c r="F4349" s="194">
        <v>0</v>
      </c>
      <c r="H4349" s="195">
        <f t="shared" si="403"/>
        <v>0.5</v>
      </c>
      <c r="I4349" s="196">
        <f t="shared" si="404"/>
        <v>5</v>
      </c>
      <c r="J4349" s="197">
        <f t="shared" si="405"/>
        <v>5</v>
      </c>
      <c r="K4349" s="186">
        <f t="shared" si="408"/>
        <v>10.5</v>
      </c>
      <c r="L4349" s="198">
        <f t="shared" si="406"/>
        <v>3.5</v>
      </c>
      <c r="M4349" s="199">
        <f t="shared" si="407"/>
        <v>3.5</v>
      </c>
    </row>
    <row r="4350" spans="1:13" x14ac:dyDescent="0.35">
      <c r="A4350" s="189" t="s">
        <v>4110</v>
      </c>
      <c r="B4350" s="190" t="s">
        <v>612</v>
      </c>
      <c r="C4350" s="191">
        <v>587451</v>
      </c>
      <c r="D4350" s="192">
        <v>9.375</v>
      </c>
      <c r="E4350" s="193">
        <v>45.5</v>
      </c>
      <c r="F4350" s="194">
        <v>8.0808080808080813</v>
      </c>
      <c r="H4350" s="195">
        <f t="shared" si="403"/>
        <v>5</v>
      </c>
      <c r="I4350" s="196">
        <f t="shared" si="404"/>
        <v>5</v>
      </c>
      <c r="J4350" s="197">
        <f t="shared" si="405"/>
        <v>0.5</v>
      </c>
      <c r="K4350" s="186">
        <f t="shared" si="408"/>
        <v>10.5</v>
      </c>
      <c r="L4350" s="198">
        <f t="shared" si="406"/>
        <v>3.5</v>
      </c>
      <c r="M4350" s="199">
        <f t="shared" si="407"/>
        <v>3.5</v>
      </c>
    </row>
    <row r="4351" spans="1:13" x14ac:dyDescent="0.35">
      <c r="A4351" s="189" t="s">
        <v>4110</v>
      </c>
      <c r="B4351" s="190" t="s">
        <v>2519</v>
      </c>
      <c r="C4351" s="191">
        <v>587494</v>
      </c>
      <c r="D4351" s="192">
        <v>4.202</v>
      </c>
      <c r="E4351" s="193">
        <v>44.987684729999998</v>
      </c>
      <c r="F4351" s="194">
        <v>0.98522167487684742</v>
      </c>
      <c r="H4351" s="195">
        <f t="shared" si="403"/>
        <v>5</v>
      </c>
      <c r="I4351" s="196">
        <f t="shared" si="404"/>
        <v>5</v>
      </c>
      <c r="J4351" s="197">
        <f t="shared" si="405"/>
        <v>5</v>
      </c>
      <c r="K4351" s="186">
        <f t="shared" si="408"/>
        <v>15</v>
      </c>
      <c r="L4351" s="198">
        <f t="shared" si="406"/>
        <v>5</v>
      </c>
      <c r="M4351" s="199">
        <f t="shared" si="407"/>
        <v>5</v>
      </c>
    </row>
    <row r="4352" spans="1:13" x14ac:dyDescent="0.35">
      <c r="A4352" s="189" t="s">
        <v>4110</v>
      </c>
      <c r="B4352" s="190" t="s">
        <v>3442</v>
      </c>
      <c r="C4352" s="191">
        <v>587541</v>
      </c>
      <c r="D4352" s="192">
        <v>10.622999999999999</v>
      </c>
      <c r="E4352" s="193">
        <v>43.502259889999998</v>
      </c>
      <c r="F4352" s="194">
        <v>1.5819209039548021</v>
      </c>
      <c r="H4352" s="195">
        <f t="shared" si="403"/>
        <v>5</v>
      </c>
      <c r="I4352" s="196">
        <f t="shared" si="404"/>
        <v>4.5</v>
      </c>
      <c r="J4352" s="197">
        <f t="shared" si="405"/>
        <v>5</v>
      </c>
      <c r="K4352" s="186">
        <f t="shared" si="408"/>
        <v>14.5</v>
      </c>
      <c r="L4352" s="198">
        <f t="shared" si="406"/>
        <v>4.833333333333333</v>
      </c>
      <c r="M4352" s="199">
        <f t="shared" si="407"/>
        <v>4.83</v>
      </c>
    </row>
    <row r="4353" spans="1:13" x14ac:dyDescent="0.35">
      <c r="A4353" s="189" t="s">
        <v>4110</v>
      </c>
      <c r="B4353" s="190" t="s">
        <v>4123</v>
      </c>
      <c r="C4353" s="191">
        <v>587559</v>
      </c>
      <c r="D4353" s="192">
        <v>4.8780000000000001</v>
      </c>
      <c r="E4353" s="193">
        <v>39.939393940000002</v>
      </c>
      <c r="F4353" s="194">
        <v>3.0303030303030303</v>
      </c>
      <c r="H4353" s="195">
        <f t="shared" si="403"/>
        <v>5</v>
      </c>
      <c r="I4353" s="196">
        <f t="shared" si="404"/>
        <v>0.5</v>
      </c>
      <c r="J4353" s="197">
        <f t="shared" si="405"/>
        <v>3</v>
      </c>
      <c r="K4353" s="186">
        <f t="shared" si="408"/>
        <v>8.5</v>
      </c>
      <c r="L4353" s="198">
        <f t="shared" si="406"/>
        <v>2.8333333333333335</v>
      </c>
      <c r="M4353" s="199">
        <f t="shared" si="407"/>
        <v>2.83</v>
      </c>
    </row>
    <row r="4354" spans="1:13" x14ac:dyDescent="0.35">
      <c r="A4354" s="189" t="s">
        <v>4110</v>
      </c>
      <c r="B4354" s="190" t="s">
        <v>4124</v>
      </c>
      <c r="C4354" s="191">
        <v>587567</v>
      </c>
      <c r="D4354" s="192">
        <v>3.968</v>
      </c>
      <c r="E4354" s="193">
        <v>41.276119399999999</v>
      </c>
      <c r="F4354" s="194">
        <v>2.9850746268656718</v>
      </c>
      <c r="H4354" s="195">
        <f t="shared" si="403"/>
        <v>4.5</v>
      </c>
      <c r="I4354" s="196">
        <f t="shared" si="404"/>
        <v>1</v>
      </c>
      <c r="J4354" s="197">
        <f t="shared" si="405"/>
        <v>3</v>
      </c>
      <c r="K4354" s="186">
        <f t="shared" si="408"/>
        <v>8.5</v>
      </c>
      <c r="L4354" s="198">
        <f t="shared" si="406"/>
        <v>2.8333333333333335</v>
      </c>
      <c r="M4354" s="199">
        <f t="shared" si="407"/>
        <v>2.83</v>
      </c>
    </row>
    <row r="4355" spans="1:13" x14ac:dyDescent="0.35">
      <c r="A4355" s="189" t="s">
        <v>4110</v>
      </c>
      <c r="B4355" s="190" t="s">
        <v>4125</v>
      </c>
      <c r="C4355" s="191">
        <v>587583</v>
      </c>
      <c r="D4355" s="192">
        <v>2.8780000000000001</v>
      </c>
      <c r="E4355" s="193">
        <v>44.97272727</v>
      </c>
      <c r="F4355" s="194">
        <v>0.90909090909090906</v>
      </c>
      <c r="H4355" s="195">
        <f t="shared" si="403"/>
        <v>2</v>
      </c>
      <c r="I4355" s="196">
        <f t="shared" si="404"/>
        <v>5</v>
      </c>
      <c r="J4355" s="197">
        <f t="shared" si="405"/>
        <v>5</v>
      </c>
      <c r="K4355" s="186">
        <f t="shared" si="408"/>
        <v>12</v>
      </c>
      <c r="L4355" s="198">
        <f t="shared" si="406"/>
        <v>4</v>
      </c>
      <c r="M4355" s="199">
        <f t="shared" si="407"/>
        <v>4</v>
      </c>
    </row>
    <row r="4356" spans="1:13" x14ac:dyDescent="0.35">
      <c r="A4356" s="189" t="s">
        <v>4110</v>
      </c>
      <c r="B4356" s="190" t="s">
        <v>4126</v>
      </c>
      <c r="C4356" s="191">
        <v>587591</v>
      </c>
      <c r="D4356" s="192">
        <v>4.5209999999999999</v>
      </c>
      <c r="E4356" s="193">
        <v>42.356164380000003</v>
      </c>
      <c r="F4356" s="194">
        <v>1.1415525114155249</v>
      </c>
      <c r="H4356" s="195">
        <f t="shared" ref="H4356:H4419" si="409">VALUE(_xlfn.IFS(D4356&gt;4.05,"5",D4356&gt;=3.83,"4,5",D4356&gt;=3.6,"4",D4356&gt;=3.37,"3,5",D4356&gt;=3.14,"3",D4356&gt;=2.91,"2,5",D4356&gt;=2.68,"2",D4356&gt;=2.45,"1,5",D4356&gt;=2.22,"1",D4356&lt;2.22,"0,5"))</f>
        <v>5</v>
      </c>
      <c r="I4356" s="196">
        <f t="shared" ref="I4356:I4419" si="410">VALUE(_xlfn.IFS(E4356&gt;43.62,"5",E4356&gt;=43.32,"4,5",E4356&gt;=43.1,"4",E4356&gt;=42.7,"3,5",E4356&gt;=42.39,"3",E4356&gt;=42.08,"2,5",E4356&gt;=41.77,"2",E4356&gt;=41.46,"1,5",E4356&gt;=41.15,"1",E4356&lt;41.15,"0,5"))</f>
        <v>2.5</v>
      </c>
      <c r="J4356" s="197">
        <f t="shared" ref="J4356:J4419" si="411">VALUE(_xlfn.IFS(F4356&gt;4.53,"0,5",F4356&gt;=4.2,"1",F4356&gt;=3.86,"1,5",F4356&gt;=3.52,"2",F4356&gt;=3.18,"2,5",F4356&gt;=2.84,"3",F4356&gt;=2.5,"3,5",F4356&gt;=2.16,"4",F4356&gt;=1.82,"4,5",F4356&lt;1.82,"5"))</f>
        <v>5</v>
      </c>
      <c r="K4356" s="186">
        <f t="shared" si="408"/>
        <v>12.5</v>
      </c>
      <c r="L4356" s="198">
        <f t="shared" ref="L4356:L4419" si="412">(H4356+I4356+J4356)/3</f>
        <v>4.166666666666667</v>
      </c>
      <c r="M4356" s="199">
        <f t="shared" ref="M4356:M4419" si="413">ROUNDDOWN(L4356,2)</f>
        <v>4.16</v>
      </c>
    </row>
    <row r="4357" spans="1:13" x14ac:dyDescent="0.35">
      <c r="A4357" s="189" t="s">
        <v>4110</v>
      </c>
      <c r="B4357" s="190" t="s">
        <v>2011</v>
      </c>
      <c r="C4357" s="191">
        <v>587613</v>
      </c>
      <c r="D4357" s="192">
        <v>0</v>
      </c>
      <c r="E4357" s="193">
        <v>40.219512199999997</v>
      </c>
      <c r="F4357" s="194">
        <v>0</v>
      </c>
      <c r="H4357" s="195">
        <f t="shared" si="409"/>
        <v>0.5</v>
      </c>
      <c r="I4357" s="196">
        <f t="shared" si="410"/>
        <v>0.5</v>
      </c>
      <c r="J4357" s="197">
        <f t="shared" si="411"/>
        <v>5</v>
      </c>
      <c r="K4357" s="186">
        <f t="shared" si="408"/>
        <v>6</v>
      </c>
      <c r="L4357" s="198">
        <f t="shared" si="412"/>
        <v>2</v>
      </c>
      <c r="M4357" s="199">
        <f t="shared" si="413"/>
        <v>2</v>
      </c>
    </row>
    <row r="4358" spans="1:13" x14ac:dyDescent="0.35">
      <c r="A4358" s="189" t="s">
        <v>4110</v>
      </c>
      <c r="B4358" s="190" t="s">
        <v>4127</v>
      </c>
      <c r="C4358" s="191">
        <v>587214</v>
      </c>
      <c r="D4358" s="192">
        <v>7.5</v>
      </c>
      <c r="E4358" s="193">
        <v>37.461038960000003</v>
      </c>
      <c r="F4358" s="194">
        <v>0</v>
      </c>
      <c r="H4358" s="195">
        <f t="shared" si="409"/>
        <v>5</v>
      </c>
      <c r="I4358" s="196">
        <f t="shared" si="410"/>
        <v>0.5</v>
      </c>
      <c r="J4358" s="197">
        <f t="shared" si="411"/>
        <v>5</v>
      </c>
      <c r="K4358" s="186">
        <f t="shared" si="408"/>
        <v>10.5</v>
      </c>
      <c r="L4358" s="198">
        <f t="shared" si="412"/>
        <v>3.5</v>
      </c>
      <c r="M4358" s="199">
        <f t="shared" si="413"/>
        <v>3.5</v>
      </c>
    </row>
    <row r="4359" spans="1:13" x14ac:dyDescent="0.35">
      <c r="A4359" s="189" t="s">
        <v>4110</v>
      </c>
      <c r="B4359" s="190" t="s">
        <v>4128</v>
      </c>
      <c r="C4359" s="191">
        <v>587630</v>
      </c>
      <c r="D4359" s="192">
        <v>8</v>
      </c>
      <c r="E4359" s="193">
        <v>39.986111110000003</v>
      </c>
      <c r="F4359" s="194">
        <v>0</v>
      </c>
      <c r="H4359" s="195">
        <f t="shared" si="409"/>
        <v>5</v>
      </c>
      <c r="I4359" s="196">
        <f t="shared" si="410"/>
        <v>0.5</v>
      </c>
      <c r="J4359" s="197">
        <f t="shared" si="411"/>
        <v>5</v>
      </c>
      <c r="K4359" s="186">
        <f t="shared" si="408"/>
        <v>10.5</v>
      </c>
      <c r="L4359" s="198">
        <f t="shared" si="412"/>
        <v>3.5</v>
      </c>
      <c r="M4359" s="199">
        <f t="shared" si="413"/>
        <v>3.5</v>
      </c>
    </row>
    <row r="4360" spans="1:13" x14ac:dyDescent="0.35">
      <c r="A4360" s="189" t="s">
        <v>4110</v>
      </c>
      <c r="B4360" s="190" t="s">
        <v>4129</v>
      </c>
      <c r="C4360" s="191">
        <v>587672</v>
      </c>
      <c r="D4360" s="192">
        <v>7.7919999999999998</v>
      </c>
      <c r="E4360" s="193">
        <v>42.806569340000003</v>
      </c>
      <c r="F4360" s="194">
        <v>1.4598540145985404</v>
      </c>
      <c r="H4360" s="195">
        <f t="shared" si="409"/>
        <v>5</v>
      </c>
      <c r="I4360" s="196">
        <f t="shared" si="410"/>
        <v>3.5</v>
      </c>
      <c r="J4360" s="197">
        <f t="shared" si="411"/>
        <v>5</v>
      </c>
      <c r="K4360" s="186">
        <f t="shared" si="408"/>
        <v>13.5</v>
      </c>
      <c r="L4360" s="198">
        <f t="shared" si="412"/>
        <v>4.5</v>
      </c>
      <c r="M4360" s="199">
        <f t="shared" si="413"/>
        <v>4.5</v>
      </c>
    </row>
    <row r="4361" spans="1:13" x14ac:dyDescent="0.35">
      <c r="A4361" s="189" t="s">
        <v>4110</v>
      </c>
      <c r="B4361" s="190" t="s">
        <v>1823</v>
      </c>
      <c r="C4361" s="191">
        <v>587761</v>
      </c>
      <c r="D4361" s="192">
        <v>7.407</v>
      </c>
      <c r="E4361" s="193">
        <v>42.755411260000002</v>
      </c>
      <c r="F4361" s="194">
        <v>0.86580086580086579</v>
      </c>
      <c r="H4361" s="195">
        <f t="shared" si="409"/>
        <v>5</v>
      </c>
      <c r="I4361" s="196">
        <f t="shared" si="410"/>
        <v>3.5</v>
      </c>
      <c r="J4361" s="197">
        <f t="shared" si="411"/>
        <v>5</v>
      </c>
      <c r="K4361" s="186">
        <f t="shared" si="408"/>
        <v>13.5</v>
      </c>
      <c r="L4361" s="198">
        <f t="shared" si="412"/>
        <v>4.5</v>
      </c>
      <c r="M4361" s="199">
        <f t="shared" si="413"/>
        <v>4.5</v>
      </c>
    </row>
    <row r="4362" spans="1:13" x14ac:dyDescent="0.35">
      <c r="A4362" s="189" t="s">
        <v>4110</v>
      </c>
      <c r="B4362" s="190" t="s">
        <v>4130</v>
      </c>
      <c r="C4362" s="191">
        <v>587800</v>
      </c>
      <c r="D4362" s="192">
        <v>5.1719999999999997</v>
      </c>
      <c r="E4362" s="193">
        <v>42.085365850000002</v>
      </c>
      <c r="F4362" s="194">
        <v>1.2195121951219512</v>
      </c>
      <c r="H4362" s="195">
        <f t="shared" si="409"/>
        <v>5</v>
      </c>
      <c r="I4362" s="196">
        <f t="shared" si="410"/>
        <v>2.5</v>
      </c>
      <c r="J4362" s="197">
        <f t="shared" si="411"/>
        <v>5</v>
      </c>
      <c r="K4362" s="186">
        <f t="shared" si="408"/>
        <v>12.5</v>
      </c>
      <c r="L4362" s="198">
        <f t="shared" si="412"/>
        <v>4.166666666666667</v>
      </c>
      <c r="M4362" s="199">
        <f t="shared" si="413"/>
        <v>4.16</v>
      </c>
    </row>
    <row r="4363" spans="1:13" x14ac:dyDescent="0.35">
      <c r="A4363" s="189" t="s">
        <v>4110</v>
      </c>
      <c r="B4363" s="190" t="s">
        <v>4131</v>
      </c>
      <c r="C4363" s="191">
        <v>587834</v>
      </c>
      <c r="D4363" s="192">
        <v>6.0810000000000004</v>
      </c>
      <c r="E4363" s="193">
        <v>42.882899629999997</v>
      </c>
      <c r="F4363" s="194">
        <v>4.4609665427509295</v>
      </c>
      <c r="H4363" s="195">
        <f t="shared" si="409"/>
        <v>5</v>
      </c>
      <c r="I4363" s="196">
        <f t="shared" si="410"/>
        <v>3.5</v>
      </c>
      <c r="J4363" s="197">
        <f t="shared" si="411"/>
        <v>1</v>
      </c>
      <c r="K4363" s="186">
        <f t="shared" si="408"/>
        <v>9.5</v>
      </c>
      <c r="L4363" s="198">
        <f t="shared" si="412"/>
        <v>3.1666666666666665</v>
      </c>
      <c r="M4363" s="199">
        <f t="shared" si="413"/>
        <v>3.16</v>
      </c>
    </row>
    <row r="4364" spans="1:13" x14ac:dyDescent="0.35">
      <c r="A4364" s="189" t="s">
        <v>4110</v>
      </c>
      <c r="B4364" s="190" t="s">
        <v>4132</v>
      </c>
      <c r="C4364" s="191">
        <v>587851</v>
      </c>
      <c r="D4364" s="192">
        <v>10.526</v>
      </c>
      <c r="E4364" s="193">
        <v>43.857142860000003</v>
      </c>
      <c r="F4364" s="194">
        <v>4.7619047619047628</v>
      </c>
      <c r="H4364" s="195">
        <f t="shared" si="409"/>
        <v>5</v>
      </c>
      <c r="I4364" s="196">
        <f t="shared" si="410"/>
        <v>5</v>
      </c>
      <c r="J4364" s="197">
        <f t="shared" si="411"/>
        <v>0.5</v>
      </c>
      <c r="K4364" s="186">
        <f t="shared" si="408"/>
        <v>10.5</v>
      </c>
      <c r="L4364" s="198">
        <f t="shared" si="412"/>
        <v>3.5</v>
      </c>
      <c r="M4364" s="199">
        <f t="shared" si="413"/>
        <v>3.5</v>
      </c>
    </row>
    <row r="4365" spans="1:13" x14ac:dyDescent="0.35">
      <c r="A4365" s="189" t="s">
        <v>4110</v>
      </c>
      <c r="B4365" s="190" t="s">
        <v>4133</v>
      </c>
      <c r="C4365" s="191">
        <v>587877</v>
      </c>
      <c r="D4365" s="192">
        <v>11.765000000000001</v>
      </c>
      <c r="E4365" s="193">
        <v>45.236842109999998</v>
      </c>
      <c r="F4365" s="194">
        <v>0</v>
      </c>
      <c r="H4365" s="195">
        <f t="shared" si="409"/>
        <v>5</v>
      </c>
      <c r="I4365" s="196">
        <f t="shared" si="410"/>
        <v>5</v>
      </c>
      <c r="J4365" s="197">
        <f t="shared" si="411"/>
        <v>5</v>
      </c>
      <c r="K4365" s="186">
        <f t="shared" ref="K4365:K4428" si="414">SUM(H4365:J4365)</f>
        <v>15</v>
      </c>
      <c r="L4365" s="198">
        <f t="shared" si="412"/>
        <v>5</v>
      </c>
      <c r="M4365" s="199">
        <f t="shared" si="413"/>
        <v>5</v>
      </c>
    </row>
    <row r="4366" spans="1:13" x14ac:dyDescent="0.35">
      <c r="A4366" s="189" t="s">
        <v>4110</v>
      </c>
      <c r="B4366" s="190" t="s">
        <v>4134</v>
      </c>
      <c r="C4366" s="191">
        <v>587885</v>
      </c>
      <c r="D4366" s="192">
        <v>2.5910000000000002</v>
      </c>
      <c r="E4366" s="193">
        <v>40.21197411</v>
      </c>
      <c r="F4366" s="194">
        <v>4.5307443365695796</v>
      </c>
      <c r="H4366" s="195">
        <f t="shared" si="409"/>
        <v>1.5</v>
      </c>
      <c r="I4366" s="196">
        <f t="shared" si="410"/>
        <v>0.5</v>
      </c>
      <c r="J4366" s="197">
        <f t="shared" si="411"/>
        <v>0.5</v>
      </c>
      <c r="K4366" s="186">
        <f t="shared" si="414"/>
        <v>2.5</v>
      </c>
      <c r="L4366" s="198">
        <f t="shared" si="412"/>
        <v>0.83333333333333337</v>
      </c>
      <c r="M4366" s="199">
        <f t="shared" si="413"/>
        <v>0.83</v>
      </c>
    </row>
    <row r="4367" spans="1:13" x14ac:dyDescent="0.35">
      <c r="A4367" s="189" t="s">
        <v>4110</v>
      </c>
      <c r="B4367" s="190" t="s">
        <v>4135</v>
      </c>
      <c r="C4367" s="191">
        <v>587923</v>
      </c>
      <c r="D4367" s="192">
        <v>3.6949999999999998</v>
      </c>
      <c r="E4367" s="193">
        <v>42.778399999999998</v>
      </c>
      <c r="F4367" s="194">
        <v>1.6</v>
      </c>
      <c r="H4367" s="195">
        <f t="shared" si="409"/>
        <v>4</v>
      </c>
      <c r="I4367" s="196">
        <f t="shared" si="410"/>
        <v>3.5</v>
      </c>
      <c r="J4367" s="197">
        <f t="shared" si="411"/>
        <v>5</v>
      </c>
      <c r="K4367" s="186">
        <f t="shared" si="414"/>
        <v>12.5</v>
      </c>
      <c r="L4367" s="198">
        <f t="shared" si="412"/>
        <v>4.166666666666667</v>
      </c>
      <c r="M4367" s="199">
        <f t="shared" si="413"/>
        <v>4.16</v>
      </c>
    </row>
    <row r="4368" spans="1:13" x14ac:dyDescent="0.35">
      <c r="A4368" s="189" t="s">
        <v>4110</v>
      </c>
      <c r="B4368" s="190" t="s">
        <v>4136</v>
      </c>
      <c r="C4368" s="191">
        <v>587940</v>
      </c>
      <c r="D4368" s="192">
        <v>4.7619999999999996</v>
      </c>
      <c r="E4368" s="193">
        <v>41.923913040000002</v>
      </c>
      <c r="F4368" s="194">
        <v>0</v>
      </c>
      <c r="H4368" s="195">
        <f t="shared" si="409"/>
        <v>5</v>
      </c>
      <c r="I4368" s="196">
        <f t="shared" si="410"/>
        <v>2</v>
      </c>
      <c r="J4368" s="197">
        <f t="shared" si="411"/>
        <v>5</v>
      </c>
      <c r="K4368" s="186">
        <f t="shared" si="414"/>
        <v>12</v>
      </c>
      <c r="L4368" s="198">
        <f t="shared" si="412"/>
        <v>4</v>
      </c>
      <c r="M4368" s="199">
        <f t="shared" si="413"/>
        <v>4</v>
      </c>
    </row>
    <row r="4369" spans="1:13" x14ac:dyDescent="0.35">
      <c r="A4369" s="189" t="s">
        <v>4110</v>
      </c>
      <c r="B4369" s="190" t="s">
        <v>2269</v>
      </c>
      <c r="C4369" s="191">
        <v>587991</v>
      </c>
      <c r="D4369" s="192">
        <v>6.6669999999999998</v>
      </c>
      <c r="E4369" s="193">
        <v>51.479591839999998</v>
      </c>
      <c r="F4369" s="194">
        <v>0</v>
      </c>
      <c r="H4369" s="195">
        <f t="shared" si="409"/>
        <v>5</v>
      </c>
      <c r="I4369" s="196">
        <f t="shared" si="410"/>
        <v>5</v>
      </c>
      <c r="J4369" s="197">
        <f t="shared" si="411"/>
        <v>5</v>
      </c>
      <c r="K4369" s="186">
        <f t="shared" si="414"/>
        <v>15</v>
      </c>
      <c r="L4369" s="198">
        <f t="shared" si="412"/>
        <v>5</v>
      </c>
      <c r="M4369" s="199">
        <f t="shared" si="413"/>
        <v>5</v>
      </c>
    </row>
    <row r="4370" spans="1:13" x14ac:dyDescent="0.35">
      <c r="A4370" s="189" t="s">
        <v>4110</v>
      </c>
      <c r="B4370" s="190" t="s">
        <v>4110</v>
      </c>
      <c r="C4370" s="191">
        <v>588024</v>
      </c>
      <c r="D4370" s="192">
        <v>5.3789999999999996</v>
      </c>
      <c r="E4370" s="193">
        <v>45.282063649999998</v>
      </c>
      <c r="F4370" s="194">
        <v>1.8900675024108005</v>
      </c>
      <c r="H4370" s="195">
        <f t="shared" si="409"/>
        <v>5</v>
      </c>
      <c r="I4370" s="196">
        <f t="shared" si="410"/>
        <v>5</v>
      </c>
      <c r="J4370" s="197">
        <f t="shared" si="411"/>
        <v>4.5</v>
      </c>
      <c r="K4370" s="186">
        <f t="shared" si="414"/>
        <v>14.5</v>
      </c>
      <c r="L4370" s="198">
        <f t="shared" si="412"/>
        <v>4.833333333333333</v>
      </c>
      <c r="M4370" s="199">
        <f t="shared" si="413"/>
        <v>4.83</v>
      </c>
    </row>
    <row r="4371" spans="1:13" x14ac:dyDescent="0.35">
      <c r="A4371" s="189" t="s">
        <v>4110</v>
      </c>
      <c r="B4371" s="190" t="s">
        <v>4137</v>
      </c>
      <c r="C4371" s="191">
        <v>588067</v>
      </c>
      <c r="D4371" s="192">
        <v>1.0640000000000001</v>
      </c>
      <c r="E4371" s="193">
        <v>41.772727269999997</v>
      </c>
      <c r="F4371" s="194">
        <v>0</v>
      </c>
      <c r="H4371" s="195">
        <f t="shared" si="409"/>
        <v>0.5</v>
      </c>
      <c r="I4371" s="196">
        <f t="shared" si="410"/>
        <v>2</v>
      </c>
      <c r="J4371" s="197">
        <f t="shared" si="411"/>
        <v>5</v>
      </c>
      <c r="K4371" s="186">
        <f t="shared" si="414"/>
        <v>7.5</v>
      </c>
      <c r="L4371" s="198">
        <f t="shared" si="412"/>
        <v>2.5</v>
      </c>
      <c r="M4371" s="199">
        <f t="shared" si="413"/>
        <v>2.5</v>
      </c>
    </row>
    <row r="4372" spans="1:13" x14ac:dyDescent="0.35">
      <c r="A4372" s="189" t="s">
        <v>4110</v>
      </c>
      <c r="B4372" s="190" t="s">
        <v>4138</v>
      </c>
      <c r="C4372" s="191">
        <v>588083</v>
      </c>
      <c r="D4372" s="192">
        <v>1.667</v>
      </c>
      <c r="E4372" s="193">
        <v>45.880952379999997</v>
      </c>
      <c r="F4372" s="194">
        <v>0</v>
      </c>
      <c r="H4372" s="195">
        <f t="shared" si="409"/>
        <v>0.5</v>
      </c>
      <c r="I4372" s="196">
        <f t="shared" si="410"/>
        <v>5</v>
      </c>
      <c r="J4372" s="197">
        <f t="shared" si="411"/>
        <v>5</v>
      </c>
      <c r="K4372" s="186">
        <f t="shared" si="414"/>
        <v>10.5</v>
      </c>
      <c r="L4372" s="198">
        <f t="shared" si="412"/>
        <v>3.5</v>
      </c>
      <c r="M4372" s="199">
        <f t="shared" si="413"/>
        <v>3.5</v>
      </c>
    </row>
    <row r="4373" spans="1:13" x14ac:dyDescent="0.35">
      <c r="A4373" s="189" t="s">
        <v>4110</v>
      </c>
      <c r="B4373" s="190" t="s">
        <v>4139</v>
      </c>
      <c r="C4373" s="191">
        <v>588091</v>
      </c>
      <c r="D4373" s="192">
        <v>0</v>
      </c>
      <c r="E4373" s="193">
        <v>37.554054049999998</v>
      </c>
      <c r="F4373" s="194">
        <v>5.4054054054054053</v>
      </c>
      <c r="H4373" s="195">
        <f t="shared" si="409"/>
        <v>0.5</v>
      </c>
      <c r="I4373" s="196">
        <f t="shared" si="410"/>
        <v>0.5</v>
      </c>
      <c r="J4373" s="197">
        <f t="shared" si="411"/>
        <v>0.5</v>
      </c>
      <c r="K4373" s="186">
        <f t="shared" si="414"/>
        <v>1.5</v>
      </c>
      <c r="L4373" s="198">
        <f t="shared" si="412"/>
        <v>0.5</v>
      </c>
      <c r="M4373" s="199">
        <f t="shared" si="413"/>
        <v>0.5</v>
      </c>
    </row>
    <row r="4374" spans="1:13" x14ac:dyDescent="0.35">
      <c r="A4374" s="189" t="s">
        <v>4110</v>
      </c>
      <c r="B4374" s="190" t="s">
        <v>4140</v>
      </c>
      <c r="C4374" s="191">
        <v>588105</v>
      </c>
      <c r="D4374" s="192">
        <v>4.3479999999999999</v>
      </c>
      <c r="E4374" s="193">
        <v>55.409090910000003</v>
      </c>
      <c r="F4374" s="194">
        <v>0</v>
      </c>
      <c r="H4374" s="195">
        <f t="shared" si="409"/>
        <v>5</v>
      </c>
      <c r="I4374" s="196">
        <f t="shared" si="410"/>
        <v>5</v>
      </c>
      <c r="J4374" s="197">
        <f t="shared" si="411"/>
        <v>5</v>
      </c>
      <c r="K4374" s="186">
        <f t="shared" si="414"/>
        <v>15</v>
      </c>
      <c r="L4374" s="198">
        <f t="shared" si="412"/>
        <v>5</v>
      </c>
      <c r="M4374" s="199">
        <f t="shared" si="413"/>
        <v>5</v>
      </c>
    </row>
    <row r="4375" spans="1:13" x14ac:dyDescent="0.35">
      <c r="A4375" s="189" t="s">
        <v>4110</v>
      </c>
      <c r="B4375" s="190" t="s">
        <v>2685</v>
      </c>
      <c r="C4375" s="191">
        <v>588164</v>
      </c>
      <c r="D4375" s="192">
        <v>5</v>
      </c>
      <c r="E4375" s="193">
        <v>36.789855070000002</v>
      </c>
      <c r="F4375" s="194">
        <v>0</v>
      </c>
      <c r="H4375" s="195">
        <f t="shared" si="409"/>
        <v>5</v>
      </c>
      <c r="I4375" s="196">
        <f t="shared" si="410"/>
        <v>0.5</v>
      </c>
      <c r="J4375" s="197">
        <f t="shared" si="411"/>
        <v>5</v>
      </c>
      <c r="K4375" s="186">
        <f t="shared" si="414"/>
        <v>10.5</v>
      </c>
      <c r="L4375" s="198">
        <f t="shared" si="412"/>
        <v>3.5</v>
      </c>
      <c r="M4375" s="199">
        <f t="shared" si="413"/>
        <v>3.5</v>
      </c>
    </row>
    <row r="4376" spans="1:13" x14ac:dyDescent="0.35">
      <c r="A4376" s="189" t="s">
        <v>4110</v>
      </c>
      <c r="B4376" s="190" t="s">
        <v>4141</v>
      </c>
      <c r="C4376" s="191">
        <v>588199</v>
      </c>
      <c r="D4376" s="192">
        <v>7.2460000000000004</v>
      </c>
      <c r="E4376" s="193">
        <v>42.475206610000001</v>
      </c>
      <c r="F4376" s="194">
        <v>3.3057851239669427</v>
      </c>
      <c r="H4376" s="195">
        <f t="shared" si="409"/>
        <v>5</v>
      </c>
      <c r="I4376" s="196">
        <f t="shared" si="410"/>
        <v>3</v>
      </c>
      <c r="J4376" s="197">
        <f t="shared" si="411"/>
        <v>2.5</v>
      </c>
      <c r="K4376" s="186">
        <f t="shared" si="414"/>
        <v>10.5</v>
      </c>
      <c r="L4376" s="198">
        <f t="shared" si="412"/>
        <v>3.5</v>
      </c>
      <c r="M4376" s="199">
        <f t="shared" si="413"/>
        <v>3.5</v>
      </c>
    </row>
    <row r="4377" spans="1:13" x14ac:dyDescent="0.35">
      <c r="A4377" s="189" t="s">
        <v>4110</v>
      </c>
      <c r="B4377" s="190" t="s">
        <v>4142</v>
      </c>
      <c r="C4377" s="191">
        <v>587231</v>
      </c>
      <c r="D4377" s="192">
        <v>3.3330000000000002</v>
      </c>
      <c r="E4377" s="193">
        <v>39.34615385</v>
      </c>
      <c r="F4377" s="194">
        <v>0</v>
      </c>
      <c r="H4377" s="195">
        <f t="shared" si="409"/>
        <v>3</v>
      </c>
      <c r="I4377" s="196">
        <f t="shared" si="410"/>
        <v>0.5</v>
      </c>
      <c r="J4377" s="197">
        <f t="shared" si="411"/>
        <v>5</v>
      </c>
      <c r="K4377" s="186">
        <f t="shared" si="414"/>
        <v>8.5</v>
      </c>
      <c r="L4377" s="198">
        <f t="shared" si="412"/>
        <v>2.8333333333333335</v>
      </c>
      <c r="M4377" s="199">
        <f t="shared" si="413"/>
        <v>2.83</v>
      </c>
    </row>
    <row r="4378" spans="1:13" x14ac:dyDescent="0.35">
      <c r="A4378" s="189" t="s">
        <v>4110</v>
      </c>
      <c r="B4378" s="190" t="s">
        <v>4143</v>
      </c>
      <c r="C4378" s="191">
        <v>588245</v>
      </c>
      <c r="D4378" s="192">
        <v>10.256</v>
      </c>
      <c r="E4378" s="193">
        <v>42.172131149999998</v>
      </c>
      <c r="F4378" s="194">
        <v>3.278688524590164</v>
      </c>
      <c r="H4378" s="195">
        <f t="shared" si="409"/>
        <v>5</v>
      </c>
      <c r="I4378" s="196">
        <f t="shared" si="410"/>
        <v>2.5</v>
      </c>
      <c r="J4378" s="197">
        <f t="shared" si="411"/>
        <v>2.5</v>
      </c>
      <c r="K4378" s="186">
        <f t="shared" si="414"/>
        <v>10</v>
      </c>
      <c r="L4378" s="198">
        <f t="shared" si="412"/>
        <v>3.3333333333333335</v>
      </c>
      <c r="M4378" s="199">
        <f t="shared" si="413"/>
        <v>3.33</v>
      </c>
    </row>
    <row r="4379" spans="1:13" x14ac:dyDescent="0.35">
      <c r="A4379" s="189" t="s">
        <v>4110</v>
      </c>
      <c r="B4379" s="190" t="s">
        <v>4144</v>
      </c>
      <c r="C4379" s="191">
        <v>588261</v>
      </c>
      <c r="D4379" s="192">
        <v>1.754</v>
      </c>
      <c r="E4379" s="193">
        <v>38.572289159999997</v>
      </c>
      <c r="F4379" s="194">
        <v>2.4096385542168677</v>
      </c>
      <c r="H4379" s="195">
        <f t="shared" si="409"/>
        <v>0.5</v>
      </c>
      <c r="I4379" s="196">
        <f t="shared" si="410"/>
        <v>0.5</v>
      </c>
      <c r="J4379" s="197">
        <f t="shared" si="411"/>
        <v>4</v>
      </c>
      <c r="K4379" s="186">
        <f t="shared" si="414"/>
        <v>5</v>
      </c>
      <c r="L4379" s="198">
        <f t="shared" si="412"/>
        <v>1.6666666666666667</v>
      </c>
      <c r="M4379" s="199">
        <f t="shared" si="413"/>
        <v>1.66</v>
      </c>
    </row>
    <row r="4380" spans="1:13" x14ac:dyDescent="0.35">
      <c r="A4380" s="189" t="s">
        <v>4110</v>
      </c>
      <c r="B4380" s="190" t="s">
        <v>2784</v>
      </c>
      <c r="C4380" s="191">
        <v>588270</v>
      </c>
      <c r="D4380" s="192">
        <v>6.41</v>
      </c>
      <c r="E4380" s="193">
        <v>44.690909089999998</v>
      </c>
      <c r="F4380" s="194">
        <v>1.8181818181818181</v>
      </c>
      <c r="H4380" s="195">
        <f t="shared" si="409"/>
        <v>5</v>
      </c>
      <c r="I4380" s="196">
        <f t="shared" si="410"/>
        <v>5</v>
      </c>
      <c r="J4380" s="197">
        <f t="shared" si="411"/>
        <v>5</v>
      </c>
      <c r="K4380" s="186">
        <f t="shared" si="414"/>
        <v>15</v>
      </c>
      <c r="L4380" s="198">
        <f t="shared" si="412"/>
        <v>5</v>
      </c>
      <c r="M4380" s="199">
        <f t="shared" si="413"/>
        <v>5</v>
      </c>
    </row>
    <row r="4381" spans="1:13" x14ac:dyDescent="0.35">
      <c r="A4381" s="189" t="s">
        <v>4145</v>
      </c>
      <c r="B4381" s="190" t="s">
        <v>4146</v>
      </c>
      <c r="C4381" s="191">
        <v>590282</v>
      </c>
      <c r="D4381" s="192">
        <v>3.2</v>
      </c>
      <c r="E4381" s="193">
        <v>45.00251256</v>
      </c>
      <c r="F4381" s="194">
        <v>2.0100502512562817</v>
      </c>
      <c r="H4381" s="195">
        <f t="shared" si="409"/>
        <v>3</v>
      </c>
      <c r="I4381" s="196">
        <f t="shared" si="410"/>
        <v>5</v>
      </c>
      <c r="J4381" s="197">
        <f t="shared" si="411"/>
        <v>4.5</v>
      </c>
      <c r="K4381" s="186">
        <f t="shared" si="414"/>
        <v>12.5</v>
      </c>
      <c r="L4381" s="198">
        <f t="shared" si="412"/>
        <v>4.166666666666667</v>
      </c>
      <c r="M4381" s="199">
        <f t="shared" si="413"/>
        <v>4.16</v>
      </c>
    </row>
    <row r="4382" spans="1:13" x14ac:dyDescent="0.35">
      <c r="A4382" s="189" t="s">
        <v>4145</v>
      </c>
      <c r="B4382" s="190" t="s">
        <v>4147</v>
      </c>
      <c r="C4382" s="191">
        <v>590304</v>
      </c>
      <c r="D4382" s="192">
        <v>2.5</v>
      </c>
      <c r="E4382" s="193">
        <v>41.069230769999997</v>
      </c>
      <c r="F4382" s="194">
        <v>2.0512820512820511</v>
      </c>
      <c r="H4382" s="195">
        <f t="shared" si="409"/>
        <v>1.5</v>
      </c>
      <c r="I4382" s="196">
        <f t="shared" si="410"/>
        <v>0.5</v>
      </c>
      <c r="J4382" s="197">
        <f t="shared" si="411"/>
        <v>4.5</v>
      </c>
      <c r="K4382" s="186">
        <f t="shared" si="414"/>
        <v>6.5</v>
      </c>
      <c r="L4382" s="198">
        <f t="shared" si="412"/>
        <v>2.1666666666666665</v>
      </c>
      <c r="M4382" s="199">
        <f t="shared" si="413"/>
        <v>2.16</v>
      </c>
    </row>
    <row r="4383" spans="1:13" x14ac:dyDescent="0.35">
      <c r="A4383" s="189" t="s">
        <v>4145</v>
      </c>
      <c r="B4383" s="190" t="s">
        <v>4148</v>
      </c>
      <c r="C4383" s="191">
        <v>590312</v>
      </c>
      <c r="D4383" s="192">
        <v>3.1059999999999999</v>
      </c>
      <c r="E4383" s="193">
        <v>45.704724409999997</v>
      </c>
      <c r="F4383" s="194">
        <v>0.78740157480314965</v>
      </c>
      <c r="H4383" s="195">
        <f t="shared" si="409"/>
        <v>2.5</v>
      </c>
      <c r="I4383" s="196">
        <f t="shared" si="410"/>
        <v>5</v>
      </c>
      <c r="J4383" s="197">
        <f t="shared" si="411"/>
        <v>5</v>
      </c>
      <c r="K4383" s="186">
        <f t="shared" si="414"/>
        <v>12.5</v>
      </c>
      <c r="L4383" s="198">
        <f t="shared" si="412"/>
        <v>4.166666666666667</v>
      </c>
      <c r="M4383" s="199">
        <f t="shared" si="413"/>
        <v>4.16</v>
      </c>
    </row>
    <row r="4384" spans="1:13" x14ac:dyDescent="0.35">
      <c r="A4384" s="189" t="s">
        <v>4145</v>
      </c>
      <c r="B4384" s="190" t="s">
        <v>4149</v>
      </c>
      <c r="C4384" s="191">
        <v>590347</v>
      </c>
      <c r="D4384" s="192">
        <v>3.448</v>
      </c>
      <c r="E4384" s="193">
        <v>48.986486489999997</v>
      </c>
      <c r="F4384" s="194">
        <v>0</v>
      </c>
      <c r="H4384" s="195">
        <f t="shared" si="409"/>
        <v>3.5</v>
      </c>
      <c r="I4384" s="196">
        <f t="shared" si="410"/>
        <v>5</v>
      </c>
      <c r="J4384" s="197">
        <f t="shared" si="411"/>
        <v>5</v>
      </c>
      <c r="K4384" s="186">
        <f t="shared" si="414"/>
        <v>13.5</v>
      </c>
      <c r="L4384" s="198">
        <f t="shared" si="412"/>
        <v>4.5</v>
      </c>
      <c r="M4384" s="199">
        <f t="shared" si="413"/>
        <v>4.5</v>
      </c>
    </row>
    <row r="4385" spans="1:13" x14ac:dyDescent="0.35">
      <c r="A4385" s="189" t="s">
        <v>4145</v>
      </c>
      <c r="B4385" s="190" t="s">
        <v>4150</v>
      </c>
      <c r="C4385" s="191">
        <v>590363</v>
      </c>
      <c r="D4385" s="192">
        <v>1.5149999999999999</v>
      </c>
      <c r="E4385" s="193">
        <v>47.09345794</v>
      </c>
      <c r="F4385" s="194">
        <v>1.8691588785046729</v>
      </c>
      <c r="H4385" s="195">
        <f t="shared" si="409"/>
        <v>0.5</v>
      </c>
      <c r="I4385" s="196">
        <f t="shared" si="410"/>
        <v>5</v>
      </c>
      <c r="J4385" s="197">
        <f t="shared" si="411"/>
        <v>4.5</v>
      </c>
      <c r="K4385" s="186">
        <f t="shared" si="414"/>
        <v>10</v>
      </c>
      <c r="L4385" s="198">
        <f t="shared" si="412"/>
        <v>3.3333333333333335</v>
      </c>
      <c r="M4385" s="199">
        <f t="shared" si="413"/>
        <v>3.33</v>
      </c>
    </row>
    <row r="4386" spans="1:13" x14ac:dyDescent="0.35">
      <c r="A4386" s="189" t="s">
        <v>4145</v>
      </c>
      <c r="B4386" s="190" t="s">
        <v>4151</v>
      </c>
      <c r="C4386" s="191">
        <v>590401</v>
      </c>
      <c r="D4386" s="192">
        <v>2.2789999999999999</v>
      </c>
      <c r="E4386" s="193">
        <v>42.408112580000001</v>
      </c>
      <c r="F4386" s="194">
        <v>1.490066225165563</v>
      </c>
      <c r="H4386" s="195">
        <f t="shared" si="409"/>
        <v>1</v>
      </c>
      <c r="I4386" s="196">
        <f t="shared" si="410"/>
        <v>3</v>
      </c>
      <c r="J4386" s="197">
        <f t="shared" si="411"/>
        <v>5</v>
      </c>
      <c r="K4386" s="186">
        <f t="shared" si="414"/>
        <v>9</v>
      </c>
      <c r="L4386" s="198">
        <f t="shared" si="412"/>
        <v>3</v>
      </c>
      <c r="M4386" s="199">
        <f t="shared" si="413"/>
        <v>3</v>
      </c>
    </row>
    <row r="4387" spans="1:13" x14ac:dyDescent="0.35">
      <c r="A4387" s="189" t="s">
        <v>4145</v>
      </c>
      <c r="B4387" s="190" t="s">
        <v>4152</v>
      </c>
      <c r="C4387" s="191">
        <v>590436</v>
      </c>
      <c r="D4387" s="192">
        <v>2.508</v>
      </c>
      <c r="E4387" s="193">
        <v>44.950805010000003</v>
      </c>
      <c r="F4387" s="194">
        <v>3.5778175313059033</v>
      </c>
      <c r="H4387" s="195">
        <f t="shared" si="409"/>
        <v>1.5</v>
      </c>
      <c r="I4387" s="196">
        <f t="shared" si="410"/>
        <v>5</v>
      </c>
      <c r="J4387" s="197">
        <f t="shared" si="411"/>
        <v>2</v>
      </c>
      <c r="K4387" s="186">
        <f t="shared" si="414"/>
        <v>8.5</v>
      </c>
      <c r="L4387" s="198">
        <f t="shared" si="412"/>
        <v>2.8333333333333335</v>
      </c>
      <c r="M4387" s="199">
        <f t="shared" si="413"/>
        <v>2.83</v>
      </c>
    </row>
    <row r="4388" spans="1:13" x14ac:dyDescent="0.35">
      <c r="A4388" s="189" t="s">
        <v>4145</v>
      </c>
      <c r="B4388" s="190" t="s">
        <v>4153</v>
      </c>
      <c r="C4388" s="191">
        <v>590444</v>
      </c>
      <c r="D4388" s="192">
        <v>3.774</v>
      </c>
      <c r="E4388" s="193">
        <v>39.90707965</v>
      </c>
      <c r="F4388" s="194">
        <v>5.3097345132743365</v>
      </c>
      <c r="H4388" s="195">
        <f t="shared" si="409"/>
        <v>4</v>
      </c>
      <c r="I4388" s="196">
        <f t="shared" si="410"/>
        <v>0.5</v>
      </c>
      <c r="J4388" s="197">
        <f t="shared" si="411"/>
        <v>0.5</v>
      </c>
      <c r="K4388" s="186">
        <f t="shared" si="414"/>
        <v>5</v>
      </c>
      <c r="L4388" s="198">
        <f t="shared" si="412"/>
        <v>1.6666666666666667</v>
      </c>
      <c r="M4388" s="199">
        <f t="shared" si="413"/>
        <v>1.66</v>
      </c>
    </row>
    <row r="4389" spans="1:13" x14ac:dyDescent="0.35">
      <c r="A4389" s="189" t="s">
        <v>4145</v>
      </c>
      <c r="B4389" s="190" t="s">
        <v>4154</v>
      </c>
      <c r="C4389" s="191">
        <v>590452</v>
      </c>
      <c r="D4389" s="192">
        <v>1.0309999999999999</v>
      </c>
      <c r="E4389" s="193">
        <v>43.226688099999997</v>
      </c>
      <c r="F4389" s="194">
        <v>2.572347266881029</v>
      </c>
      <c r="H4389" s="195">
        <f t="shared" si="409"/>
        <v>0.5</v>
      </c>
      <c r="I4389" s="196">
        <f t="shared" si="410"/>
        <v>4</v>
      </c>
      <c r="J4389" s="197">
        <f t="shared" si="411"/>
        <v>3.5</v>
      </c>
      <c r="K4389" s="186">
        <f t="shared" si="414"/>
        <v>8</v>
      </c>
      <c r="L4389" s="198">
        <f t="shared" si="412"/>
        <v>2.6666666666666665</v>
      </c>
      <c r="M4389" s="199">
        <f t="shared" si="413"/>
        <v>2.66</v>
      </c>
    </row>
    <row r="4390" spans="1:13" x14ac:dyDescent="0.35">
      <c r="A4390" s="189" t="s">
        <v>4145</v>
      </c>
      <c r="B4390" s="190" t="s">
        <v>4155</v>
      </c>
      <c r="C4390" s="191">
        <v>590461</v>
      </c>
      <c r="D4390" s="192">
        <v>1.8180000000000001</v>
      </c>
      <c r="E4390" s="193">
        <v>45.267955800000003</v>
      </c>
      <c r="F4390" s="194">
        <v>2.2099447513812156</v>
      </c>
      <c r="H4390" s="195">
        <f t="shared" si="409"/>
        <v>0.5</v>
      </c>
      <c r="I4390" s="196">
        <f t="shared" si="410"/>
        <v>5</v>
      </c>
      <c r="J4390" s="197">
        <f t="shared" si="411"/>
        <v>4</v>
      </c>
      <c r="K4390" s="186">
        <f t="shared" si="414"/>
        <v>9.5</v>
      </c>
      <c r="L4390" s="198">
        <f t="shared" si="412"/>
        <v>3.1666666666666665</v>
      </c>
      <c r="M4390" s="199">
        <f t="shared" si="413"/>
        <v>3.16</v>
      </c>
    </row>
    <row r="4391" spans="1:13" x14ac:dyDescent="0.35">
      <c r="A4391" s="189" t="s">
        <v>4145</v>
      </c>
      <c r="B4391" s="190" t="s">
        <v>4156</v>
      </c>
      <c r="C4391" s="191">
        <v>590479</v>
      </c>
      <c r="D4391" s="192">
        <v>3.0529999999999999</v>
      </c>
      <c r="E4391" s="193">
        <v>39.677966099999999</v>
      </c>
      <c r="F4391" s="194">
        <v>5.0847457627118642</v>
      </c>
      <c r="H4391" s="195">
        <f t="shared" si="409"/>
        <v>2.5</v>
      </c>
      <c r="I4391" s="196">
        <f t="shared" si="410"/>
        <v>0.5</v>
      </c>
      <c r="J4391" s="197">
        <f t="shared" si="411"/>
        <v>0.5</v>
      </c>
      <c r="K4391" s="186">
        <f t="shared" si="414"/>
        <v>3.5</v>
      </c>
      <c r="L4391" s="198">
        <f t="shared" si="412"/>
        <v>1.1666666666666667</v>
      </c>
      <c r="M4391" s="199">
        <f t="shared" si="413"/>
        <v>1.1599999999999999</v>
      </c>
    </row>
    <row r="4392" spans="1:13" x14ac:dyDescent="0.35">
      <c r="A4392" s="189" t="s">
        <v>4145</v>
      </c>
      <c r="B4392" s="190" t="s">
        <v>4157</v>
      </c>
      <c r="C4392" s="191">
        <v>590487</v>
      </c>
      <c r="D4392" s="192">
        <v>5.4260000000000002</v>
      </c>
      <c r="E4392" s="193">
        <v>49.348484849999998</v>
      </c>
      <c r="F4392" s="194">
        <v>0</v>
      </c>
      <c r="H4392" s="195">
        <f t="shared" si="409"/>
        <v>5</v>
      </c>
      <c r="I4392" s="196">
        <f t="shared" si="410"/>
        <v>5</v>
      </c>
      <c r="J4392" s="197">
        <f t="shared" si="411"/>
        <v>5</v>
      </c>
      <c r="K4392" s="186">
        <f t="shared" si="414"/>
        <v>15</v>
      </c>
      <c r="L4392" s="198">
        <f t="shared" si="412"/>
        <v>5</v>
      </c>
      <c r="M4392" s="199">
        <f t="shared" si="413"/>
        <v>5</v>
      </c>
    </row>
    <row r="4393" spans="1:13" x14ac:dyDescent="0.35">
      <c r="A4393" s="189" t="s">
        <v>4145</v>
      </c>
      <c r="B4393" s="190" t="s">
        <v>1524</v>
      </c>
      <c r="C4393" s="191">
        <v>590509</v>
      </c>
      <c r="D4393" s="192">
        <v>2.1280000000000001</v>
      </c>
      <c r="E4393" s="193">
        <v>39.363436120000003</v>
      </c>
      <c r="F4393" s="194">
        <v>7.929515418502203</v>
      </c>
      <c r="H4393" s="195">
        <f t="shared" si="409"/>
        <v>0.5</v>
      </c>
      <c r="I4393" s="196">
        <f t="shared" si="410"/>
        <v>0.5</v>
      </c>
      <c r="J4393" s="197">
        <f t="shared" si="411"/>
        <v>0.5</v>
      </c>
      <c r="K4393" s="186">
        <f t="shared" si="414"/>
        <v>1.5</v>
      </c>
      <c r="L4393" s="198">
        <f t="shared" si="412"/>
        <v>0.5</v>
      </c>
      <c r="M4393" s="199">
        <f t="shared" si="413"/>
        <v>0.5</v>
      </c>
    </row>
    <row r="4394" spans="1:13" x14ac:dyDescent="0.35">
      <c r="A4394" s="189" t="s">
        <v>4145</v>
      </c>
      <c r="B4394" s="190" t="s">
        <v>2844</v>
      </c>
      <c r="C4394" s="191">
        <v>590517</v>
      </c>
      <c r="D4394" s="192">
        <v>5.391</v>
      </c>
      <c r="E4394" s="193">
        <v>42.70499109</v>
      </c>
      <c r="F4394" s="194">
        <v>2.4955436720142599</v>
      </c>
      <c r="H4394" s="195">
        <f t="shared" si="409"/>
        <v>5</v>
      </c>
      <c r="I4394" s="196">
        <f t="shared" si="410"/>
        <v>3.5</v>
      </c>
      <c r="J4394" s="197">
        <f t="shared" si="411"/>
        <v>4</v>
      </c>
      <c r="K4394" s="186">
        <f t="shared" si="414"/>
        <v>12.5</v>
      </c>
      <c r="L4394" s="198">
        <f t="shared" si="412"/>
        <v>4.166666666666667</v>
      </c>
      <c r="M4394" s="199">
        <f t="shared" si="413"/>
        <v>4.16</v>
      </c>
    </row>
    <row r="4395" spans="1:13" x14ac:dyDescent="0.35">
      <c r="A4395" s="189" t="s">
        <v>4145</v>
      </c>
      <c r="B4395" s="190" t="s">
        <v>4158</v>
      </c>
      <c r="C4395" s="191">
        <v>590550</v>
      </c>
      <c r="D4395" s="192">
        <v>2.1819999999999999</v>
      </c>
      <c r="E4395" s="193">
        <v>40.941037739999999</v>
      </c>
      <c r="F4395" s="194">
        <v>4.7169811320754711</v>
      </c>
      <c r="H4395" s="195">
        <f t="shared" si="409"/>
        <v>0.5</v>
      </c>
      <c r="I4395" s="196">
        <f t="shared" si="410"/>
        <v>0.5</v>
      </c>
      <c r="J4395" s="197">
        <f t="shared" si="411"/>
        <v>0.5</v>
      </c>
      <c r="K4395" s="186">
        <f t="shared" si="414"/>
        <v>1.5</v>
      </c>
      <c r="L4395" s="198">
        <f t="shared" si="412"/>
        <v>0.5</v>
      </c>
      <c r="M4395" s="199">
        <f t="shared" si="413"/>
        <v>0.5</v>
      </c>
    </row>
    <row r="4396" spans="1:13" x14ac:dyDescent="0.35">
      <c r="A4396" s="189" t="s">
        <v>4145</v>
      </c>
      <c r="B4396" s="190" t="s">
        <v>4159</v>
      </c>
      <c r="C4396" s="191">
        <v>590576</v>
      </c>
      <c r="D4396" s="192">
        <v>2.2730000000000001</v>
      </c>
      <c r="E4396" s="193">
        <v>42.333906069999998</v>
      </c>
      <c r="F4396" s="194">
        <v>1.6036655211912942</v>
      </c>
      <c r="H4396" s="195">
        <f t="shared" si="409"/>
        <v>1</v>
      </c>
      <c r="I4396" s="196">
        <f t="shared" si="410"/>
        <v>2.5</v>
      </c>
      <c r="J4396" s="197">
        <f t="shared" si="411"/>
        <v>5</v>
      </c>
      <c r="K4396" s="186">
        <f t="shared" si="414"/>
        <v>8.5</v>
      </c>
      <c r="L4396" s="198">
        <f t="shared" si="412"/>
        <v>2.8333333333333335</v>
      </c>
      <c r="M4396" s="199">
        <f t="shared" si="413"/>
        <v>2.83</v>
      </c>
    </row>
    <row r="4397" spans="1:13" x14ac:dyDescent="0.35">
      <c r="A4397" s="189" t="s">
        <v>4145</v>
      </c>
      <c r="B4397" s="190" t="s">
        <v>4160</v>
      </c>
      <c r="C4397" s="191">
        <v>590592</v>
      </c>
      <c r="D4397" s="192">
        <v>2.0489999999999999</v>
      </c>
      <c r="E4397" s="193">
        <v>42.077427819999997</v>
      </c>
      <c r="F4397" s="194">
        <v>4.7244094488188972</v>
      </c>
      <c r="H4397" s="195">
        <f t="shared" si="409"/>
        <v>0.5</v>
      </c>
      <c r="I4397" s="196">
        <f t="shared" si="410"/>
        <v>2</v>
      </c>
      <c r="J4397" s="197">
        <f t="shared" si="411"/>
        <v>0.5</v>
      </c>
      <c r="K4397" s="186">
        <f t="shared" si="414"/>
        <v>3</v>
      </c>
      <c r="L4397" s="198">
        <f t="shared" si="412"/>
        <v>1</v>
      </c>
      <c r="M4397" s="199">
        <f t="shared" si="413"/>
        <v>1</v>
      </c>
    </row>
    <row r="4398" spans="1:13" x14ac:dyDescent="0.35">
      <c r="A4398" s="189" t="s">
        <v>4145</v>
      </c>
      <c r="B4398" s="190" t="s">
        <v>4161</v>
      </c>
      <c r="C4398" s="191">
        <v>590622</v>
      </c>
      <c r="D4398" s="192">
        <v>2.6459999999999999</v>
      </c>
      <c r="E4398" s="193">
        <v>43.632258059999998</v>
      </c>
      <c r="F4398" s="194">
        <v>1.2903225806451613</v>
      </c>
      <c r="H4398" s="195">
        <f t="shared" si="409"/>
        <v>1.5</v>
      </c>
      <c r="I4398" s="196">
        <f t="shared" si="410"/>
        <v>5</v>
      </c>
      <c r="J4398" s="197">
        <f t="shared" si="411"/>
        <v>5</v>
      </c>
      <c r="K4398" s="186">
        <f t="shared" si="414"/>
        <v>11.5</v>
      </c>
      <c r="L4398" s="198">
        <f t="shared" si="412"/>
        <v>3.8333333333333335</v>
      </c>
      <c r="M4398" s="199">
        <f t="shared" si="413"/>
        <v>3.83</v>
      </c>
    </row>
    <row r="4399" spans="1:13" x14ac:dyDescent="0.35">
      <c r="A4399" s="189" t="s">
        <v>4145</v>
      </c>
      <c r="B4399" s="190" t="s">
        <v>3490</v>
      </c>
      <c r="C4399" s="191">
        <v>590631</v>
      </c>
      <c r="D4399" s="192">
        <v>1.282</v>
      </c>
      <c r="E4399" s="193">
        <v>40.121428569999999</v>
      </c>
      <c r="F4399" s="194">
        <v>0</v>
      </c>
      <c r="H4399" s="195">
        <f t="shared" si="409"/>
        <v>0.5</v>
      </c>
      <c r="I4399" s="196">
        <f t="shared" si="410"/>
        <v>0.5</v>
      </c>
      <c r="J4399" s="197">
        <f t="shared" si="411"/>
        <v>5</v>
      </c>
      <c r="K4399" s="186">
        <f t="shared" si="414"/>
        <v>6</v>
      </c>
      <c r="L4399" s="198">
        <f t="shared" si="412"/>
        <v>2</v>
      </c>
      <c r="M4399" s="199">
        <f t="shared" si="413"/>
        <v>2</v>
      </c>
    </row>
    <row r="4400" spans="1:13" x14ac:dyDescent="0.35">
      <c r="A4400" s="189" t="s">
        <v>4145</v>
      </c>
      <c r="B4400" s="190" t="s">
        <v>4162</v>
      </c>
      <c r="C4400" s="191">
        <v>550612</v>
      </c>
      <c r="D4400" s="192">
        <v>0</v>
      </c>
      <c r="E4400" s="193">
        <v>49.370370370000003</v>
      </c>
      <c r="F4400" s="194">
        <v>7.4074074074074074</v>
      </c>
      <c r="H4400" s="195">
        <f t="shared" si="409"/>
        <v>0.5</v>
      </c>
      <c r="I4400" s="196">
        <f t="shared" si="410"/>
        <v>5</v>
      </c>
      <c r="J4400" s="197">
        <f t="shared" si="411"/>
        <v>0.5</v>
      </c>
      <c r="K4400" s="186">
        <f t="shared" si="414"/>
        <v>6</v>
      </c>
      <c r="L4400" s="198">
        <f t="shared" si="412"/>
        <v>2</v>
      </c>
      <c r="M4400" s="199">
        <f t="shared" si="413"/>
        <v>2</v>
      </c>
    </row>
    <row r="4401" spans="1:13" x14ac:dyDescent="0.35">
      <c r="A4401" s="189" t="s">
        <v>4145</v>
      </c>
      <c r="B4401" s="190" t="s">
        <v>3505</v>
      </c>
      <c r="C4401" s="191">
        <v>590649</v>
      </c>
      <c r="D4401" s="192">
        <v>1.3160000000000001</v>
      </c>
      <c r="E4401" s="193">
        <v>47.25968992</v>
      </c>
      <c r="F4401" s="194">
        <v>3.1007751937984498</v>
      </c>
      <c r="H4401" s="195">
        <f t="shared" si="409"/>
        <v>0.5</v>
      </c>
      <c r="I4401" s="196">
        <f t="shared" si="410"/>
        <v>5</v>
      </c>
      <c r="J4401" s="197">
        <f t="shared" si="411"/>
        <v>3</v>
      </c>
      <c r="K4401" s="186">
        <f t="shared" si="414"/>
        <v>8.5</v>
      </c>
      <c r="L4401" s="198">
        <f t="shared" si="412"/>
        <v>2.8333333333333335</v>
      </c>
      <c r="M4401" s="199">
        <f t="shared" si="413"/>
        <v>2.83</v>
      </c>
    </row>
    <row r="4402" spans="1:13" x14ac:dyDescent="0.35">
      <c r="A4402" s="189" t="s">
        <v>4145</v>
      </c>
      <c r="B4402" s="190" t="s">
        <v>4163</v>
      </c>
      <c r="C4402" s="191">
        <v>590657</v>
      </c>
      <c r="D4402" s="192">
        <v>12.766</v>
      </c>
      <c r="E4402" s="193">
        <v>43.474358969999997</v>
      </c>
      <c r="F4402" s="194">
        <v>0</v>
      </c>
      <c r="H4402" s="195">
        <f t="shared" si="409"/>
        <v>5</v>
      </c>
      <c r="I4402" s="196">
        <f t="shared" si="410"/>
        <v>4.5</v>
      </c>
      <c r="J4402" s="197">
        <f t="shared" si="411"/>
        <v>5</v>
      </c>
      <c r="K4402" s="186">
        <f t="shared" si="414"/>
        <v>14.5</v>
      </c>
      <c r="L4402" s="198">
        <f t="shared" si="412"/>
        <v>4.833333333333333</v>
      </c>
      <c r="M4402" s="199">
        <f t="shared" si="413"/>
        <v>4.83</v>
      </c>
    </row>
    <row r="4403" spans="1:13" x14ac:dyDescent="0.35">
      <c r="A4403" s="189" t="s">
        <v>4145</v>
      </c>
      <c r="B4403" s="190" t="s">
        <v>4164</v>
      </c>
      <c r="C4403" s="191">
        <v>590673</v>
      </c>
      <c r="D4403" s="192">
        <v>3.4350000000000001</v>
      </c>
      <c r="E4403" s="193">
        <v>43.59375</v>
      </c>
      <c r="F4403" s="194">
        <v>3.75</v>
      </c>
      <c r="H4403" s="195">
        <f t="shared" si="409"/>
        <v>3.5</v>
      </c>
      <c r="I4403" s="196">
        <f t="shared" si="410"/>
        <v>4.5</v>
      </c>
      <c r="J4403" s="197">
        <f t="shared" si="411"/>
        <v>2</v>
      </c>
      <c r="K4403" s="186">
        <f t="shared" si="414"/>
        <v>10</v>
      </c>
      <c r="L4403" s="198">
        <f t="shared" si="412"/>
        <v>3.3333333333333335</v>
      </c>
      <c r="M4403" s="199">
        <f t="shared" si="413"/>
        <v>3.33</v>
      </c>
    </row>
    <row r="4404" spans="1:13" x14ac:dyDescent="0.35">
      <c r="A4404" s="189" t="s">
        <v>4145</v>
      </c>
      <c r="B4404" s="190" t="s">
        <v>4165</v>
      </c>
      <c r="C4404" s="191">
        <v>550639</v>
      </c>
      <c r="D4404" s="192">
        <v>2.778</v>
      </c>
      <c r="E4404" s="193">
        <v>42.70720721</v>
      </c>
      <c r="F4404" s="194">
        <v>3.6036036036036037</v>
      </c>
      <c r="H4404" s="195">
        <f t="shared" si="409"/>
        <v>2</v>
      </c>
      <c r="I4404" s="196">
        <f t="shared" si="410"/>
        <v>3.5</v>
      </c>
      <c r="J4404" s="197">
        <f t="shared" si="411"/>
        <v>2</v>
      </c>
      <c r="K4404" s="186">
        <f t="shared" si="414"/>
        <v>7.5</v>
      </c>
      <c r="L4404" s="198">
        <f t="shared" si="412"/>
        <v>2.5</v>
      </c>
      <c r="M4404" s="199">
        <f t="shared" si="413"/>
        <v>2.5</v>
      </c>
    </row>
    <row r="4405" spans="1:13" x14ac:dyDescent="0.35">
      <c r="A4405" s="189" t="s">
        <v>4145</v>
      </c>
      <c r="B4405" s="190" t="s">
        <v>4166</v>
      </c>
      <c r="C4405" s="191">
        <v>590690</v>
      </c>
      <c r="D4405" s="192">
        <v>0</v>
      </c>
      <c r="E4405" s="193">
        <v>38.5</v>
      </c>
      <c r="F4405" s="194">
        <v>0</v>
      </c>
      <c r="H4405" s="195">
        <f t="shared" si="409"/>
        <v>0.5</v>
      </c>
      <c r="I4405" s="196">
        <f t="shared" si="410"/>
        <v>0.5</v>
      </c>
      <c r="J4405" s="197">
        <f t="shared" si="411"/>
        <v>5</v>
      </c>
      <c r="K4405" s="186">
        <f t="shared" si="414"/>
        <v>6</v>
      </c>
      <c r="L4405" s="198">
        <f t="shared" si="412"/>
        <v>2</v>
      </c>
      <c r="M4405" s="199">
        <f t="shared" si="413"/>
        <v>2</v>
      </c>
    </row>
    <row r="4406" spans="1:13" x14ac:dyDescent="0.35">
      <c r="A4406" s="189" t="s">
        <v>4145</v>
      </c>
      <c r="B4406" s="190" t="s">
        <v>293</v>
      </c>
      <c r="C4406" s="191">
        <v>590703</v>
      </c>
      <c r="D4406" s="192">
        <v>3.665</v>
      </c>
      <c r="E4406" s="193">
        <v>42.016556289999997</v>
      </c>
      <c r="F4406" s="194">
        <v>2.6490066225165565</v>
      </c>
      <c r="H4406" s="195">
        <f t="shared" si="409"/>
        <v>4</v>
      </c>
      <c r="I4406" s="196">
        <f t="shared" si="410"/>
        <v>2</v>
      </c>
      <c r="J4406" s="197">
        <f t="shared" si="411"/>
        <v>3.5</v>
      </c>
      <c r="K4406" s="186">
        <f t="shared" si="414"/>
        <v>9.5</v>
      </c>
      <c r="L4406" s="198">
        <f t="shared" si="412"/>
        <v>3.1666666666666665</v>
      </c>
      <c r="M4406" s="199">
        <f t="shared" si="413"/>
        <v>3.16</v>
      </c>
    </row>
    <row r="4407" spans="1:13" x14ac:dyDescent="0.35">
      <c r="A4407" s="189" t="s">
        <v>4145</v>
      </c>
      <c r="B4407" s="190" t="s">
        <v>1328</v>
      </c>
      <c r="C4407" s="191">
        <v>590711</v>
      </c>
      <c r="D4407" s="192">
        <v>2.4390000000000001</v>
      </c>
      <c r="E4407" s="193">
        <v>44.09333333</v>
      </c>
      <c r="F4407" s="194">
        <v>0</v>
      </c>
      <c r="H4407" s="195">
        <f t="shared" si="409"/>
        <v>1</v>
      </c>
      <c r="I4407" s="196">
        <f t="shared" si="410"/>
        <v>5</v>
      </c>
      <c r="J4407" s="197">
        <f t="shared" si="411"/>
        <v>5</v>
      </c>
      <c r="K4407" s="186">
        <f t="shared" si="414"/>
        <v>11</v>
      </c>
      <c r="L4407" s="198">
        <f t="shared" si="412"/>
        <v>3.6666666666666665</v>
      </c>
      <c r="M4407" s="199">
        <f t="shared" si="413"/>
        <v>3.66</v>
      </c>
    </row>
    <row r="4408" spans="1:13" x14ac:dyDescent="0.35">
      <c r="A4408" s="189" t="s">
        <v>4145</v>
      </c>
      <c r="B4408" s="190" t="s">
        <v>4167</v>
      </c>
      <c r="C4408" s="191">
        <v>590754</v>
      </c>
      <c r="D4408" s="192">
        <v>4.8929999999999998</v>
      </c>
      <c r="E4408" s="193">
        <v>43.070379440000004</v>
      </c>
      <c r="F4408" s="194">
        <v>1.9094247246022031</v>
      </c>
      <c r="H4408" s="195">
        <f t="shared" si="409"/>
        <v>5</v>
      </c>
      <c r="I4408" s="196">
        <f t="shared" si="410"/>
        <v>3.5</v>
      </c>
      <c r="J4408" s="197">
        <f t="shared" si="411"/>
        <v>4.5</v>
      </c>
      <c r="K4408" s="186">
        <f t="shared" si="414"/>
        <v>13</v>
      </c>
      <c r="L4408" s="198">
        <f t="shared" si="412"/>
        <v>4.333333333333333</v>
      </c>
      <c r="M4408" s="199">
        <f t="shared" si="413"/>
        <v>4.33</v>
      </c>
    </row>
    <row r="4409" spans="1:13" x14ac:dyDescent="0.35">
      <c r="A4409" s="189" t="s">
        <v>4145</v>
      </c>
      <c r="B4409" s="190" t="s">
        <v>1852</v>
      </c>
      <c r="C4409" s="191">
        <v>590801</v>
      </c>
      <c r="D4409" s="192">
        <v>3.6230000000000002</v>
      </c>
      <c r="E4409" s="193">
        <v>44.378260869999998</v>
      </c>
      <c r="F4409" s="194">
        <v>3.4782608695652177</v>
      </c>
      <c r="H4409" s="195">
        <f t="shared" si="409"/>
        <v>4</v>
      </c>
      <c r="I4409" s="196">
        <f t="shared" si="410"/>
        <v>5</v>
      </c>
      <c r="J4409" s="197">
        <f t="shared" si="411"/>
        <v>2.5</v>
      </c>
      <c r="K4409" s="186">
        <f t="shared" si="414"/>
        <v>11.5</v>
      </c>
      <c r="L4409" s="198">
        <f t="shared" si="412"/>
        <v>3.8333333333333335</v>
      </c>
      <c r="M4409" s="199">
        <f t="shared" si="413"/>
        <v>3.83</v>
      </c>
    </row>
    <row r="4410" spans="1:13" x14ac:dyDescent="0.35">
      <c r="A4410" s="189" t="s">
        <v>4145</v>
      </c>
      <c r="B4410" s="190" t="s">
        <v>557</v>
      </c>
      <c r="C4410" s="191">
        <v>590835</v>
      </c>
      <c r="D4410" s="192">
        <v>4.2370000000000001</v>
      </c>
      <c r="E4410" s="193">
        <v>46.708092489999999</v>
      </c>
      <c r="F4410" s="194">
        <v>4.6242774566473992</v>
      </c>
      <c r="H4410" s="195">
        <f t="shared" si="409"/>
        <v>5</v>
      </c>
      <c r="I4410" s="196">
        <f t="shared" si="410"/>
        <v>5</v>
      </c>
      <c r="J4410" s="197">
        <f t="shared" si="411"/>
        <v>0.5</v>
      </c>
      <c r="K4410" s="186">
        <f t="shared" si="414"/>
        <v>10.5</v>
      </c>
      <c r="L4410" s="198">
        <f t="shared" si="412"/>
        <v>3.5</v>
      </c>
      <c r="M4410" s="199">
        <f t="shared" si="413"/>
        <v>3.5</v>
      </c>
    </row>
    <row r="4411" spans="1:13" x14ac:dyDescent="0.35">
      <c r="A4411" s="189" t="s">
        <v>4145</v>
      </c>
      <c r="B4411" s="190" t="s">
        <v>4168</v>
      </c>
      <c r="C4411" s="191">
        <v>510645</v>
      </c>
      <c r="D4411" s="192">
        <v>4.9180000000000001</v>
      </c>
      <c r="E4411" s="193">
        <v>37.693548389999997</v>
      </c>
      <c r="F4411" s="194">
        <v>2.150537634408602</v>
      </c>
      <c r="H4411" s="195">
        <f t="shared" si="409"/>
        <v>5</v>
      </c>
      <c r="I4411" s="196">
        <f t="shared" si="410"/>
        <v>0.5</v>
      </c>
      <c r="J4411" s="197">
        <f t="shared" si="411"/>
        <v>4.5</v>
      </c>
      <c r="K4411" s="186">
        <f t="shared" si="414"/>
        <v>10</v>
      </c>
      <c r="L4411" s="198">
        <f t="shared" si="412"/>
        <v>3.3333333333333335</v>
      </c>
      <c r="M4411" s="199">
        <f t="shared" si="413"/>
        <v>3.33</v>
      </c>
    </row>
    <row r="4412" spans="1:13" x14ac:dyDescent="0.35">
      <c r="A4412" s="189" t="s">
        <v>4145</v>
      </c>
      <c r="B4412" s="190" t="s">
        <v>979</v>
      </c>
      <c r="C4412" s="191">
        <v>590860</v>
      </c>
      <c r="D4412" s="192">
        <v>4.7619999999999996</v>
      </c>
      <c r="E4412" s="193">
        <v>44.2326087</v>
      </c>
      <c r="F4412" s="194">
        <v>5.2173913043478253</v>
      </c>
      <c r="H4412" s="195">
        <f t="shared" si="409"/>
        <v>5</v>
      </c>
      <c r="I4412" s="196">
        <f t="shared" si="410"/>
        <v>5</v>
      </c>
      <c r="J4412" s="197">
        <f t="shared" si="411"/>
        <v>0.5</v>
      </c>
      <c r="K4412" s="186">
        <f t="shared" si="414"/>
        <v>10.5</v>
      </c>
      <c r="L4412" s="198">
        <f t="shared" si="412"/>
        <v>3.5</v>
      </c>
      <c r="M4412" s="199">
        <f t="shared" si="413"/>
        <v>3.5</v>
      </c>
    </row>
    <row r="4413" spans="1:13" x14ac:dyDescent="0.35">
      <c r="A4413" s="189" t="s">
        <v>4145</v>
      </c>
      <c r="B4413" s="190" t="s">
        <v>4169</v>
      </c>
      <c r="C4413" s="191">
        <v>590886</v>
      </c>
      <c r="D4413" s="192">
        <v>3.976</v>
      </c>
      <c r="E4413" s="193">
        <v>42.787425149999997</v>
      </c>
      <c r="F4413" s="194">
        <v>1.996007984031936</v>
      </c>
      <c r="H4413" s="195">
        <f t="shared" si="409"/>
        <v>4.5</v>
      </c>
      <c r="I4413" s="196">
        <f t="shared" si="410"/>
        <v>3.5</v>
      </c>
      <c r="J4413" s="197">
        <f t="shared" si="411"/>
        <v>4.5</v>
      </c>
      <c r="K4413" s="186">
        <f t="shared" si="414"/>
        <v>12.5</v>
      </c>
      <c r="L4413" s="198">
        <f t="shared" si="412"/>
        <v>4.166666666666667</v>
      </c>
      <c r="M4413" s="199">
        <f t="shared" si="413"/>
        <v>4.16</v>
      </c>
    </row>
    <row r="4414" spans="1:13" x14ac:dyDescent="0.35">
      <c r="A4414" s="189" t="s">
        <v>4145</v>
      </c>
      <c r="B4414" s="190" t="s">
        <v>1035</v>
      </c>
      <c r="C4414" s="191">
        <v>590908</v>
      </c>
      <c r="D4414" s="192">
        <v>0.40699999999999997</v>
      </c>
      <c r="E4414" s="193">
        <v>43.165841579999999</v>
      </c>
      <c r="F4414" s="194">
        <v>5.9405940594059405</v>
      </c>
      <c r="H4414" s="195">
        <f t="shared" si="409"/>
        <v>0.5</v>
      </c>
      <c r="I4414" s="196">
        <f t="shared" si="410"/>
        <v>4</v>
      </c>
      <c r="J4414" s="197">
        <f t="shared" si="411"/>
        <v>0.5</v>
      </c>
      <c r="K4414" s="186">
        <f t="shared" si="414"/>
        <v>5</v>
      </c>
      <c r="L4414" s="198">
        <f t="shared" si="412"/>
        <v>1.6666666666666667</v>
      </c>
      <c r="M4414" s="199">
        <f t="shared" si="413"/>
        <v>1.66</v>
      </c>
    </row>
    <row r="4415" spans="1:13" x14ac:dyDescent="0.35">
      <c r="A4415" s="189" t="s">
        <v>4145</v>
      </c>
      <c r="B4415" s="190" t="s">
        <v>4170</v>
      </c>
      <c r="C4415" s="191">
        <v>590916</v>
      </c>
      <c r="D4415" s="192">
        <v>3.2970000000000002</v>
      </c>
      <c r="E4415" s="193">
        <v>42.891304349999999</v>
      </c>
      <c r="F4415" s="194">
        <v>4.3478260869565215</v>
      </c>
      <c r="H4415" s="195">
        <f t="shared" si="409"/>
        <v>3</v>
      </c>
      <c r="I4415" s="196">
        <f t="shared" si="410"/>
        <v>3.5</v>
      </c>
      <c r="J4415" s="197">
        <f t="shared" si="411"/>
        <v>1</v>
      </c>
      <c r="K4415" s="186">
        <f t="shared" si="414"/>
        <v>7.5</v>
      </c>
      <c r="L4415" s="198">
        <f t="shared" si="412"/>
        <v>2.5</v>
      </c>
      <c r="M4415" s="199">
        <f t="shared" si="413"/>
        <v>2.5</v>
      </c>
    </row>
    <row r="4416" spans="1:13" x14ac:dyDescent="0.35">
      <c r="A4416" s="189" t="s">
        <v>4145</v>
      </c>
      <c r="B4416" s="190" t="s">
        <v>4171</v>
      </c>
      <c r="C4416" s="191">
        <v>545309</v>
      </c>
      <c r="D4416" s="192">
        <v>2.2389999999999999</v>
      </c>
      <c r="E4416" s="193">
        <v>42.182203389999998</v>
      </c>
      <c r="F4416" s="194">
        <v>5.508474576271186</v>
      </c>
      <c r="H4416" s="195">
        <f t="shared" si="409"/>
        <v>1</v>
      </c>
      <c r="I4416" s="196">
        <f t="shared" si="410"/>
        <v>2.5</v>
      </c>
      <c r="J4416" s="197">
        <f t="shared" si="411"/>
        <v>0.5</v>
      </c>
      <c r="K4416" s="186">
        <f t="shared" si="414"/>
        <v>4</v>
      </c>
      <c r="L4416" s="198">
        <f t="shared" si="412"/>
        <v>1.3333333333333333</v>
      </c>
      <c r="M4416" s="199">
        <f t="shared" si="413"/>
        <v>1.33</v>
      </c>
    </row>
    <row r="4417" spans="1:13" x14ac:dyDescent="0.35">
      <c r="A4417" s="189" t="s">
        <v>4145</v>
      </c>
      <c r="B4417" s="190" t="s">
        <v>4172</v>
      </c>
      <c r="C4417" s="191">
        <v>550710</v>
      </c>
      <c r="D4417" s="192">
        <v>4</v>
      </c>
      <c r="E4417" s="193">
        <v>44.022336770000003</v>
      </c>
      <c r="F4417" s="194">
        <v>2.061855670103093</v>
      </c>
      <c r="H4417" s="195">
        <f t="shared" si="409"/>
        <v>4.5</v>
      </c>
      <c r="I4417" s="196">
        <f t="shared" si="410"/>
        <v>5</v>
      </c>
      <c r="J4417" s="197">
        <f t="shared" si="411"/>
        <v>4.5</v>
      </c>
      <c r="K4417" s="186">
        <f t="shared" si="414"/>
        <v>14</v>
      </c>
      <c r="L4417" s="198">
        <f t="shared" si="412"/>
        <v>4.666666666666667</v>
      </c>
      <c r="M4417" s="199">
        <f t="shared" si="413"/>
        <v>4.66</v>
      </c>
    </row>
    <row r="4418" spans="1:13" x14ac:dyDescent="0.35">
      <c r="A4418" s="189" t="s">
        <v>4145</v>
      </c>
      <c r="B4418" s="190" t="s">
        <v>4173</v>
      </c>
      <c r="C4418" s="191">
        <v>590967</v>
      </c>
      <c r="D4418" s="192">
        <v>4.1669999999999998</v>
      </c>
      <c r="E4418" s="193">
        <v>45.539548019999998</v>
      </c>
      <c r="F4418" s="194">
        <v>1.1299435028248588</v>
      </c>
      <c r="H4418" s="195">
        <f t="shared" si="409"/>
        <v>5</v>
      </c>
      <c r="I4418" s="196">
        <f t="shared" si="410"/>
        <v>5</v>
      </c>
      <c r="J4418" s="197">
        <f t="shared" si="411"/>
        <v>5</v>
      </c>
      <c r="K4418" s="186">
        <f t="shared" si="414"/>
        <v>15</v>
      </c>
      <c r="L4418" s="198">
        <f t="shared" si="412"/>
        <v>5</v>
      </c>
      <c r="M4418" s="199">
        <f t="shared" si="413"/>
        <v>5</v>
      </c>
    </row>
    <row r="4419" spans="1:13" x14ac:dyDescent="0.35">
      <c r="A4419" s="189" t="s">
        <v>4145</v>
      </c>
      <c r="B4419" s="190" t="s">
        <v>4174</v>
      </c>
      <c r="C4419" s="191">
        <v>573485</v>
      </c>
      <c r="D4419" s="192">
        <v>3.39</v>
      </c>
      <c r="E4419" s="193">
        <v>43.933734940000001</v>
      </c>
      <c r="F4419" s="194">
        <v>0</v>
      </c>
      <c r="H4419" s="195">
        <f t="shared" si="409"/>
        <v>3.5</v>
      </c>
      <c r="I4419" s="196">
        <f t="shared" si="410"/>
        <v>5</v>
      </c>
      <c r="J4419" s="197">
        <f t="shared" si="411"/>
        <v>5</v>
      </c>
      <c r="K4419" s="186">
        <f t="shared" si="414"/>
        <v>13.5</v>
      </c>
      <c r="L4419" s="198">
        <f t="shared" si="412"/>
        <v>4.5</v>
      </c>
      <c r="M4419" s="199">
        <f t="shared" si="413"/>
        <v>4.5</v>
      </c>
    </row>
    <row r="4420" spans="1:13" x14ac:dyDescent="0.35">
      <c r="A4420" s="189" t="s">
        <v>4145</v>
      </c>
      <c r="B4420" s="190" t="s">
        <v>910</v>
      </c>
      <c r="C4420" s="191">
        <v>591041</v>
      </c>
      <c r="D4420" s="192">
        <v>5.9480000000000004</v>
      </c>
      <c r="E4420" s="193">
        <v>41.228971960000003</v>
      </c>
      <c r="F4420" s="194">
        <v>2.8037383177570092</v>
      </c>
      <c r="H4420" s="195">
        <f t="shared" ref="H4420:H4483" si="415">VALUE(_xlfn.IFS(D4420&gt;4.05,"5",D4420&gt;=3.83,"4,5",D4420&gt;=3.6,"4",D4420&gt;=3.37,"3,5",D4420&gt;=3.14,"3",D4420&gt;=2.91,"2,5",D4420&gt;=2.68,"2",D4420&gt;=2.45,"1,5",D4420&gt;=2.22,"1",D4420&lt;2.22,"0,5"))</f>
        <v>5</v>
      </c>
      <c r="I4420" s="196">
        <f t="shared" ref="I4420:I4483" si="416">VALUE(_xlfn.IFS(E4420&gt;43.62,"5",E4420&gt;=43.32,"4,5",E4420&gt;=43.1,"4",E4420&gt;=42.7,"3,5",E4420&gt;=42.39,"3",E4420&gt;=42.08,"2,5",E4420&gt;=41.77,"2",E4420&gt;=41.46,"1,5",E4420&gt;=41.15,"1",E4420&lt;41.15,"0,5"))</f>
        <v>1</v>
      </c>
      <c r="J4420" s="197">
        <f t="shared" ref="J4420:J4483" si="417">VALUE(_xlfn.IFS(F4420&gt;4.53,"0,5",F4420&gt;=4.2,"1",F4420&gt;=3.86,"1,5",F4420&gt;=3.52,"2",F4420&gt;=3.18,"2,5",F4420&gt;=2.84,"3",F4420&gt;=2.5,"3,5",F4420&gt;=2.16,"4",F4420&gt;=1.82,"4,5",F4420&lt;1.82,"5"))</f>
        <v>3.5</v>
      </c>
      <c r="K4420" s="186">
        <f t="shared" si="414"/>
        <v>9.5</v>
      </c>
      <c r="L4420" s="198">
        <f t="shared" ref="L4420:L4483" si="418">(H4420+I4420+J4420)/3</f>
        <v>3.1666666666666665</v>
      </c>
      <c r="M4420" s="199">
        <f t="shared" ref="M4420:M4483" si="419">ROUNDDOWN(L4420,2)</f>
        <v>3.16</v>
      </c>
    </row>
    <row r="4421" spans="1:13" x14ac:dyDescent="0.35">
      <c r="A4421" s="189" t="s">
        <v>4145</v>
      </c>
      <c r="B4421" s="190" t="s">
        <v>4175</v>
      </c>
      <c r="C4421" s="191">
        <v>591068</v>
      </c>
      <c r="D4421" s="192">
        <v>6.452</v>
      </c>
      <c r="E4421" s="193">
        <v>47.814960630000002</v>
      </c>
      <c r="F4421" s="194">
        <v>0</v>
      </c>
      <c r="H4421" s="195">
        <f t="shared" si="415"/>
        <v>5</v>
      </c>
      <c r="I4421" s="196">
        <f t="shared" si="416"/>
        <v>5</v>
      </c>
      <c r="J4421" s="197">
        <f t="shared" si="417"/>
        <v>5</v>
      </c>
      <c r="K4421" s="186">
        <f t="shared" si="414"/>
        <v>15</v>
      </c>
      <c r="L4421" s="198">
        <f t="shared" si="418"/>
        <v>5</v>
      </c>
      <c r="M4421" s="199">
        <f t="shared" si="419"/>
        <v>5</v>
      </c>
    </row>
    <row r="4422" spans="1:13" x14ac:dyDescent="0.35">
      <c r="A4422" s="189" t="s">
        <v>4145</v>
      </c>
      <c r="B4422" s="190" t="s">
        <v>4176</v>
      </c>
      <c r="C4422" s="191">
        <v>591092</v>
      </c>
      <c r="D4422" s="192">
        <v>5.1950000000000003</v>
      </c>
      <c r="E4422" s="193">
        <v>40.729007629999998</v>
      </c>
      <c r="F4422" s="194">
        <v>3.0534351145038165</v>
      </c>
      <c r="H4422" s="195">
        <f t="shared" si="415"/>
        <v>5</v>
      </c>
      <c r="I4422" s="196">
        <f t="shared" si="416"/>
        <v>0.5</v>
      </c>
      <c r="J4422" s="197">
        <f t="shared" si="417"/>
        <v>3</v>
      </c>
      <c r="K4422" s="186">
        <f t="shared" si="414"/>
        <v>8.5</v>
      </c>
      <c r="L4422" s="198">
        <f t="shared" si="418"/>
        <v>2.8333333333333335</v>
      </c>
      <c r="M4422" s="199">
        <f t="shared" si="419"/>
        <v>2.83</v>
      </c>
    </row>
    <row r="4423" spans="1:13" x14ac:dyDescent="0.35">
      <c r="A4423" s="189" t="s">
        <v>4145</v>
      </c>
      <c r="B4423" s="190" t="s">
        <v>2519</v>
      </c>
      <c r="C4423" s="191">
        <v>591114</v>
      </c>
      <c r="D4423" s="192">
        <v>2.21</v>
      </c>
      <c r="E4423" s="193">
        <v>42.015463920000002</v>
      </c>
      <c r="F4423" s="194">
        <v>6.1855670103092786</v>
      </c>
      <c r="H4423" s="195">
        <f t="shared" si="415"/>
        <v>0.5</v>
      </c>
      <c r="I4423" s="196">
        <f t="shared" si="416"/>
        <v>2</v>
      </c>
      <c r="J4423" s="197">
        <f t="shared" si="417"/>
        <v>0.5</v>
      </c>
      <c r="K4423" s="186">
        <f t="shared" si="414"/>
        <v>3</v>
      </c>
      <c r="L4423" s="198">
        <f t="shared" si="418"/>
        <v>1</v>
      </c>
      <c r="M4423" s="199">
        <f t="shared" si="419"/>
        <v>1</v>
      </c>
    </row>
    <row r="4424" spans="1:13" x14ac:dyDescent="0.35">
      <c r="A4424" s="189" t="s">
        <v>4145</v>
      </c>
      <c r="B4424" s="190" t="s">
        <v>4177</v>
      </c>
      <c r="C4424" s="191">
        <v>591122</v>
      </c>
      <c r="D4424" s="192">
        <v>2.9409999999999998</v>
      </c>
      <c r="E4424" s="193">
        <v>46.858490570000001</v>
      </c>
      <c r="F4424" s="194">
        <v>0.94339622641509435</v>
      </c>
      <c r="H4424" s="195">
        <f t="shared" si="415"/>
        <v>2.5</v>
      </c>
      <c r="I4424" s="196">
        <f t="shared" si="416"/>
        <v>5</v>
      </c>
      <c r="J4424" s="197">
        <f t="shared" si="417"/>
        <v>5</v>
      </c>
      <c r="K4424" s="186">
        <f t="shared" si="414"/>
        <v>12.5</v>
      </c>
      <c r="L4424" s="198">
        <f t="shared" si="418"/>
        <v>4.166666666666667</v>
      </c>
      <c r="M4424" s="199">
        <f t="shared" si="419"/>
        <v>4.16</v>
      </c>
    </row>
    <row r="4425" spans="1:13" x14ac:dyDescent="0.35">
      <c r="A4425" s="189" t="s">
        <v>4145</v>
      </c>
      <c r="B4425" s="190" t="s">
        <v>3572</v>
      </c>
      <c r="C4425" s="191">
        <v>591157</v>
      </c>
      <c r="D4425" s="192">
        <v>3.4009999999999998</v>
      </c>
      <c r="E4425" s="193">
        <v>41.571090050000002</v>
      </c>
      <c r="F4425" s="194">
        <v>0</v>
      </c>
      <c r="H4425" s="195">
        <f t="shared" si="415"/>
        <v>3.5</v>
      </c>
      <c r="I4425" s="196">
        <f t="shared" si="416"/>
        <v>1.5</v>
      </c>
      <c r="J4425" s="197">
        <f t="shared" si="417"/>
        <v>5</v>
      </c>
      <c r="K4425" s="186">
        <f t="shared" si="414"/>
        <v>10</v>
      </c>
      <c r="L4425" s="198">
        <f t="shared" si="418"/>
        <v>3.3333333333333335</v>
      </c>
      <c r="M4425" s="199">
        <f t="shared" si="419"/>
        <v>3.33</v>
      </c>
    </row>
    <row r="4426" spans="1:13" x14ac:dyDescent="0.35">
      <c r="A4426" s="189" t="s">
        <v>4145</v>
      </c>
      <c r="B4426" s="190" t="s">
        <v>4178</v>
      </c>
      <c r="C4426" s="191">
        <v>591190</v>
      </c>
      <c r="D4426" s="192">
        <v>1.9139999999999999</v>
      </c>
      <c r="E4426" s="193">
        <v>43.888646289999997</v>
      </c>
      <c r="F4426" s="194">
        <v>0.29112081513828242</v>
      </c>
      <c r="H4426" s="195">
        <f t="shared" si="415"/>
        <v>0.5</v>
      </c>
      <c r="I4426" s="196">
        <f t="shared" si="416"/>
        <v>5</v>
      </c>
      <c r="J4426" s="197">
        <f t="shared" si="417"/>
        <v>5</v>
      </c>
      <c r="K4426" s="186">
        <f t="shared" si="414"/>
        <v>10.5</v>
      </c>
      <c r="L4426" s="198">
        <f t="shared" si="418"/>
        <v>3.5</v>
      </c>
      <c r="M4426" s="199">
        <f t="shared" si="419"/>
        <v>3.5</v>
      </c>
    </row>
    <row r="4427" spans="1:13" x14ac:dyDescent="0.35">
      <c r="A4427" s="189" t="s">
        <v>4145</v>
      </c>
      <c r="B4427" s="190" t="s">
        <v>4179</v>
      </c>
      <c r="C4427" s="191">
        <v>591220</v>
      </c>
      <c r="D4427" s="192">
        <v>3.3180000000000001</v>
      </c>
      <c r="E4427" s="193">
        <v>43.790229889999999</v>
      </c>
      <c r="F4427" s="194">
        <v>1.7241379310344827</v>
      </c>
      <c r="H4427" s="195">
        <f t="shared" si="415"/>
        <v>3</v>
      </c>
      <c r="I4427" s="196">
        <f t="shared" si="416"/>
        <v>5</v>
      </c>
      <c r="J4427" s="197">
        <f t="shared" si="417"/>
        <v>5</v>
      </c>
      <c r="K4427" s="186">
        <f t="shared" si="414"/>
        <v>13</v>
      </c>
      <c r="L4427" s="198">
        <f t="shared" si="418"/>
        <v>4.333333333333333</v>
      </c>
      <c r="M4427" s="199">
        <f t="shared" si="419"/>
        <v>4.33</v>
      </c>
    </row>
    <row r="4428" spans="1:13" x14ac:dyDescent="0.35">
      <c r="A4428" s="189" t="s">
        <v>4145</v>
      </c>
      <c r="B4428" s="190" t="s">
        <v>410</v>
      </c>
      <c r="C4428" s="191">
        <v>591246</v>
      </c>
      <c r="D4428" s="192">
        <v>2.069</v>
      </c>
      <c r="E4428" s="193">
        <v>40.23076923</v>
      </c>
      <c r="F4428" s="194">
        <v>4.615384615384615</v>
      </c>
      <c r="H4428" s="195">
        <f t="shared" si="415"/>
        <v>0.5</v>
      </c>
      <c r="I4428" s="196">
        <f t="shared" si="416"/>
        <v>0.5</v>
      </c>
      <c r="J4428" s="197">
        <f t="shared" si="417"/>
        <v>0.5</v>
      </c>
      <c r="K4428" s="186">
        <f t="shared" si="414"/>
        <v>1.5</v>
      </c>
      <c r="L4428" s="198">
        <f t="shared" si="418"/>
        <v>0.5</v>
      </c>
      <c r="M4428" s="199">
        <f t="shared" si="419"/>
        <v>0.5</v>
      </c>
    </row>
    <row r="4429" spans="1:13" x14ac:dyDescent="0.35">
      <c r="A4429" s="189" t="s">
        <v>4145</v>
      </c>
      <c r="B4429" s="190" t="s">
        <v>4180</v>
      </c>
      <c r="C4429" s="191">
        <v>591262</v>
      </c>
      <c r="D4429" s="192">
        <v>4.0540000000000003</v>
      </c>
      <c r="E4429" s="193">
        <v>46.59375</v>
      </c>
      <c r="F4429" s="194">
        <v>0</v>
      </c>
      <c r="H4429" s="195">
        <f t="shared" si="415"/>
        <v>5</v>
      </c>
      <c r="I4429" s="196">
        <f t="shared" si="416"/>
        <v>5</v>
      </c>
      <c r="J4429" s="197">
        <f t="shared" si="417"/>
        <v>5</v>
      </c>
      <c r="K4429" s="186">
        <f t="shared" ref="K4429:K4492" si="420">SUM(H4429:J4429)</f>
        <v>15</v>
      </c>
      <c r="L4429" s="198">
        <f t="shared" si="418"/>
        <v>5</v>
      </c>
      <c r="M4429" s="199">
        <f t="shared" si="419"/>
        <v>5</v>
      </c>
    </row>
    <row r="4430" spans="1:13" x14ac:dyDescent="0.35">
      <c r="A4430" s="189" t="s">
        <v>4145</v>
      </c>
      <c r="B4430" s="190" t="s">
        <v>4181</v>
      </c>
      <c r="C4430" s="191">
        <v>591289</v>
      </c>
      <c r="D4430" s="192">
        <v>7.0179999999999998</v>
      </c>
      <c r="E4430" s="193">
        <v>44.8125</v>
      </c>
      <c r="F4430" s="194">
        <v>0</v>
      </c>
      <c r="H4430" s="195">
        <f t="shared" si="415"/>
        <v>5</v>
      </c>
      <c r="I4430" s="196">
        <f t="shared" si="416"/>
        <v>5</v>
      </c>
      <c r="J4430" s="197">
        <f t="shared" si="417"/>
        <v>5</v>
      </c>
      <c r="K4430" s="186">
        <f t="shared" si="420"/>
        <v>15</v>
      </c>
      <c r="L4430" s="198">
        <f t="shared" si="418"/>
        <v>5</v>
      </c>
      <c r="M4430" s="199">
        <f t="shared" si="419"/>
        <v>5</v>
      </c>
    </row>
    <row r="4431" spans="1:13" x14ac:dyDescent="0.35">
      <c r="A4431" s="189" t="s">
        <v>4145</v>
      </c>
      <c r="B4431" s="190" t="s">
        <v>4182</v>
      </c>
      <c r="C4431" s="191">
        <v>546933</v>
      </c>
      <c r="D4431" s="192">
        <v>0.90100000000000002</v>
      </c>
      <c r="E4431" s="193">
        <v>44.298969069999998</v>
      </c>
      <c r="F4431" s="194">
        <v>1.0309278350515465</v>
      </c>
      <c r="H4431" s="195">
        <f t="shared" si="415"/>
        <v>0.5</v>
      </c>
      <c r="I4431" s="196">
        <f t="shared" si="416"/>
        <v>5</v>
      </c>
      <c r="J4431" s="197">
        <f t="shared" si="417"/>
        <v>5</v>
      </c>
      <c r="K4431" s="186">
        <f t="shared" si="420"/>
        <v>10.5</v>
      </c>
      <c r="L4431" s="198">
        <f t="shared" si="418"/>
        <v>3.5</v>
      </c>
      <c r="M4431" s="199">
        <f t="shared" si="419"/>
        <v>3.5</v>
      </c>
    </row>
    <row r="4432" spans="1:13" x14ac:dyDescent="0.35">
      <c r="A4432" s="189" t="s">
        <v>4145</v>
      </c>
      <c r="B4432" s="190" t="s">
        <v>4183</v>
      </c>
      <c r="C4432" s="191">
        <v>591301</v>
      </c>
      <c r="D4432" s="192">
        <v>2.9780000000000002</v>
      </c>
      <c r="E4432" s="193">
        <v>45.294088180000003</v>
      </c>
      <c r="F4432" s="194">
        <v>2.6052104208416833</v>
      </c>
      <c r="H4432" s="195">
        <f t="shared" si="415"/>
        <v>2.5</v>
      </c>
      <c r="I4432" s="196">
        <f t="shared" si="416"/>
        <v>5</v>
      </c>
      <c r="J4432" s="197">
        <f t="shared" si="417"/>
        <v>3.5</v>
      </c>
      <c r="K4432" s="186">
        <f t="shared" si="420"/>
        <v>11</v>
      </c>
      <c r="L4432" s="198">
        <f t="shared" si="418"/>
        <v>3.6666666666666665</v>
      </c>
      <c r="M4432" s="199">
        <f t="shared" si="419"/>
        <v>3.66</v>
      </c>
    </row>
    <row r="4433" spans="1:13" x14ac:dyDescent="0.35">
      <c r="A4433" s="189" t="s">
        <v>4145</v>
      </c>
      <c r="B4433" s="190" t="s">
        <v>3662</v>
      </c>
      <c r="C4433" s="191">
        <v>591319</v>
      </c>
      <c r="D4433" s="192">
        <v>4.6319999999999997</v>
      </c>
      <c r="E4433" s="193">
        <v>44.624020889999997</v>
      </c>
      <c r="F4433" s="194">
        <v>3.6553524804177542</v>
      </c>
      <c r="H4433" s="195">
        <f t="shared" si="415"/>
        <v>5</v>
      </c>
      <c r="I4433" s="196">
        <f t="shared" si="416"/>
        <v>5</v>
      </c>
      <c r="J4433" s="197">
        <f t="shared" si="417"/>
        <v>2</v>
      </c>
      <c r="K4433" s="186">
        <f t="shared" si="420"/>
        <v>12</v>
      </c>
      <c r="L4433" s="198">
        <f t="shared" si="418"/>
        <v>4</v>
      </c>
      <c r="M4433" s="199">
        <f t="shared" si="419"/>
        <v>4</v>
      </c>
    </row>
    <row r="4434" spans="1:13" x14ac:dyDescent="0.35">
      <c r="A4434" s="189" t="s">
        <v>4145</v>
      </c>
      <c r="B4434" s="190" t="s">
        <v>4184</v>
      </c>
      <c r="C4434" s="191">
        <v>591335</v>
      </c>
      <c r="D4434" s="192">
        <v>0.92600000000000005</v>
      </c>
      <c r="E4434" s="193">
        <v>41.29144385</v>
      </c>
      <c r="F4434" s="194">
        <v>0</v>
      </c>
      <c r="H4434" s="195">
        <f t="shared" si="415"/>
        <v>0.5</v>
      </c>
      <c r="I4434" s="196">
        <f t="shared" si="416"/>
        <v>1</v>
      </c>
      <c r="J4434" s="197">
        <f t="shared" si="417"/>
        <v>5</v>
      </c>
      <c r="K4434" s="186">
        <f t="shared" si="420"/>
        <v>6.5</v>
      </c>
      <c r="L4434" s="198">
        <f t="shared" si="418"/>
        <v>2.1666666666666665</v>
      </c>
      <c r="M4434" s="199">
        <f t="shared" si="419"/>
        <v>2.16</v>
      </c>
    </row>
    <row r="4435" spans="1:13" x14ac:dyDescent="0.35">
      <c r="A4435" s="189" t="s">
        <v>4145</v>
      </c>
      <c r="B4435" s="190" t="s">
        <v>1168</v>
      </c>
      <c r="C4435" s="191">
        <v>591360</v>
      </c>
      <c r="D4435" s="192">
        <v>4.0149999999999997</v>
      </c>
      <c r="E4435" s="193">
        <v>43.755421689999999</v>
      </c>
      <c r="F4435" s="194">
        <v>1.9277108433734942</v>
      </c>
      <c r="H4435" s="195">
        <f t="shared" si="415"/>
        <v>4.5</v>
      </c>
      <c r="I4435" s="196">
        <f t="shared" si="416"/>
        <v>5</v>
      </c>
      <c r="J4435" s="197">
        <f t="shared" si="417"/>
        <v>4.5</v>
      </c>
      <c r="K4435" s="186">
        <f t="shared" si="420"/>
        <v>14</v>
      </c>
      <c r="L4435" s="198">
        <f t="shared" si="418"/>
        <v>4.666666666666667</v>
      </c>
      <c r="M4435" s="199">
        <f t="shared" si="419"/>
        <v>4.66</v>
      </c>
    </row>
    <row r="4436" spans="1:13" x14ac:dyDescent="0.35">
      <c r="A4436" s="189" t="s">
        <v>4145</v>
      </c>
      <c r="B4436" s="190" t="s">
        <v>4185</v>
      </c>
      <c r="C4436" s="191">
        <v>591378</v>
      </c>
      <c r="D4436" s="192">
        <v>0</v>
      </c>
      <c r="E4436" s="193">
        <v>41.071428570000002</v>
      </c>
      <c r="F4436" s="194">
        <v>6.3492063492063489</v>
      </c>
      <c r="H4436" s="195">
        <f t="shared" si="415"/>
        <v>0.5</v>
      </c>
      <c r="I4436" s="196">
        <f t="shared" si="416"/>
        <v>0.5</v>
      </c>
      <c r="J4436" s="197">
        <f t="shared" si="417"/>
        <v>0.5</v>
      </c>
      <c r="K4436" s="186">
        <f t="shared" si="420"/>
        <v>1.5</v>
      </c>
      <c r="L4436" s="198">
        <f t="shared" si="418"/>
        <v>0.5</v>
      </c>
      <c r="M4436" s="199">
        <f t="shared" si="419"/>
        <v>0.5</v>
      </c>
    </row>
    <row r="4437" spans="1:13" x14ac:dyDescent="0.35">
      <c r="A4437" s="189" t="s">
        <v>4145</v>
      </c>
      <c r="B4437" s="190" t="s">
        <v>4186</v>
      </c>
      <c r="C4437" s="191">
        <v>550370</v>
      </c>
      <c r="D4437" s="192">
        <v>4.1669999999999998</v>
      </c>
      <c r="E4437" s="193">
        <v>43.780701749999999</v>
      </c>
      <c r="F4437" s="194">
        <v>5.2631578947368416</v>
      </c>
      <c r="H4437" s="195">
        <f t="shared" si="415"/>
        <v>5</v>
      </c>
      <c r="I4437" s="196">
        <f t="shared" si="416"/>
        <v>5</v>
      </c>
      <c r="J4437" s="197">
        <f t="shared" si="417"/>
        <v>0.5</v>
      </c>
      <c r="K4437" s="186">
        <f t="shared" si="420"/>
        <v>10.5</v>
      </c>
      <c r="L4437" s="198">
        <f t="shared" si="418"/>
        <v>3.5</v>
      </c>
      <c r="M4437" s="199">
        <f t="shared" si="419"/>
        <v>3.5</v>
      </c>
    </row>
    <row r="4438" spans="1:13" x14ac:dyDescent="0.35">
      <c r="A4438" s="189" t="s">
        <v>4145</v>
      </c>
      <c r="B4438" s="190" t="s">
        <v>4187</v>
      </c>
      <c r="C4438" s="191">
        <v>591416</v>
      </c>
      <c r="D4438" s="192">
        <v>8.3330000000000002</v>
      </c>
      <c r="E4438" s="193">
        <v>45.411392409999998</v>
      </c>
      <c r="F4438" s="194">
        <v>3.7974683544303796</v>
      </c>
      <c r="H4438" s="195">
        <f t="shared" si="415"/>
        <v>5</v>
      </c>
      <c r="I4438" s="196">
        <f t="shared" si="416"/>
        <v>5</v>
      </c>
      <c r="J4438" s="197">
        <f t="shared" si="417"/>
        <v>2</v>
      </c>
      <c r="K4438" s="186">
        <f t="shared" si="420"/>
        <v>12</v>
      </c>
      <c r="L4438" s="198">
        <f t="shared" si="418"/>
        <v>4</v>
      </c>
      <c r="M4438" s="199">
        <f t="shared" si="419"/>
        <v>4</v>
      </c>
    </row>
    <row r="4439" spans="1:13" x14ac:dyDescent="0.35">
      <c r="A4439" s="189" t="s">
        <v>4145</v>
      </c>
      <c r="B4439" s="190" t="s">
        <v>4188</v>
      </c>
      <c r="C4439" s="191">
        <v>591424</v>
      </c>
      <c r="D4439" s="192">
        <v>4.0819999999999999</v>
      </c>
      <c r="E4439" s="193">
        <v>40.126666669999999</v>
      </c>
      <c r="F4439" s="194">
        <v>2.666666666666667</v>
      </c>
      <c r="H4439" s="195">
        <f t="shared" si="415"/>
        <v>5</v>
      </c>
      <c r="I4439" s="196">
        <f t="shared" si="416"/>
        <v>0.5</v>
      </c>
      <c r="J4439" s="197">
        <f t="shared" si="417"/>
        <v>3.5</v>
      </c>
      <c r="K4439" s="186">
        <f t="shared" si="420"/>
        <v>9</v>
      </c>
      <c r="L4439" s="198">
        <f t="shared" si="418"/>
        <v>3</v>
      </c>
      <c r="M4439" s="199">
        <f t="shared" si="419"/>
        <v>3</v>
      </c>
    </row>
    <row r="4440" spans="1:13" x14ac:dyDescent="0.35">
      <c r="A4440" s="189" t="s">
        <v>4145</v>
      </c>
      <c r="B4440" s="190" t="s">
        <v>4189</v>
      </c>
      <c r="C4440" s="191">
        <v>591432</v>
      </c>
      <c r="D4440" s="192">
        <v>2.3420000000000001</v>
      </c>
      <c r="E4440" s="193">
        <v>43.184750729999998</v>
      </c>
      <c r="F4440" s="194">
        <v>3.2258064516129035</v>
      </c>
      <c r="H4440" s="195">
        <f t="shared" si="415"/>
        <v>1</v>
      </c>
      <c r="I4440" s="196">
        <f t="shared" si="416"/>
        <v>4</v>
      </c>
      <c r="J4440" s="197">
        <f t="shared" si="417"/>
        <v>2.5</v>
      </c>
      <c r="K4440" s="186">
        <f t="shared" si="420"/>
        <v>7.5</v>
      </c>
      <c r="L4440" s="198">
        <f t="shared" si="418"/>
        <v>2.5</v>
      </c>
      <c r="M4440" s="199">
        <f t="shared" si="419"/>
        <v>2.5</v>
      </c>
    </row>
    <row r="4441" spans="1:13" x14ac:dyDescent="0.35">
      <c r="A4441" s="189" t="s">
        <v>4145</v>
      </c>
      <c r="B4441" s="190" t="s">
        <v>4190</v>
      </c>
      <c r="C4441" s="191">
        <v>591441</v>
      </c>
      <c r="D4441" s="192">
        <v>10.843</v>
      </c>
      <c r="E4441" s="193">
        <v>44.58396947</v>
      </c>
      <c r="F4441" s="194">
        <v>0</v>
      </c>
      <c r="H4441" s="195">
        <f t="shared" si="415"/>
        <v>5</v>
      </c>
      <c r="I4441" s="196">
        <f t="shared" si="416"/>
        <v>5</v>
      </c>
      <c r="J4441" s="197">
        <f t="shared" si="417"/>
        <v>5</v>
      </c>
      <c r="K4441" s="186">
        <f t="shared" si="420"/>
        <v>15</v>
      </c>
      <c r="L4441" s="198">
        <f t="shared" si="418"/>
        <v>5</v>
      </c>
      <c r="M4441" s="199">
        <f t="shared" si="419"/>
        <v>5</v>
      </c>
    </row>
    <row r="4442" spans="1:13" x14ac:dyDescent="0.35">
      <c r="A4442" s="189" t="s">
        <v>4145</v>
      </c>
      <c r="B4442" s="190" t="s">
        <v>4191</v>
      </c>
      <c r="C4442" s="191">
        <v>591459</v>
      </c>
      <c r="D4442" s="192">
        <v>2.339</v>
      </c>
      <c r="E4442" s="193">
        <v>44.135561160000002</v>
      </c>
      <c r="F4442" s="194">
        <v>1.0088272383354351</v>
      </c>
      <c r="H4442" s="195">
        <f t="shared" si="415"/>
        <v>1</v>
      </c>
      <c r="I4442" s="196">
        <f t="shared" si="416"/>
        <v>5</v>
      </c>
      <c r="J4442" s="197">
        <f t="shared" si="417"/>
        <v>5</v>
      </c>
      <c r="K4442" s="186">
        <f t="shared" si="420"/>
        <v>11</v>
      </c>
      <c r="L4442" s="198">
        <f t="shared" si="418"/>
        <v>3.6666666666666665</v>
      </c>
      <c r="M4442" s="199">
        <f t="shared" si="419"/>
        <v>3.66</v>
      </c>
    </row>
    <row r="4443" spans="1:13" x14ac:dyDescent="0.35">
      <c r="A4443" s="189" t="s">
        <v>4145</v>
      </c>
      <c r="B4443" s="190" t="s">
        <v>4192</v>
      </c>
      <c r="C4443" s="191">
        <v>544752</v>
      </c>
      <c r="D4443" s="192">
        <v>6.5359999999999996</v>
      </c>
      <c r="E4443" s="193">
        <v>46.625</v>
      </c>
      <c r="F4443" s="194">
        <v>5.6451612903225801</v>
      </c>
      <c r="H4443" s="195">
        <f t="shared" si="415"/>
        <v>5</v>
      </c>
      <c r="I4443" s="196">
        <f t="shared" si="416"/>
        <v>5</v>
      </c>
      <c r="J4443" s="197">
        <f t="shared" si="417"/>
        <v>0.5</v>
      </c>
      <c r="K4443" s="186">
        <f t="shared" si="420"/>
        <v>10.5</v>
      </c>
      <c r="L4443" s="198">
        <f t="shared" si="418"/>
        <v>3.5</v>
      </c>
      <c r="M4443" s="199">
        <f t="shared" si="419"/>
        <v>3.5</v>
      </c>
    </row>
    <row r="4444" spans="1:13" x14ac:dyDescent="0.35">
      <c r="A4444" s="189" t="s">
        <v>4145</v>
      </c>
      <c r="B4444" s="190" t="s">
        <v>4193</v>
      </c>
      <c r="C4444" s="191">
        <v>591505</v>
      </c>
      <c r="D4444" s="192">
        <v>2.3969999999999998</v>
      </c>
      <c r="E4444" s="193">
        <v>41.782105260000002</v>
      </c>
      <c r="F4444" s="194">
        <v>4.2105263157894735</v>
      </c>
      <c r="H4444" s="195">
        <f t="shared" si="415"/>
        <v>1</v>
      </c>
      <c r="I4444" s="196">
        <f t="shared" si="416"/>
        <v>2</v>
      </c>
      <c r="J4444" s="197">
        <f t="shared" si="417"/>
        <v>1</v>
      </c>
      <c r="K4444" s="186">
        <f t="shared" si="420"/>
        <v>4</v>
      </c>
      <c r="L4444" s="198">
        <f t="shared" si="418"/>
        <v>1.3333333333333333</v>
      </c>
      <c r="M4444" s="199">
        <f t="shared" si="419"/>
        <v>1.33</v>
      </c>
    </row>
    <row r="4445" spans="1:13" x14ac:dyDescent="0.35">
      <c r="A4445" s="189" t="s">
        <v>4145</v>
      </c>
      <c r="B4445" s="190" t="s">
        <v>1175</v>
      </c>
      <c r="C4445" s="191">
        <v>591521</v>
      </c>
      <c r="D4445" s="192">
        <v>3.03</v>
      </c>
      <c r="E4445" s="193">
        <v>40.324175820000001</v>
      </c>
      <c r="F4445" s="194">
        <v>4.395604395604396</v>
      </c>
      <c r="H4445" s="195">
        <f t="shared" si="415"/>
        <v>2.5</v>
      </c>
      <c r="I4445" s="196">
        <f t="shared" si="416"/>
        <v>0.5</v>
      </c>
      <c r="J4445" s="197">
        <f t="shared" si="417"/>
        <v>1</v>
      </c>
      <c r="K4445" s="186">
        <f t="shared" si="420"/>
        <v>4</v>
      </c>
      <c r="L4445" s="198">
        <f t="shared" si="418"/>
        <v>1.3333333333333333</v>
      </c>
      <c r="M4445" s="199">
        <f t="shared" si="419"/>
        <v>1.33</v>
      </c>
    </row>
    <row r="4446" spans="1:13" x14ac:dyDescent="0.35">
      <c r="A4446" s="189" t="s">
        <v>4145</v>
      </c>
      <c r="B4446" s="190" t="s">
        <v>4194</v>
      </c>
      <c r="C4446" s="191">
        <v>591548</v>
      </c>
      <c r="D4446" s="192">
        <v>3.6040000000000001</v>
      </c>
      <c r="E4446" s="193">
        <v>40.624277460000002</v>
      </c>
      <c r="F4446" s="194">
        <v>3.4682080924855492</v>
      </c>
      <c r="H4446" s="195">
        <f t="shared" si="415"/>
        <v>4</v>
      </c>
      <c r="I4446" s="196">
        <f t="shared" si="416"/>
        <v>0.5</v>
      </c>
      <c r="J4446" s="197">
        <f t="shared" si="417"/>
        <v>2.5</v>
      </c>
      <c r="K4446" s="186">
        <f t="shared" si="420"/>
        <v>7</v>
      </c>
      <c r="L4446" s="198">
        <f t="shared" si="418"/>
        <v>2.3333333333333335</v>
      </c>
      <c r="M4446" s="199">
        <f t="shared" si="419"/>
        <v>2.33</v>
      </c>
    </row>
    <row r="4447" spans="1:13" x14ac:dyDescent="0.35">
      <c r="A4447" s="189" t="s">
        <v>4145</v>
      </c>
      <c r="B4447" s="190" t="s">
        <v>4195</v>
      </c>
      <c r="C4447" s="191">
        <v>591556</v>
      </c>
      <c r="D4447" s="192">
        <v>5.1719999999999997</v>
      </c>
      <c r="E4447" s="193">
        <v>43.477272730000003</v>
      </c>
      <c r="F4447" s="194">
        <v>4.5454545454545459</v>
      </c>
      <c r="H4447" s="195">
        <f t="shared" si="415"/>
        <v>5</v>
      </c>
      <c r="I4447" s="196">
        <f t="shared" si="416"/>
        <v>4.5</v>
      </c>
      <c r="J4447" s="197">
        <f t="shared" si="417"/>
        <v>0.5</v>
      </c>
      <c r="K4447" s="186">
        <f t="shared" si="420"/>
        <v>10</v>
      </c>
      <c r="L4447" s="198">
        <f t="shared" si="418"/>
        <v>3.3333333333333335</v>
      </c>
      <c r="M4447" s="199">
        <f t="shared" si="419"/>
        <v>3.33</v>
      </c>
    </row>
    <row r="4448" spans="1:13" x14ac:dyDescent="0.35">
      <c r="A4448" s="189" t="s">
        <v>4145</v>
      </c>
      <c r="B4448" s="190" t="s">
        <v>4196</v>
      </c>
      <c r="C4448" s="191">
        <v>591564</v>
      </c>
      <c r="D4448" s="192">
        <v>1.111</v>
      </c>
      <c r="E4448" s="193">
        <v>47.381250000000001</v>
      </c>
      <c r="F4448" s="194">
        <v>7.5</v>
      </c>
      <c r="H4448" s="195">
        <f t="shared" si="415"/>
        <v>0.5</v>
      </c>
      <c r="I4448" s="196">
        <f t="shared" si="416"/>
        <v>5</v>
      </c>
      <c r="J4448" s="197">
        <f t="shared" si="417"/>
        <v>0.5</v>
      </c>
      <c r="K4448" s="186">
        <f t="shared" si="420"/>
        <v>6</v>
      </c>
      <c r="L4448" s="198">
        <f t="shared" si="418"/>
        <v>2</v>
      </c>
      <c r="M4448" s="199">
        <f t="shared" si="419"/>
        <v>2</v>
      </c>
    </row>
    <row r="4449" spans="1:13" x14ac:dyDescent="0.35">
      <c r="A4449" s="189" t="s">
        <v>4145</v>
      </c>
      <c r="B4449" s="190" t="s">
        <v>4197</v>
      </c>
      <c r="C4449" s="191">
        <v>591602</v>
      </c>
      <c r="D4449" s="192">
        <v>0</v>
      </c>
      <c r="E4449" s="193">
        <v>50.39473684</v>
      </c>
      <c r="F4449" s="194">
        <v>1.7543859649122808</v>
      </c>
      <c r="H4449" s="195">
        <f t="shared" si="415"/>
        <v>0.5</v>
      </c>
      <c r="I4449" s="196">
        <f t="shared" si="416"/>
        <v>5</v>
      </c>
      <c r="J4449" s="197">
        <f t="shared" si="417"/>
        <v>5</v>
      </c>
      <c r="K4449" s="186">
        <f t="shared" si="420"/>
        <v>10.5</v>
      </c>
      <c r="L4449" s="198">
        <f t="shared" si="418"/>
        <v>3.5</v>
      </c>
      <c r="M4449" s="199">
        <f t="shared" si="419"/>
        <v>3.5</v>
      </c>
    </row>
    <row r="4450" spans="1:13" x14ac:dyDescent="0.35">
      <c r="A4450" s="189" t="s">
        <v>4145</v>
      </c>
      <c r="B4450" s="190" t="s">
        <v>4198</v>
      </c>
      <c r="C4450" s="191">
        <v>591611</v>
      </c>
      <c r="D4450" s="192">
        <v>2.637</v>
      </c>
      <c r="E4450" s="193">
        <v>44.425659469999999</v>
      </c>
      <c r="F4450" s="194">
        <v>1.199040767386091</v>
      </c>
      <c r="H4450" s="195">
        <f t="shared" si="415"/>
        <v>1.5</v>
      </c>
      <c r="I4450" s="196">
        <f t="shared" si="416"/>
        <v>5</v>
      </c>
      <c r="J4450" s="197">
        <f t="shared" si="417"/>
        <v>5</v>
      </c>
      <c r="K4450" s="186">
        <f t="shared" si="420"/>
        <v>11.5</v>
      </c>
      <c r="L4450" s="198">
        <f t="shared" si="418"/>
        <v>3.8333333333333335</v>
      </c>
      <c r="M4450" s="199">
        <f t="shared" si="419"/>
        <v>3.83</v>
      </c>
    </row>
    <row r="4451" spans="1:13" x14ac:dyDescent="0.35">
      <c r="A4451" s="189" t="s">
        <v>4145</v>
      </c>
      <c r="B4451" s="190" t="s">
        <v>4199</v>
      </c>
      <c r="C4451" s="191">
        <v>591629</v>
      </c>
      <c r="D4451" s="192">
        <v>4.8680000000000003</v>
      </c>
      <c r="E4451" s="193">
        <v>42.553164559999999</v>
      </c>
      <c r="F4451" s="194">
        <v>3.0379746835443036</v>
      </c>
      <c r="H4451" s="195">
        <f t="shared" si="415"/>
        <v>5</v>
      </c>
      <c r="I4451" s="196">
        <f t="shared" si="416"/>
        <v>3</v>
      </c>
      <c r="J4451" s="197">
        <f t="shared" si="417"/>
        <v>3</v>
      </c>
      <c r="K4451" s="186">
        <f t="shared" si="420"/>
        <v>11</v>
      </c>
      <c r="L4451" s="198">
        <f t="shared" si="418"/>
        <v>3.6666666666666665</v>
      </c>
      <c r="M4451" s="199">
        <f t="shared" si="419"/>
        <v>3.66</v>
      </c>
    </row>
    <row r="4452" spans="1:13" x14ac:dyDescent="0.35">
      <c r="A4452" s="189" t="s">
        <v>4145</v>
      </c>
      <c r="B4452" s="190" t="s">
        <v>4200</v>
      </c>
      <c r="C4452" s="191">
        <v>591637</v>
      </c>
      <c r="D4452" s="192">
        <v>3.0990000000000002</v>
      </c>
      <c r="E4452" s="193">
        <v>40.001308899999998</v>
      </c>
      <c r="F4452" s="194">
        <v>12.303664921465968</v>
      </c>
      <c r="H4452" s="195">
        <f t="shared" si="415"/>
        <v>2.5</v>
      </c>
      <c r="I4452" s="196">
        <f t="shared" si="416"/>
        <v>0.5</v>
      </c>
      <c r="J4452" s="197">
        <f t="shared" si="417"/>
        <v>0.5</v>
      </c>
      <c r="K4452" s="186">
        <f t="shared" si="420"/>
        <v>3.5</v>
      </c>
      <c r="L4452" s="198">
        <f t="shared" si="418"/>
        <v>1.1666666666666667</v>
      </c>
      <c r="M4452" s="199">
        <f t="shared" si="419"/>
        <v>1.1599999999999999</v>
      </c>
    </row>
    <row r="4453" spans="1:13" x14ac:dyDescent="0.35">
      <c r="A4453" s="189" t="s">
        <v>4145</v>
      </c>
      <c r="B4453" s="190" t="s">
        <v>1444</v>
      </c>
      <c r="C4453" s="191">
        <v>591645</v>
      </c>
      <c r="D4453" s="192">
        <v>5.9260000000000002</v>
      </c>
      <c r="E4453" s="193">
        <v>44.650588239999998</v>
      </c>
      <c r="F4453" s="194">
        <v>3.2941176470588234</v>
      </c>
      <c r="H4453" s="195">
        <f t="shared" si="415"/>
        <v>5</v>
      </c>
      <c r="I4453" s="196">
        <f t="shared" si="416"/>
        <v>5</v>
      </c>
      <c r="J4453" s="197">
        <f t="shared" si="417"/>
        <v>2.5</v>
      </c>
      <c r="K4453" s="186">
        <f t="shared" si="420"/>
        <v>12.5</v>
      </c>
      <c r="L4453" s="198">
        <f t="shared" si="418"/>
        <v>4.166666666666667</v>
      </c>
      <c r="M4453" s="199">
        <f t="shared" si="419"/>
        <v>4.16</v>
      </c>
    </row>
    <row r="4454" spans="1:13" x14ac:dyDescent="0.35">
      <c r="A4454" s="189" t="s">
        <v>4145</v>
      </c>
      <c r="B4454" s="190" t="s">
        <v>4201</v>
      </c>
      <c r="C4454" s="191">
        <v>591688</v>
      </c>
      <c r="D4454" s="192">
        <v>3.6230000000000002</v>
      </c>
      <c r="E4454" s="193">
        <v>44.455357139999997</v>
      </c>
      <c r="F4454" s="194">
        <v>0</v>
      </c>
      <c r="H4454" s="195">
        <f t="shared" si="415"/>
        <v>4</v>
      </c>
      <c r="I4454" s="196">
        <f t="shared" si="416"/>
        <v>5</v>
      </c>
      <c r="J4454" s="197">
        <f t="shared" si="417"/>
        <v>5</v>
      </c>
      <c r="K4454" s="186">
        <f t="shared" si="420"/>
        <v>14</v>
      </c>
      <c r="L4454" s="198">
        <f t="shared" si="418"/>
        <v>4.666666666666667</v>
      </c>
      <c r="M4454" s="199">
        <f t="shared" si="419"/>
        <v>4.66</v>
      </c>
    </row>
    <row r="4455" spans="1:13" x14ac:dyDescent="0.35">
      <c r="A4455" s="189" t="s">
        <v>4145</v>
      </c>
      <c r="B4455" s="190" t="s">
        <v>4202</v>
      </c>
      <c r="C4455" s="191">
        <v>591700</v>
      </c>
      <c r="D4455" s="192">
        <v>5.2329999999999997</v>
      </c>
      <c r="E4455" s="193">
        <v>40.148648649999998</v>
      </c>
      <c r="F4455" s="194">
        <v>8.1081081081081088</v>
      </c>
      <c r="H4455" s="195">
        <f t="shared" si="415"/>
        <v>5</v>
      </c>
      <c r="I4455" s="196">
        <f t="shared" si="416"/>
        <v>0.5</v>
      </c>
      <c r="J4455" s="197">
        <f t="shared" si="417"/>
        <v>0.5</v>
      </c>
      <c r="K4455" s="186">
        <f t="shared" si="420"/>
        <v>6</v>
      </c>
      <c r="L4455" s="198">
        <f t="shared" si="418"/>
        <v>2</v>
      </c>
      <c r="M4455" s="199">
        <f t="shared" si="419"/>
        <v>2</v>
      </c>
    </row>
    <row r="4456" spans="1:13" x14ac:dyDescent="0.35">
      <c r="A4456" s="189" t="s">
        <v>4145</v>
      </c>
      <c r="B4456" s="190" t="s">
        <v>4203</v>
      </c>
      <c r="C4456" s="191">
        <v>591726</v>
      </c>
      <c r="D4456" s="192">
        <v>4.242</v>
      </c>
      <c r="E4456" s="193">
        <v>43.659722219999999</v>
      </c>
      <c r="F4456" s="194">
        <v>2.7777777777777777</v>
      </c>
      <c r="H4456" s="195">
        <f t="shared" si="415"/>
        <v>5</v>
      </c>
      <c r="I4456" s="196">
        <f t="shared" si="416"/>
        <v>5</v>
      </c>
      <c r="J4456" s="197">
        <f t="shared" si="417"/>
        <v>3.5</v>
      </c>
      <c r="K4456" s="186">
        <f t="shared" si="420"/>
        <v>13.5</v>
      </c>
      <c r="L4456" s="198">
        <f t="shared" si="418"/>
        <v>4.5</v>
      </c>
      <c r="M4456" s="199">
        <f t="shared" si="419"/>
        <v>4.5</v>
      </c>
    </row>
    <row r="4457" spans="1:13" x14ac:dyDescent="0.35">
      <c r="A4457" s="189" t="s">
        <v>4145</v>
      </c>
      <c r="B4457" s="190" t="s">
        <v>4204</v>
      </c>
      <c r="C4457" s="191">
        <v>591742</v>
      </c>
      <c r="D4457" s="192">
        <v>2.9489999999999998</v>
      </c>
      <c r="E4457" s="193">
        <v>42.615452929999996</v>
      </c>
      <c r="F4457" s="194">
        <v>4.4997039668442858</v>
      </c>
      <c r="H4457" s="195">
        <f t="shared" si="415"/>
        <v>2.5</v>
      </c>
      <c r="I4457" s="196">
        <f t="shared" si="416"/>
        <v>3</v>
      </c>
      <c r="J4457" s="197">
        <f t="shared" si="417"/>
        <v>1</v>
      </c>
      <c r="K4457" s="186">
        <f t="shared" si="420"/>
        <v>6.5</v>
      </c>
      <c r="L4457" s="198">
        <f t="shared" si="418"/>
        <v>2.1666666666666665</v>
      </c>
      <c r="M4457" s="199">
        <f t="shared" si="419"/>
        <v>2.16</v>
      </c>
    </row>
    <row r="4458" spans="1:13" x14ac:dyDescent="0.35">
      <c r="A4458" s="189" t="s">
        <v>4145</v>
      </c>
      <c r="B4458" s="190" t="s">
        <v>4205</v>
      </c>
      <c r="C4458" s="191">
        <v>587460</v>
      </c>
      <c r="D4458" s="192">
        <v>3.9470000000000001</v>
      </c>
      <c r="E4458" s="193">
        <v>44.266129030000002</v>
      </c>
      <c r="F4458" s="194">
        <v>0</v>
      </c>
      <c r="H4458" s="195">
        <f t="shared" si="415"/>
        <v>4.5</v>
      </c>
      <c r="I4458" s="196">
        <f t="shared" si="416"/>
        <v>5</v>
      </c>
      <c r="J4458" s="197">
        <f t="shared" si="417"/>
        <v>5</v>
      </c>
      <c r="K4458" s="186">
        <f t="shared" si="420"/>
        <v>14.5</v>
      </c>
      <c r="L4458" s="198">
        <f t="shared" si="418"/>
        <v>4.833333333333333</v>
      </c>
      <c r="M4458" s="199">
        <f t="shared" si="419"/>
        <v>4.83</v>
      </c>
    </row>
    <row r="4459" spans="1:13" x14ac:dyDescent="0.35">
      <c r="A4459" s="189" t="s">
        <v>4145</v>
      </c>
      <c r="B4459" s="190" t="s">
        <v>1584</v>
      </c>
      <c r="C4459" s="191">
        <v>554871</v>
      </c>
      <c r="D4459" s="192">
        <v>2.8650000000000002</v>
      </c>
      <c r="E4459" s="193">
        <v>43.941860470000002</v>
      </c>
      <c r="F4459" s="194">
        <v>0.71556350626118082</v>
      </c>
      <c r="H4459" s="195">
        <f t="shared" si="415"/>
        <v>2</v>
      </c>
      <c r="I4459" s="196">
        <f t="shared" si="416"/>
        <v>5</v>
      </c>
      <c r="J4459" s="197">
        <f t="shared" si="417"/>
        <v>5</v>
      </c>
      <c r="K4459" s="186">
        <f t="shared" si="420"/>
        <v>12</v>
      </c>
      <c r="L4459" s="198">
        <f t="shared" si="418"/>
        <v>4</v>
      </c>
      <c r="M4459" s="199">
        <f t="shared" si="419"/>
        <v>4</v>
      </c>
    </row>
    <row r="4460" spans="1:13" x14ac:dyDescent="0.35">
      <c r="A4460" s="189" t="s">
        <v>4145</v>
      </c>
      <c r="B4460" s="190" t="s">
        <v>3246</v>
      </c>
      <c r="C4460" s="191">
        <v>591777</v>
      </c>
      <c r="D4460" s="192">
        <v>4.9379999999999997</v>
      </c>
      <c r="E4460" s="193">
        <v>45.188000000000002</v>
      </c>
      <c r="F4460" s="194">
        <v>1.6</v>
      </c>
      <c r="H4460" s="195">
        <f t="shared" si="415"/>
        <v>5</v>
      </c>
      <c r="I4460" s="196">
        <f t="shared" si="416"/>
        <v>5</v>
      </c>
      <c r="J4460" s="197">
        <f t="shared" si="417"/>
        <v>5</v>
      </c>
      <c r="K4460" s="186">
        <f t="shared" si="420"/>
        <v>15</v>
      </c>
      <c r="L4460" s="198">
        <f t="shared" si="418"/>
        <v>5</v>
      </c>
      <c r="M4460" s="199">
        <f t="shared" si="419"/>
        <v>5</v>
      </c>
    </row>
    <row r="4461" spans="1:13" x14ac:dyDescent="0.35">
      <c r="A4461" s="189" t="s">
        <v>4145</v>
      </c>
      <c r="B4461" s="190" t="s">
        <v>4206</v>
      </c>
      <c r="C4461" s="191">
        <v>591793</v>
      </c>
      <c r="D4461" s="192">
        <v>3.0859999999999999</v>
      </c>
      <c r="E4461" s="193">
        <v>41.828244269999999</v>
      </c>
      <c r="F4461" s="194">
        <v>9.9236641221374047</v>
      </c>
      <c r="H4461" s="195">
        <f t="shared" si="415"/>
        <v>2.5</v>
      </c>
      <c r="I4461" s="196">
        <f t="shared" si="416"/>
        <v>2</v>
      </c>
      <c r="J4461" s="197">
        <f t="shared" si="417"/>
        <v>0.5</v>
      </c>
      <c r="K4461" s="186">
        <f t="shared" si="420"/>
        <v>5</v>
      </c>
      <c r="L4461" s="198">
        <f t="shared" si="418"/>
        <v>1.6666666666666667</v>
      </c>
      <c r="M4461" s="199">
        <f t="shared" si="419"/>
        <v>1.66</v>
      </c>
    </row>
    <row r="4462" spans="1:13" x14ac:dyDescent="0.35">
      <c r="A4462" s="189" t="s">
        <v>4145</v>
      </c>
      <c r="B4462" s="190" t="s">
        <v>4207</v>
      </c>
      <c r="C4462" s="191">
        <v>591807</v>
      </c>
      <c r="D4462" s="192">
        <v>3.226</v>
      </c>
      <c r="E4462" s="193">
        <v>42.899590160000002</v>
      </c>
      <c r="F4462" s="194">
        <v>3.278688524590164</v>
      </c>
      <c r="H4462" s="195">
        <f t="shared" si="415"/>
        <v>3</v>
      </c>
      <c r="I4462" s="196">
        <f t="shared" si="416"/>
        <v>3.5</v>
      </c>
      <c r="J4462" s="197">
        <f t="shared" si="417"/>
        <v>2.5</v>
      </c>
      <c r="K4462" s="186">
        <f t="shared" si="420"/>
        <v>9</v>
      </c>
      <c r="L4462" s="198">
        <f t="shared" si="418"/>
        <v>3</v>
      </c>
      <c r="M4462" s="199">
        <f t="shared" si="419"/>
        <v>3</v>
      </c>
    </row>
    <row r="4463" spans="1:13" x14ac:dyDescent="0.35">
      <c r="A4463" s="189" t="s">
        <v>4145</v>
      </c>
      <c r="B4463" s="190" t="s">
        <v>4208</v>
      </c>
      <c r="C4463" s="191">
        <v>591815</v>
      </c>
      <c r="D4463" s="192">
        <v>2.2469999999999999</v>
      </c>
      <c r="E4463" s="193">
        <v>45.97697368</v>
      </c>
      <c r="F4463" s="194">
        <v>1.3157894736842104</v>
      </c>
      <c r="H4463" s="195">
        <f t="shared" si="415"/>
        <v>1</v>
      </c>
      <c r="I4463" s="196">
        <f t="shared" si="416"/>
        <v>5</v>
      </c>
      <c r="J4463" s="197">
        <f t="shared" si="417"/>
        <v>5</v>
      </c>
      <c r="K4463" s="186">
        <f t="shared" si="420"/>
        <v>11</v>
      </c>
      <c r="L4463" s="198">
        <f t="shared" si="418"/>
        <v>3.6666666666666665</v>
      </c>
      <c r="M4463" s="199">
        <f t="shared" si="419"/>
        <v>3.66</v>
      </c>
    </row>
    <row r="4464" spans="1:13" x14ac:dyDescent="0.35">
      <c r="A4464" s="189" t="s">
        <v>4145</v>
      </c>
      <c r="B4464" s="190" t="s">
        <v>4209</v>
      </c>
      <c r="C4464" s="191">
        <v>591840</v>
      </c>
      <c r="D4464" s="192">
        <v>6.3029999999999999</v>
      </c>
      <c r="E4464" s="193">
        <v>39.477864580000002</v>
      </c>
      <c r="F4464" s="194">
        <v>2.6041666666666665</v>
      </c>
      <c r="H4464" s="195">
        <f t="shared" si="415"/>
        <v>5</v>
      </c>
      <c r="I4464" s="196">
        <f t="shared" si="416"/>
        <v>0.5</v>
      </c>
      <c r="J4464" s="197">
        <f t="shared" si="417"/>
        <v>3.5</v>
      </c>
      <c r="K4464" s="186">
        <f t="shared" si="420"/>
        <v>9</v>
      </c>
      <c r="L4464" s="198">
        <f t="shared" si="418"/>
        <v>3</v>
      </c>
      <c r="M4464" s="199">
        <f t="shared" si="419"/>
        <v>3</v>
      </c>
    </row>
    <row r="4465" spans="1:13" x14ac:dyDescent="0.35">
      <c r="A4465" s="189" t="s">
        <v>4145</v>
      </c>
      <c r="B4465" s="190" t="s">
        <v>2669</v>
      </c>
      <c r="C4465" s="191">
        <v>591866</v>
      </c>
      <c r="D4465" s="192">
        <v>5.3869999999999996</v>
      </c>
      <c r="E4465" s="193">
        <v>42.732815960000003</v>
      </c>
      <c r="F4465" s="194">
        <v>2.6607538802660753</v>
      </c>
      <c r="H4465" s="195">
        <f t="shared" si="415"/>
        <v>5</v>
      </c>
      <c r="I4465" s="196">
        <f t="shared" si="416"/>
        <v>3.5</v>
      </c>
      <c r="J4465" s="197">
        <f t="shared" si="417"/>
        <v>3.5</v>
      </c>
      <c r="K4465" s="186">
        <f t="shared" si="420"/>
        <v>12</v>
      </c>
      <c r="L4465" s="198">
        <f t="shared" si="418"/>
        <v>4</v>
      </c>
      <c r="M4465" s="199">
        <f t="shared" si="419"/>
        <v>4</v>
      </c>
    </row>
    <row r="4466" spans="1:13" x14ac:dyDescent="0.35">
      <c r="A4466" s="189" t="s">
        <v>4145</v>
      </c>
      <c r="B4466" s="190" t="s">
        <v>4145</v>
      </c>
      <c r="C4466" s="191">
        <v>590266</v>
      </c>
      <c r="D4466" s="192">
        <v>4.3780000000000001</v>
      </c>
      <c r="E4466" s="193">
        <v>44.560033910000001</v>
      </c>
      <c r="F4466" s="194">
        <v>2.4542345604506139</v>
      </c>
      <c r="H4466" s="195">
        <f t="shared" si="415"/>
        <v>5</v>
      </c>
      <c r="I4466" s="196">
        <f t="shared" si="416"/>
        <v>5</v>
      </c>
      <c r="J4466" s="197">
        <f t="shared" si="417"/>
        <v>4</v>
      </c>
      <c r="K4466" s="186">
        <f t="shared" si="420"/>
        <v>14</v>
      </c>
      <c r="L4466" s="198">
        <f t="shared" si="418"/>
        <v>4.666666666666667</v>
      </c>
      <c r="M4466" s="199">
        <f t="shared" si="419"/>
        <v>4.66</v>
      </c>
    </row>
    <row r="4467" spans="1:13" x14ac:dyDescent="0.35">
      <c r="A4467" s="189" t="s">
        <v>4145</v>
      </c>
      <c r="B4467" s="190" t="s">
        <v>4210</v>
      </c>
      <c r="C4467" s="191">
        <v>587699</v>
      </c>
      <c r="D4467" s="192">
        <v>3.7970000000000002</v>
      </c>
      <c r="E4467" s="193">
        <v>43.694915250000001</v>
      </c>
      <c r="F4467" s="194">
        <v>1.6949152542372883</v>
      </c>
      <c r="H4467" s="195">
        <f t="shared" si="415"/>
        <v>4</v>
      </c>
      <c r="I4467" s="196">
        <f t="shared" si="416"/>
        <v>5</v>
      </c>
      <c r="J4467" s="197">
        <f t="shared" si="417"/>
        <v>5</v>
      </c>
      <c r="K4467" s="186">
        <f t="shared" si="420"/>
        <v>14</v>
      </c>
      <c r="L4467" s="198">
        <f t="shared" si="418"/>
        <v>4.666666666666667</v>
      </c>
      <c r="M4467" s="199">
        <f t="shared" si="419"/>
        <v>4.66</v>
      </c>
    </row>
    <row r="4468" spans="1:13" x14ac:dyDescent="0.35">
      <c r="A4468" s="189" t="s">
        <v>4145</v>
      </c>
      <c r="B4468" s="190" t="s">
        <v>2432</v>
      </c>
      <c r="C4468" s="191">
        <v>591874</v>
      </c>
      <c r="D4468" s="192">
        <v>2.5880000000000001</v>
      </c>
      <c r="E4468" s="193">
        <v>39.398224849999998</v>
      </c>
      <c r="F4468" s="194">
        <v>3.3136094674556209</v>
      </c>
      <c r="H4468" s="195">
        <f t="shared" si="415"/>
        <v>1.5</v>
      </c>
      <c r="I4468" s="196">
        <f t="shared" si="416"/>
        <v>0.5</v>
      </c>
      <c r="J4468" s="197">
        <f t="shared" si="417"/>
        <v>2.5</v>
      </c>
      <c r="K4468" s="186">
        <f t="shared" si="420"/>
        <v>4.5</v>
      </c>
      <c r="L4468" s="198">
        <f t="shared" si="418"/>
        <v>1.5</v>
      </c>
      <c r="M4468" s="199">
        <f t="shared" si="419"/>
        <v>1.5</v>
      </c>
    </row>
    <row r="4469" spans="1:13" x14ac:dyDescent="0.35">
      <c r="A4469" s="189" t="s">
        <v>4145</v>
      </c>
      <c r="B4469" s="190" t="s">
        <v>4211</v>
      </c>
      <c r="C4469" s="191">
        <v>591904</v>
      </c>
      <c r="D4469" s="192">
        <v>5.3259999999999996</v>
      </c>
      <c r="E4469" s="193">
        <v>44.302653399999997</v>
      </c>
      <c r="F4469" s="194">
        <v>1.8242122719734661</v>
      </c>
      <c r="H4469" s="195">
        <f t="shared" si="415"/>
        <v>5</v>
      </c>
      <c r="I4469" s="196">
        <f t="shared" si="416"/>
        <v>5</v>
      </c>
      <c r="J4469" s="197">
        <f t="shared" si="417"/>
        <v>4.5</v>
      </c>
      <c r="K4469" s="186">
        <f t="shared" si="420"/>
        <v>14.5</v>
      </c>
      <c r="L4469" s="198">
        <f t="shared" si="418"/>
        <v>4.833333333333333</v>
      </c>
      <c r="M4469" s="199">
        <f t="shared" si="419"/>
        <v>4.83</v>
      </c>
    </row>
    <row r="4470" spans="1:13" x14ac:dyDescent="0.35">
      <c r="A4470" s="189" t="s">
        <v>4145</v>
      </c>
      <c r="B4470" s="190" t="s">
        <v>4212</v>
      </c>
      <c r="C4470" s="191">
        <v>591912</v>
      </c>
      <c r="D4470" s="192">
        <v>1.0640000000000001</v>
      </c>
      <c r="E4470" s="193">
        <v>39.055555560000002</v>
      </c>
      <c r="F4470" s="194">
        <v>2.7777777777777777</v>
      </c>
      <c r="H4470" s="195">
        <f t="shared" si="415"/>
        <v>0.5</v>
      </c>
      <c r="I4470" s="196">
        <f t="shared" si="416"/>
        <v>0.5</v>
      </c>
      <c r="J4470" s="197">
        <f t="shared" si="417"/>
        <v>3.5</v>
      </c>
      <c r="K4470" s="186">
        <f t="shared" si="420"/>
        <v>4.5</v>
      </c>
      <c r="L4470" s="198">
        <f t="shared" si="418"/>
        <v>1.5</v>
      </c>
      <c r="M4470" s="199">
        <f t="shared" si="419"/>
        <v>1.5</v>
      </c>
    </row>
    <row r="4471" spans="1:13" x14ac:dyDescent="0.35">
      <c r="A4471" s="189" t="s">
        <v>4145</v>
      </c>
      <c r="B4471" s="190" t="s">
        <v>4213</v>
      </c>
      <c r="C4471" s="191">
        <v>591939</v>
      </c>
      <c r="D4471" s="192">
        <v>3.6669999999999998</v>
      </c>
      <c r="E4471" s="193">
        <v>42.128308400000002</v>
      </c>
      <c r="F4471" s="194">
        <v>2.5316455696202533</v>
      </c>
      <c r="H4471" s="195">
        <f t="shared" si="415"/>
        <v>4</v>
      </c>
      <c r="I4471" s="196">
        <f t="shared" si="416"/>
        <v>2.5</v>
      </c>
      <c r="J4471" s="197">
        <f t="shared" si="417"/>
        <v>3.5</v>
      </c>
      <c r="K4471" s="186">
        <f t="shared" si="420"/>
        <v>10</v>
      </c>
      <c r="L4471" s="198">
        <f t="shared" si="418"/>
        <v>3.3333333333333335</v>
      </c>
      <c r="M4471" s="199">
        <f t="shared" si="419"/>
        <v>3.33</v>
      </c>
    </row>
    <row r="4472" spans="1:13" x14ac:dyDescent="0.35">
      <c r="A4472" s="189" t="s">
        <v>4145</v>
      </c>
      <c r="B4472" s="190" t="s">
        <v>4214</v>
      </c>
      <c r="C4472" s="191">
        <v>591955</v>
      </c>
      <c r="D4472" s="192">
        <v>2.5640000000000001</v>
      </c>
      <c r="E4472" s="193">
        <v>46.575000000000003</v>
      </c>
      <c r="F4472" s="194">
        <v>8.3333333333333339</v>
      </c>
      <c r="H4472" s="195">
        <f t="shared" si="415"/>
        <v>1.5</v>
      </c>
      <c r="I4472" s="196">
        <f t="shared" si="416"/>
        <v>5</v>
      </c>
      <c r="J4472" s="197">
        <f t="shared" si="417"/>
        <v>0.5</v>
      </c>
      <c r="K4472" s="186">
        <f t="shared" si="420"/>
        <v>7</v>
      </c>
      <c r="L4472" s="198">
        <f t="shared" si="418"/>
        <v>2.3333333333333335</v>
      </c>
      <c r="M4472" s="199">
        <f t="shared" si="419"/>
        <v>2.33</v>
      </c>
    </row>
    <row r="4473" spans="1:13" x14ac:dyDescent="0.35">
      <c r="A4473" s="189" t="s">
        <v>4145</v>
      </c>
      <c r="B4473" s="190" t="s">
        <v>4215</v>
      </c>
      <c r="C4473" s="191">
        <v>591963</v>
      </c>
      <c r="D4473" s="192">
        <v>7.4630000000000001</v>
      </c>
      <c r="E4473" s="193">
        <v>45.13768116</v>
      </c>
      <c r="F4473" s="194">
        <v>2.8985507246376812</v>
      </c>
      <c r="H4473" s="195">
        <f t="shared" si="415"/>
        <v>5</v>
      </c>
      <c r="I4473" s="196">
        <f t="shared" si="416"/>
        <v>5</v>
      </c>
      <c r="J4473" s="197">
        <f t="shared" si="417"/>
        <v>3</v>
      </c>
      <c r="K4473" s="186">
        <f t="shared" si="420"/>
        <v>13</v>
      </c>
      <c r="L4473" s="198">
        <f t="shared" si="418"/>
        <v>4.333333333333333</v>
      </c>
      <c r="M4473" s="199">
        <f t="shared" si="419"/>
        <v>4.33</v>
      </c>
    </row>
    <row r="4474" spans="1:13" x14ac:dyDescent="0.35">
      <c r="A4474" s="189" t="s">
        <v>4216</v>
      </c>
      <c r="B4474" s="190" t="s">
        <v>4217</v>
      </c>
      <c r="C4474" s="191">
        <v>595217</v>
      </c>
      <c r="D4474" s="192">
        <v>1.149</v>
      </c>
      <c r="E4474" s="193">
        <v>42.3203125</v>
      </c>
      <c r="F4474" s="194">
        <v>12.5</v>
      </c>
      <c r="H4474" s="195">
        <f t="shared" si="415"/>
        <v>0.5</v>
      </c>
      <c r="I4474" s="196">
        <f t="shared" si="416"/>
        <v>2.5</v>
      </c>
      <c r="J4474" s="197">
        <f t="shared" si="417"/>
        <v>0.5</v>
      </c>
      <c r="K4474" s="186">
        <f t="shared" si="420"/>
        <v>3.5</v>
      </c>
      <c r="L4474" s="198">
        <f t="shared" si="418"/>
        <v>1.1666666666666667</v>
      </c>
      <c r="M4474" s="199">
        <f t="shared" si="419"/>
        <v>1.1599999999999999</v>
      </c>
    </row>
    <row r="4475" spans="1:13" x14ac:dyDescent="0.35">
      <c r="A4475" s="189" t="s">
        <v>4216</v>
      </c>
      <c r="B4475" s="190" t="s">
        <v>4218</v>
      </c>
      <c r="C4475" s="191">
        <v>595250</v>
      </c>
      <c r="D4475" s="192">
        <v>3.5179999999999998</v>
      </c>
      <c r="E4475" s="193">
        <v>42.564327489999997</v>
      </c>
      <c r="F4475" s="194">
        <v>1.1695906432748537</v>
      </c>
      <c r="H4475" s="195">
        <f t="shared" si="415"/>
        <v>3.5</v>
      </c>
      <c r="I4475" s="196">
        <f t="shared" si="416"/>
        <v>3</v>
      </c>
      <c r="J4475" s="197">
        <f t="shared" si="417"/>
        <v>5</v>
      </c>
      <c r="K4475" s="186">
        <f t="shared" si="420"/>
        <v>11.5</v>
      </c>
      <c r="L4475" s="198">
        <f t="shared" si="418"/>
        <v>3.8333333333333335</v>
      </c>
      <c r="M4475" s="199">
        <f t="shared" si="419"/>
        <v>3.83</v>
      </c>
    </row>
    <row r="4476" spans="1:13" x14ac:dyDescent="0.35">
      <c r="A4476" s="189" t="s">
        <v>4216</v>
      </c>
      <c r="B4476" s="190" t="s">
        <v>4219</v>
      </c>
      <c r="C4476" s="191">
        <v>595641</v>
      </c>
      <c r="D4476" s="192">
        <v>3.101</v>
      </c>
      <c r="E4476" s="193">
        <v>42.173940950000002</v>
      </c>
      <c r="F4476" s="194">
        <v>3.8510911424903722</v>
      </c>
      <c r="H4476" s="195">
        <f t="shared" si="415"/>
        <v>2.5</v>
      </c>
      <c r="I4476" s="196">
        <f t="shared" si="416"/>
        <v>2.5</v>
      </c>
      <c r="J4476" s="197">
        <f t="shared" si="417"/>
        <v>2</v>
      </c>
      <c r="K4476" s="186">
        <f t="shared" si="420"/>
        <v>7</v>
      </c>
      <c r="L4476" s="198">
        <f t="shared" si="418"/>
        <v>2.3333333333333335</v>
      </c>
      <c r="M4476" s="199">
        <f t="shared" si="419"/>
        <v>2.33</v>
      </c>
    </row>
    <row r="4477" spans="1:13" x14ac:dyDescent="0.35">
      <c r="A4477" s="189" t="s">
        <v>4216</v>
      </c>
      <c r="B4477" s="190" t="s">
        <v>4220</v>
      </c>
      <c r="C4477" s="191">
        <v>595349</v>
      </c>
      <c r="D4477" s="192">
        <v>3.15</v>
      </c>
      <c r="E4477" s="193">
        <v>39.393081760000001</v>
      </c>
      <c r="F4477" s="194">
        <v>8.8050314465408803</v>
      </c>
      <c r="H4477" s="195">
        <f t="shared" si="415"/>
        <v>3</v>
      </c>
      <c r="I4477" s="196">
        <f t="shared" si="416"/>
        <v>0.5</v>
      </c>
      <c r="J4477" s="197">
        <f t="shared" si="417"/>
        <v>0.5</v>
      </c>
      <c r="K4477" s="186">
        <f t="shared" si="420"/>
        <v>4</v>
      </c>
      <c r="L4477" s="198">
        <f t="shared" si="418"/>
        <v>1.3333333333333333</v>
      </c>
      <c r="M4477" s="199">
        <f t="shared" si="419"/>
        <v>1.33</v>
      </c>
    </row>
    <row r="4478" spans="1:13" x14ac:dyDescent="0.35">
      <c r="A4478" s="189" t="s">
        <v>4216</v>
      </c>
      <c r="B4478" s="190" t="s">
        <v>1200</v>
      </c>
      <c r="C4478" s="191">
        <v>595357</v>
      </c>
      <c r="D4478" s="192">
        <v>1.724</v>
      </c>
      <c r="E4478" s="193">
        <v>41.5625</v>
      </c>
      <c r="F4478" s="194">
        <v>7.2916666666666661</v>
      </c>
      <c r="H4478" s="195">
        <f t="shared" si="415"/>
        <v>0.5</v>
      </c>
      <c r="I4478" s="196">
        <f t="shared" si="416"/>
        <v>1.5</v>
      </c>
      <c r="J4478" s="197">
        <f t="shared" si="417"/>
        <v>0.5</v>
      </c>
      <c r="K4478" s="186">
        <f t="shared" si="420"/>
        <v>2.5</v>
      </c>
      <c r="L4478" s="198">
        <f t="shared" si="418"/>
        <v>0.83333333333333337</v>
      </c>
      <c r="M4478" s="199">
        <f t="shared" si="419"/>
        <v>0.83</v>
      </c>
    </row>
    <row r="4479" spans="1:13" x14ac:dyDescent="0.35">
      <c r="A4479" s="189" t="s">
        <v>4216</v>
      </c>
      <c r="B4479" s="190" t="s">
        <v>4221</v>
      </c>
      <c r="C4479" s="191">
        <v>595381</v>
      </c>
      <c r="D4479" s="192">
        <v>5.6909999999999998</v>
      </c>
      <c r="E4479" s="193">
        <v>42.456756759999998</v>
      </c>
      <c r="F4479" s="194">
        <v>5.4054054054054053</v>
      </c>
      <c r="H4479" s="195">
        <f t="shared" si="415"/>
        <v>5</v>
      </c>
      <c r="I4479" s="196">
        <f t="shared" si="416"/>
        <v>3</v>
      </c>
      <c r="J4479" s="197">
        <f t="shared" si="417"/>
        <v>0.5</v>
      </c>
      <c r="K4479" s="186">
        <f t="shared" si="420"/>
        <v>8.5</v>
      </c>
      <c r="L4479" s="198">
        <f t="shared" si="418"/>
        <v>2.8333333333333335</v>
      </c>
      <c r="M4479" s="199">
        <f t="shared" si="419"/>
        <v>2.83</v>
      </c>
    </row>
    <row r="4480" spans="1:13" x14ac:dyDescent="0.35">
      <c r="A4480" s="189" t="s">
        <v>4216</v>
      </c>
      <c r="B4480" s="190" t="s">
        <v>4222</v>
      </c>
      <c r="C4480" s="191">
        <v>595438</v>
      </c>
      <c r="D4480" s="192">
        <v>2.0510000000000002</v>
      </c>
      <c r="E4480" s="193">
        <v>43.284565919999999</v>
      </c>
      <c r="F4480" s="194">
        <v>5.144694533762058</v>
      </c>
      <c r="H4480" s="195">
        <f t="shared" si="415"/>
        <v>0.5</v>
      </c>
      <c r="I4480" s="196">
        <f t="shared" si="416"/>
        <v>4</v>
      </c>
      <c r="J4480" s="197">
        <f t="shared" si="417"/>
        <v>0.5</v>
      </c>
      <c r="K4480" s="186">
        <f t="shared" si="420"/>
        <v>5</v>
      </c>
      <c r="L4480" s="198">
        <f t="shared" si="418"/>
        <v>1.6666666666666667</v>
      </c>
      <c r="M4480" s="199">
        <f t="shared" si="419"/>
        <v>1.66</v>
      </c>
    </row>
    <row r="4481" spans="1:13" x14ac:dyDescent="0.35">
      <c r="A4481" s="189" t="s">
        <v>4216</v>
      </c>
      <c r="B4481" s="190" t="s">
        <v>4040</v>
      </c>
      <c r="C4481" s="191">
        <v>595489</v>
      </c>
      <c r="D4481" s="192">
        <v>2.1459999999999999</v>
      </c>
      <c r="E4481" s="193">
        <v>39.147814910000001</v>
      </c>
      <c r="F4481" s="194">
        <v>8.7403598971722349</v>
      </c>
      <c r="H4481" s="195">
        <f t="shared" si="415"/>
        <v>0.5</v>
      </c>
      <c r="I4481" s="196">
        <f t="shared" si="416"/>
        <v>0.5</v>
      </c>
      <c r="J4481" s="197">
        <f t="shared" si="417"/>
        <v>0.5</v>
      </c>
      <c r="K4481" s="186">
        <f t="shared" si="420"/>
        <v>1.5</v>
      </c>
      <c r="L4481" s="198">
        <f t="shared" si="418"/>
        <v>0.5</v>
      </c>
      <c r="M4481" s="199">
        <f t="shared" si="419"/>
        <v>0.5</v>
      </c>
    </row>
    <row r="4482" spans="1:13" x14ac:dyDescent="0.35">
      <c r="A4482" s="189" t="s">
        <v>4216</v>
      </c>
      <c r="B4482" s="190" t="s">
        <v>4223</v>
      </c>
      <c r="C4482" s="191">
        <v>595501</v>
      </c>
      <c r="D4482" s="192">
        <v>2.4129999999999998</v>
      </c>
      <c r="E4482" s="193">
        <v>39.407180390000001</v>
      </c>
      <c r="F4482" s="194">
        <v>8.4063047285464094</v>
      </c>
      <c r="H4482" s="195">
        <f t="shared" si="415"/>
        <v>1</v>
      </c>
      <c r="I4482" s="196">
        <f t="shared" si="416"/>
        <v>0.5</v>
      </c>
      <c r="J4482" s="197">
        <f t="shared" si="417"/>
        <v>0.5</v>
      </c>
      <c r="K4482" s="186">
        <f t="shared" si="420"/>
        <v>2</v>
      </c>
      <c r="L4482" s="198">
        <f t="shared" si="418"/>
        <v>0.66666666666666663</v>
      </c>
      <c r="M4482" s="199">
        <f t="shared" si="419"/>
        <v>0.66</v>
      </c>
    </row>
    <row r="4483" spans="1:13" x14ac:dyDescent="0.35">
      <c r="A4483" s="189" t="s">
        <v>4216</v>
      </c>
      <c r="B4483" s="190" t="s">
        <v>4224</v>
      </c>
      <c r="C4483" s="191">
        <v>595519</v>
      </c>
      <c r="D4483" s="192">
        <v>5.1020000000000003</v>
      </c>
      <c r="E4483" s="193">
        <v>44.88686131</v>
      </c>
      <c r="F4483" s="194">
        <v>0</v>
      </c>
      <c r="H4483" s="195">
        <f t="shared" si="415"/>
        <v>5</v>
      </c>
      <c r="I4483" s="196">
        <f t="shared" si="416"/>
        <v>5</v>
      </c>
      <c r="J4483" s="197">
        <f t="shared" si="417"/>
        <v>5</v>
      </c>
      <c r="K4483" s="186">
        <f t="shared" si="420"/>
        <v>15</v>
      </c>
      <c r="L4483" s="198">
        <f t="shared" si="418"/>
        <v>5</v>
      </c>
      <c r="M4483" s="199">
        <f t="shared" si="419"/>
        <v>5</v>
      </c>
    </row>
    <row r="4484" spans="1:13" x14ac:dyDescent="0.35">
      <c r="A4484" s="189" t="s">
        <v>4216</v>
      </c>
      <c r="B4484" s="190" t="s">
        <v>2505</v>
      </c>
      <c r="C4484" s="191">
        <v>595608</v>
      </c>
      <c r="D4484" s="192">
        <v>3.5209999999999999</v>
      </c>
      <c r="E4484" s="193">
        <v>39.882882879999997</v>
      </c>
      <c r="F4484" s="194">
        <v>4.5045045045045047</v>
      </c>
      <c r="H4484" s="195">
        <f t="shared" ref="H4484:H4547" si="421">VALUE(_xlfn.IFS(D4484&gt;4.05,"5",D4484&gt;=3.83,"4,5",D4484&gt;=3.6,"4",D4484&gt;=3.37,"3,5",D4484&gt;=3.14,"3",D4484&gt;=2.91,"2,5",D4484&gt;=2.68,"2",D4484&gt;=2.45,"1,5",D4484&gt;=2.22,"1",D4484&lt;2.22,"0,5"))</f>
        <v>3.5</v>
      </c>
      <c r="I4484" s="196">
        <f t="shared" ref="I4484:I4547" si="422">VALUE(_xlfn.IFS(E4484&gt;43.62,"5",E4484&gt;=43.32,"4,5",E4484&gt;=43.1,"4",E4484&gt;=42.7,"3,5",E4484&gt;=42.39,"3",E4484&gt;=42.08,"2,5",E4484&gt;=41.77,"2",E4484&gt;=41.46,"1,5",E4484&gt;=41.15,"1",E4484&lt;41.15,"0,5"))</f>
        <v>0.5</v>
      </c>
      <c r="J4484" s="197">
        <f t="shared" ref="J4484:J4547" si="423">VALUE(_xlfn.IFS(F4484&gt;4.53,"0,5",F4484&gt;=4.2,"1",F4484&gt;=3.86,"1,5",F4484&gt;=3.52,"2",F4484&gt;=3.18,"2,5",F4484&gt;=2.84,"3",F4484&gt;=2.5,"3,5",F4484&gt;=2.16,"4",F4484&gt;=1.82,"4,5",F4484&lt;1.82,"5"))</f>
        <v>1</v>
      </c>
      <c r="K4484" s="186">
        <f t="shared" si="420"/>
        <v>5</v>
      </c>
      <c r="L4484" s="198">
        <f t="shared" ref="L4484:L4547" si="424">(H4484+I4484+J4484)/3</f>
        <v>1.6666666666666667</v>
      </c>
      <c r="M4484" s="199">
        <f t="shared" ref="M4484:M4547" si="425">ROUNDDOWN(L4484,2)</f>
        <v>1.66</v>
      </c>
    </row>
    <row r="4485" spans="1:13" x14ac:dyDescent="0.35">
      <c r="A4485" s="189" t="s">
        <v>4216</v>
      </c>
      <c r="B4485" s="190" t="s">
        <v>4225</v>
      </c>
      <c r="C4485" s="191">
        <v>595659</v>
      </c>
      <c r="D4485" s="192">
        <v>3.7589999999999999</v>
      </c>
      <c r="E4485" s="193">
        <v>41.146464649999999</v>
      </c>
      <c r="F4485" s="194">
        <v>3.0303030303030303</v>
      </c>
      <c r="H4485" s="195">
        <f t="shared" si="421"/>
        <v>4</v>
      </c>
      <c r="I4485" s="196">
        <f t="shared" si="422"/>
        <v>0.5</v>
      </c>
      <c r="J4485" s="197">
        <f t="shared" si="423"/>
        <v>3</v>
      </c>
      <c r="K4485" s="186">
        <f t="shared" si="420"/>
        <v>7.5</v>
      </c>
      <c r="L4485" s="198">
        <f t="shared" si="424"/>
        <v>2.5</v>
      </c>
      <c r="M4485" s="199">
        <f t="shared" si="425"/>
        <v>2.5</v>
      </c>
    </row>
    <row r="4486" spans="1:13" x14ac:dyDescent="0.35">
      <c r="A4486" s="189" t="s">
        <v>4216</v>
      </c>
      <c r="B4486" s="190" t="s">
        <v>4226</v>
      </c>
      <c r="C4486" s="191">
        <v>595675</v>
      </c>
      <c r="D4486" s="192">
        <v>3.448</v>
      </c>
      <c r="E4486" s="193">
        <v>42.66</v>
      </c>
      <c r="F4486" s="194">
        <v>6</v>
      </c>
      <c r="H4486" s="195">
        <f t="shared" si="421"/>
        <v>3.5</v>
      </c>
      <c r="I4486" s="196">
        <f t="shared" si="422"/>
        <v>3</v>
      </c>
      <c r="J4486" s="197">
        <f t="shared" si="423"/>
        <v>0.5</v>
      </c>
      <c r="K4486" s="186">
        <f t="shared" si="420"/>
        <v>7</v>
      </c>
      <c r="L4486" s="198">
        <f t="shared" si="424"/>
        <v>2.3333333333333335</v>
      </c>
      <c r="M4486" s="199">
        <f t="shared" si="425"/>
        <v>2.33</v>
      </c>
    </row>
    <row r="4487" spans="1:13" x14ac:dyDescent="0.35">
      <c r="A4487" s="189" t="s">
        <v>4216</v>
      </c>
      <c r="B4487" s="190" t="s">
        <v>4227</v>
      </c>
      <c r="C4487" s="191">
        <v>595713</v>
      </c>
      <c r="D4487" s="192">
        <v>6.4219999999999997</v>
      </c>
      <c r="E4487" s="193">
        <v>42.636645960000003</v>
      </c>
      <c r="F4487" s="194">
        <v>3.7267080745341614</v>
      </c>
      <c r="H4487" s="195">
        <f t="shared" si="421"/>
        <v>5</v>
      </c>
      <c r="I4487" s="196">
        <f t="shared" si="422"/>
        <v>3</v>
      </c>
      <c r="J4487" s="197">
        <f t="shared" si="423"/>
        <v>2</v>
      </c>
      <c r="K4487" s="186">
        <f t="shared" si="420"/>
        <v>10</v>
      </c>
      <c r="L4487" s="198">
        <f t="shared" si="424"/>
        <v>3.3333333333333335</v>
      </c>
      <c r="M4487" s="199">
        <f t="shared" si="425"/>
        <v>3.33</v>
      </c>
    </row>
    <row r="4488" spans="1:13" x14ac:dyDescent="0.35">
      <c r="A4488" s="189" t="s">
        <v>4216</v>
      </c>
      <c r="B4488" s="190" t="s">
        <v>4228</v>
      </c>
      <c r="C4488" s="191">
        <v>595730</v>
      </c>
      <c r="D4488" s="192">
        <v>3.39</v>
      </c>
      <c r="E4488" s="193">
        <v>41.631964809999999</v>
      </c>
      <c r="F4488" s="194">
        <v>0.5865102639296188</v>
      </c>
      <c r="H4488" s="195">
        <f t="shared" si="421"/>
        <v>3.5</v>
      </c>
      <c r="I4488" s="196">
        <f t="shared" si="422"/>
        <v>1.5</v>
      </c>
      <c r="J4488" s="197">
        <f t="shared" si="423"/>
        <v>5</v>
      </c>
      <c r="K4488" s="186">
        <f t="shared" si="420"/>
        <v>10</v>
      </c>
      <c r="L4488" s="198">
        <f t="shared" si="424"/>
        <v>3.3333333333333335</v>
      </c>
      <c r="M4488" s="199">
        <f t="shared" si="425"/>
        <v>3.33</v>
      </c>
    </row>
    <row r="4489" spans="1:13" x14ac:dyDescent="0.35">
      <c r="A4489" s="189" t="s">
        <v>4216</v>
      </c>
      <c r="B4489" s="190" t="s">
        <v>4229</v>
      </c>
      <c r="C4489" s="191">
        <v>595802</v>
      </c>
      <c r="D4489" s="192">
        <v>3.1749999999999998</v>
      </c>
      <c r="E4489" s="193">
        <v>43.417525769999997</v>
      </c>
      <c r="F4489" s="194">
        <v>0.6872852233676976</v>
      </c>
      <c r="H4489" s="195">
        <f t="shared" si="421"/>
        <v>3</v>
      </c>
      <c r="I4489" s="196">
        <f t="shared" si="422"/>
        <v>4.5</v>
      </c>
      <c r="J4489" s="197">
        <f t="shared" si="423"/>
        <v>5</v>
      </c>
      <c r="K4489" s="186">
        <f t="shared" si="420"/>
        <v>12.5</v>
      </c>
      <c r="L4489" s="198">
        <f t="shared" si="424"/>
        <v>4.166666666666667</v>
      </c>
      <c r="M4489" s="199">
        <f t="shared" si="425"/>
        <v>4.16</v>
      </c>
    </row>
    <row r="4490" spans="1:13" x14ac:dyDescent="0.35">
      <c r="A4490" s="189" t="s">
        <v>4216</v>
      </c>
      <c r="B4490" s="190" t="s">
        <v>4230</v>
      </c>
      <c r="C4490" s="191">
        <v>595811</v>
      </c>
      <c r="D4490" s="192">
        <v>3.448</v>
      </c>
      <c r="E4490" s="193">
        <v>42.984472050000001</v>
      </c>
      <c r="F4490" s="194">
        <v>2.4844720496894412</v>
      </c>
      <c r="H4490" s="195">
        <f t="shared" si="421"/>
        <v>3.5</v>
      </c>
      <c r="I4490" s="196">
        <f t="shared" si="422"/>
        <v>3.5</v>
      </c>
      <c r="J4490" s="197">
        <f t="shared" si="423"/>
        <v>4</v>
      </c>
      <c r="K4490" s="186">
        <f t="shared" si="420"/>
        <v>11</v>
      </c>
      <c r="L4490" s="198">
        <f t="shared" si="424"/>
        <v>3.6666666666666665</v>
      </c>
      <c r="M4490" s="199">
        <f t="shared" si="425"/>
        <v>3.66</v>
      </c>
    </row>
    <row r="4491" spans="1:13" x14ac:dyDescent="0.35">
      <c r="A4491" s="189" t="s">
        <v>4216</v>
      </c>
      <c r="B4491" s="190" t="s">
        <v>3892</v>
      </c>
      <c r="C4491" s="191">
        <v>595888</v>
      </c>
      <c r="D4491" s="192">
        <v>5.7850000000000001</v>
      </c>
      <c r="E4491" s="193">
        <v>43.278947369999997</v>
      </c>
      <c r="F4491" s="194">
        <v>1.0526315789473684</v>
      </c>
      <c r="H4491" s="195">
        <f t="shared" si="421"/>
        <v>5</v>
      </c>
      <c r="I4491" s="196">
        <f t="shared" si="422"/>
        <v>4</v>
      </c>
      <c r="J4491" s="197">
        <f t="shared" si="423"/>
        <v>5</v>
      </c>
      <c r="K4491" s="186">
        <f t="shared" si="420"/>
        <v>14</v>
      </c>
      <c r="L4491" s="198">
        <f t="shared" si="424"/>
        <v>4.666666666666667</v>
      </c>
      <c r="M4491" s="199">
        <f t="shared" si="425"/>
        <v>4.66</v>
      </c>
    </row>
    <row r="4492" spans="1:13" x14ac:dyDescent="0.35">
      <c r="A4492" s="189" t="s">
        <v>4216</v>
      </c>
      <c r="B4492" s="190" t="s">
        <v>1597</v>
      </c>
      <c r="C4492" s="191">
        <v>595926</v>
      </c>
      <c r="D4492" s="192">
        <v>3.4689999999999999</v>
      </c>
      <c r="E4492" s="193">
        <v>41.155937850000001</v>
      </c>
      <c r="F4492" s="194">
        <v>3.6625971143174247</v>
      </c>
      <c r="H4492" s="195">
        <f t="shared" si="421"/>
        <v>3.5</v>
      </c>
      <c r="I4492" s="196">
        <f t="shared" si="422"/>
        <v>1</v>
      </c>
      <c r="J4492" s="197">
        <f t="shared" si="423"/>
        <v>2</v>
      </c>
      <c r="K4492" s="186">
        <f t="shared" si="420"/>
        <v>6.5</v>
      </c>
      <c r="L4492" s="198">
        <f t="shared" si="424"/>
        <v>2.1666666666666665</v>
      </c>
      <c r="M4492" s="199">
        <f t="shared" si="425"/>
        <v>2.16</v>
      </c>
    </row>
    <row r="4493" spans="1:13" x14ac:dyDescent="0.35">
      <c r="A4493" s="189" t="s">
        <v>4216</v>
      </c>
      <c r="B4493" s="190" t="s">
        <v>4231</v>
      </c>
      <c r="C4493" s="191">
        <v>595951</v>
      </c>
      <c r="D4493" s="192">
        <v>1.966</v>
      </c>
      <c r="E4493" s="193">
        <v>41.099388380000001</v>
      </c>
      <c r="F4493" s="194">
        <v>3.6697247706422016</v>
      </c>
      <c r="H4493" s="195">
        <f t="shared" si="421"/>
        <v>0.5</v>
      </c>
      <c r="I4493" s="196">
        <f t="shared" si="422"/>
        <v>0.5</v>
      </c>
      <c r="J4493" s="197">
        <f t="shared" si="423"/>
        <v>2</v>
      </c>
      <c r="K4493" s="186">
        <f t="shared" ref="K4493:K4556" si="426">SUM(H4493:J4493)</f>
        <v>3</v>
      </c>
      <c r="L4493" s="198">
        <f t="shared" si="424"/>
        <v>1</v>
      </c>
      <c r="M4493" s="199">
        <f t="shared" si="425"/>
        <v>1</v>
      </c>
    </row>
    <row r="4494" spans="1:13" x14ac:dyDescent="0.35">
      <c r="A4494" s="189" t="s">
        <v>4216</v>
      </c>
      <c r="B4494" s="190" t="s">
        <v>4232</v>
      </c>
      <c r="C4494" s="191">
        <v>595977</v>
      </c>
      <c r="D4494" s="192">
        <v>1.724</v>
      </c>
      <c r="E4494" s="193">
        <v>43.454285710000001</v>
      </c>
      <c r="F4494" s="194">
        <v>5.7142857142857144</v>
      </c>
      <c r="H4494" s="195">
        <f t="shared" si="421"/>
        <v>0.5</v>
      </c>
      <c r="I4494" s="196">
        <f t="shared" si="422"/>
        <v>4.5</v>
      </c>
      <c r="J4494" s="197">
        <f t="shared" si="423"/>
        <v>0.5</v>
      </c>
      <c r="K4494" s="186">
        <f t="shared" si="426"/>
        <v>5.5</v>
      </c>
      <c r="L4494" s="198">
        <f t="shared" si="424"/>
        <v>1.8333333333333333</v>
      </c>
      <c r="M4494" s="199">
        <f t="shared" si="425"/>
        <v>1.83</v>
      </c>
    </row>
    <row r="4495" spans="1:13" x14ac:dyDescent="0.35">
      <c r="A4495" s="189" t="s">
        <v>4216</v>
      </c>
      <c r="B4495" s="190" t="s">
        <v>4233</v>
      </c>
      <c r="C4495" s="191">
        <v>596019</v>
      </c>
      <c r="D4495" s="192">
        <v>3.609</v>
      </c>
      <c r="E4495" s="193">
        <v>35.764619879999998</v>
      </c>
      <c r="F4495" s="194">
        <v>16.37426900584795</v>
      </c>
      <c r="H4495" s="195">
        <f t="shared" si="421"/>
        <v>4</v>
      </c>
      <c r="I4495" s="196">
        <f t="shared" si="422"/>
        <v>0.5</v>
      </c>
      <c r="J4495" s="197">
        <f t="shared" si="423"/>
        <v>0.5</v>
      </c>
      <c r="K4495" s="186">
        <f t="shared" si="426"/>
        <v>5</v>
      </c>
      <c r="L4495" s="198">
        <f t="shared" si="424"/>
        <v>1.6666666666666667</v>
      </c>
      <c r="M4495" s="199">
        <f t="shared" si="425"/>
        <v>1.66</v>
      </c>
    </row>
    <row r="4496" spans="1:13" x14ac:dyDescent="0.35">
      <c r="A4496" s="189" t="s">
        <v>4216</v>
      </c>
      <c r="B4496" s="190" t="s">
        <v>4234</v>
      </c>
      <c r="C4496" s="191">
        <v>596094</v>
      </c>
      <c r="D4496" s="192">
        <v>2.0409999999999999</v>
      </c>
      <c r="E4496" s="193">
        <v>39.411255410000003</v>
      </c>
      <c r="F4496" s="194">
        <v>4.7619047619047628</v>
      </c>
      <c r="H4496" s="195">
        <f t="shared" si="421"/>
        <v>0.5</v>
      </c>
      <c r="I4496" s="196">
        <f t="shared" si="422"/>
        <v>0.5</v>
      </c>
      <c r="J4496" s="197">
        <f t="shared" si="423"/>
        <v>0.5</v>
      </c>
      <c r="K4496" s="186">
        <f t="shared" si="426"/>
        <v>1.5</v>
      </c>
      <c r="L4496" s="198">
        <f t="shared" si="424"/>
        <v>0.5</v>
      </c>
      <c r="M4496" s="199">
        <f t="shared" si="425"/>
        <v>0.5</v>
      </c>
    </row>
    <row r="4497" spans="1:13" x14ac:dyDescent="0.35">
      <c r="A4497" s="189" t="s">
        <v>4216</v>
      </c>
      <c r="B4497" s="190" t="s">
        <v>4235</v>
      </c>
      <c r="C4497" s="191">
        <v>596116</v>
      </c>
      <c r="D4497" s="192">
        <v>2.8919999999999999</v>
      </c>
      <c r="E4497" s="193">
        <v>42.969154230000001</v>
      </c>
      <c r="F4497" s="194">
        <v>3.0845771144278609</v>
      </c>
      <c r="H4497" s="195">
        <f t="shared" si="421"/>
        <v>2</v>
      </c>
      <c r="I4497" s="196">
        <f t="shared" si="422"/>
        <v>3.5</v>
      </c>
      <c r="J4497" s="197">
        <f t="shared" si="423"/>
        <v>3</v>
      </c>
      <c r="K4497" s="186">
        <f t="shared" si="426"/>
        <v>8.5</v>
      </c>
      <c r="L4497" s="198">
        <f t="shared" si="424"/>
        <v>2.8333333333333335</v>
      </c>
      <c r="M4497" s="199">
        <f t="shared" si="425"/>
        <v>2.83</v>
      </c>
    </row>
    <row r="4498" spans="1:13" x14ac:dyDescent="0.35">
      <c r="A4498" s="189" t="s">
        <v>4216</v>
      </c>
      <c r="B4498" s="190" t="s">
        <v>3950</v>
      </c>
      <c r="C4498" s="191">
        <v>587516</v>
      </c>
      <c r="D4498" s="192">
        <v>0.88500000000000001</v>
      </c>
      <c r="E4498" s="193">
        <v>40.651685389999997</v>
      </c>
      <c r="F4498" s="194">
        <v>2.2471910112359552</v>
      </c>
      <c r="H4498" s="195">
        <f t="shared" si="421"/>
        <v>0.5</v>
      </c>
      <c r="I4498" s="196">
        <f t="shared" si="422"/>
        <v>0.5</v>
      </c>
      <c r="J4498" s="197">
        <f t="shared" si="423"/>
        <v>4</v>
      </c>
      <c r="K4498" s="186">
        <f t="shared" si="426"/>
        <v>5</v>
      </c>
      <c r="L4498" s="198">
        <f t="shared" si="424"/>
        <v>1.6666666666666667</v>
      </c>
      <c r="M4498" s="199">
        <f t="shared" si="425"/>
        <v>1.66</v>
      </c>
    </row>
    <row r="4499" spans="1:13" x14ac:dyDescent="0.35">
      <c r="A4499" s="189" t="s">
        <v>4216</v>
      </c>
      <c r="B4499" s="190" t="s">
        <v>4236</v>
      </c>
      <c r="C4499" s="191">
        <v>587770</v>
      </c>
      <c r="D4499" s="192">
        <v>10.345000000000001</v>
      </c>
      <c r="E4499" s="193">
        <v>42.743243239999998</v>
      </c>
      <c r="F4499" s="194">
        <v>0</v>
      </c>
      <c r="H4499" s="195">
        <f t="shared" si="421"/>
        <v>5</v>
      </c>
      <c r="I4499" s="196">
        <f t="shared" si="422"/>
        <v>3.5</v>
      </c>
      <c r="J4499" s="197">
        <f t="shared" si="423"/>
        <v>5</v>
      </c>
      <c r="K4499" s="186">
        <f t="shared" si="426"/>
        <v>13.5</v>
      </c>
      <c r="L4499" s="198">
        <f t="shared" si="424"/>
        <v>4.5</v>
      </c>
      <c r="M4499" s="199">
        <f t="shared" si="425"/>
        <v>4.5</v>
      </c>
    </row>
    <row r="4500" spans="1:13" x14ac:dyDescent="0.35">
      <c r="A4500" s="189" t="s">
        <v>4216</v>
      </c>
      <c r="B4500" s="190" t="s">
        <v>4237</v>
      </c>
      <c r="C4500" s="191">
        <v>596141</v>
      </c>
      <c r="D4500" s="192">
        <v>4.3479999999999999</v>
      </c>
      <c r="E4500" s="193">
        <v>40.710914449999997</v>
      </c>
      <c r="F4500" s="194">
        <v>6.4896755162241897</v>
      </c>
      <c r="H4500" s="195">
        <f t="shared" si="421"/>
        <v>5</v>
      </c>
      <c r="I4500" s="196">
        <f t="shared" si="422"/>
        <v>0.5</v>
      </c>
      <c r="J4500" s="197">
        <f t="shared" si="423"/>
        <v>0.5</v>
      </c>
      <c r="K4500" s="186">
        <f t="shared" si="426"/>
        <v>6</v>
      </c>
      <c r="L4500" s="198">
        <f t="shared" si="424"/>
        <v>2</v>
      </c>
      <c r="M4500" s="199">
        <f t="shared" si="425"/>
        <v>2</v>
      </c>
    </row>
    <row r="4501" spans="1:13" x14ac:dyDescent="0.35">
      <c r="A4501" s="189" t="s">
        <v>4216</v>
      </c>
      <c r="B4501" s="190" t="s">
        <v>4238</v>
      </c>
      <c r="C4501" s="191">
        <v>596183</v>
      </c>
      <c r="D4501" s="192">
        <v>0.85799999999999998</v>
      </c>
      <c r="E4501" s="193">
        <v>40.718328839999998</v>
      </c>
      <c r="F4501" s="194">
        <v>3.773584905660377</v>
      </c>
      <c r="H4501" s="195">
        <f t="shared" si="421"/>
        <v>0.5</v>
      </c>
      <c r="I4501" s="196">
        <f t="shared" si="422"/>
        <v>0.5</v>
      </c>
      <c r="J4501" s="197">
        <f t="shared" si="423"/>
        <v>2</v>
      </c>
      <c r="K4501" s="186">
        <f t="shared" si="426"/>
        <v>3</v>
      </c>
      <c r="L4501" s="198">
        <f t="shared" si="424"/>
        <v>1</v>
      </c>
      <c r="M4501" s="199">
        <f t="shared" si="425"/>
        <v>1</v>
      </c>
    </row>
    <row r="4502" spans="1:13" x14ac:dyDescent="0.35">
      <c r="A4502" s="189" t="s">
        <v>4216</v>
      </c>
      <c r="B4502" s="190" t="s">
        <v>410</v>
      </c>
      <c r="C4502" s="191">
        <v>596213</v>
      </c>
      <c r="D4502" s="192">
        <v>3.81</v>
      </c>
      <c r="E4502" s="193">
        <v>41.75</v>
      </c>
      <c r="F4502" s="194">
        <v>1.2820512820512822</v>
      </c>
      <c r="H4502" s="195">
        <f t="shared" si="421"/>
        <v>4</v>
      </c>
      <c r="I4502" s="196">
        <f t="shared" si="422"/>
        <v>1.5</v>
      </c>
      <c r="J4502" s="197">
        <f t="shared" si="423"/>
        <v>5</v>
      </c>
      <c r="K4502" s="186">
        <f t="shared" si="426"/>
        <v>10.5</v>
      </c>
      <c r="L4502" s="198">
        <f t="shared" si="424"/>
        <v>3.5</v>
      </c>
      <c r="M4502" s="199">
        <f t="shared" si="425"/>
        <v>3.5</v>
      </c>
    </row>
    <row r="4503" spans="1:13" x14ac:dyDescent="0.35">
      <c r="A4503" s="189" t="s">
        <v>4216</v>
      </c>
      <c r="B4503" s="190" t="s">
        <v>4239</v>
      </c>
      <c r="C4503" s="191">
        <v>596248</v>
      </c>
      <c r="D4503" s="192">
        <v>2.4390000000000001</v>
      </c>
      <c r="E4503" s="193">
        <v>38.432000000000002</v>
      </c>
      <c r="F4503" s="194">
        <v>6.4</v>
      </c>
      <c r="H4503" s="195">
        <f t="shared" si="421"/>
        <v>1</v>
      </c>
      <c r="I4503" s="196">
        <f t="shared" si="422"/>
        <v>0.5</v>
      </c>
      <c r="J4503" s="197">
        <f t="shared" si="423"/>
        <v>0.5</v>
      </c>
      <c r="K4503" s="186">
        <f t="shared" si="426"/>
        <v>2</v>
      </c>
      <c r="L4503" s="198">
        <f t="shared" si="424"/>
        <v>0.66666666666666663</v>
      </c>
      <c r="M4503" s="199">
        <f t="shared" si="425"/>
        <v>0.66</v>
      </c>
    </row>
    <row r="4504" spans="1:13" x14ac:dyDescent="0.35">
      <c r="A4504" s="189" t="s">
        <v>4216</v>
      </c>
      <c r="B4504" s="190" t="s">
        <v>4128</v>
      </c>
      <c r="C4504" s="191">
        <v>596329</v>
      </c>
      <c r="D4504" s="192">
        <v>1.415</v>
      </c>
      <c r="E4504" s="193">
        <v>43.343478259999998</v>
      </c>
      <c r="F4504" s="194">
        <v>1.7391304347826086</v>
      </c>
      <c r="H4504" s="195">
        <f t="shared" si="421"/>
        <v>0.5</v>
      </c>
      <c r="I4504" s="196">
        <f t="shared" si="422"/>
        <v>4.5</v>
      </c>
      <c r="J4504" s="197">
        <f t="shared" si="423"/>
        <v>5</v>
      </c>
      <c r="K4504" s="186">
        <f t="shared" si="426"/>
        <v>10</v>
      </c>
      <c r="L4504" s="198">
        <f t="shared" si="424"/>
        <v>3.3333333333333335</v>
      </c>
      <c r="M4504" s="199">
        <f t="shared" si="425"/>
        <v>3.33</v>
      </c>
    </row>
    <row r="4505" spans="1:13" x14ac:dyDescent="0.35">
      <c r="A4505" s="189" t="s">
        <v>4216</v>
      </c>
      <c r="B4505" s="190" t="s">
        <v>4240</v>
      </c>
      <c r="C4505" s="191">
        <v>596337</v>
      </c>
      <c r="D4505" s="192">
        <v>2.335</v>
      </c>
      <c r="E4505" s="193">
        <v>38.50534759</v>
      </c>
      <c r="F4505" s="194">
        <v>6.4171122994652405</v>
      </c>
      <c r="H4505" s="195">
        <f t="shared" si="421"/>
        <v>1</v>
      </c>
      <c r="I4505" s="196">
        <f t="shared" si="422"/>
        <v>0.5</v>
      </c>
      <c r="J4505" s="197">
        <f t="shared" si="423"/>
        <v>0.5</v>
      </c>
      <c r="K4505" s="186">
        <f t="shared" si="426"/>
        <v>2</v>
      </c>
      <c r="L4505" s="198">
        <f t="shared" si="424"/>
        <v>0.66666666666666663</v>
      </c>
      <c r="M4505" s="199">
        <f t="shared" si="425"/>
        <v>0.66</v>
      </c>
    </row>
    <row r="4506" spans="1:13" x14ac:dyDescent="0.35">
      <c r="A4506" s="189" t="s">
        <v>4216</v>
      </c>
      <c r="B4506" s="190" t="s">
        <v>4241</v>
      </c>
      <c r="C4506" s="191">
        <v>511412</v>
      </c>
      <c r="D4506" s="192">
        <v>2.3809999999999998</v>
      </c>
      <c r="E4506" s="193">
        <v>37.037878790000001</v>
      </c>
      <c r="F4506" s="194">
        <v>7.5757575757575761</v>
      </c>
      <c r="H4506" s="195">
        <f t="shared" si="421"/>
        <v>1</v>
      </c>
      <c r="I4506" s="196">
        <f t="shared" si="422"/>
        <v>0.5</v>
      </c>
      <c r="J4506" s="197">
        <f t="shared" si="423"/>
        <v>0.5</v>
      </c>
      <c r="K4506" s="186">
        <f t="shared" si="426"/>
        <v>2</v>
      </c>
      <c r="L4506" s="198">
        <f t="shared" si="424"/>
        <v>0.66666666666666663</v>
      </c>
      <c r="M4506" s="199">
        <f t="shared" si="425"/>
        <v>0.66</v>
      </c>
    </row>
    <row r="4507" spans="1:13" x14ac:dyDescent="0.35">
      <c r="A4507" s="189" t="s">
        <v>4216</v>
      </c>
      <c r="B4507" s="190" t="s">
        <v>4242</v>
      </c>
      <c r="C4507" s="191">
        <v>596345</v>
      </c>
      <c r="D4507" s="192">
        <v>4.4630000000000001</v>
      </c>
      <c r="E4507" s="193">
        <v>40.701873050000003</v>
      </c>
      <c r="F4507" s="194">
        <v>3.3298647242455774</v>
      </c>
      <c r="H4507" s="195">
        <f t="shared" si="421"/>
        <v>5</v>
      </c>
      <c r="I4507" s="196">
        <f t="shared" si="422"/>
        <v>0.5</v>
      </c>
      <c r="J4507" s="197">
        <f t="shared" si="423"/>
        <v>2.5</v>
      </c>
      <c r="K4507" s="186">
        <f t="shared" si="426"/>
        <v>8</v>
      </c>
      <c r="L4507" s="198">
        <f t="shared" si="424"/>
        <v>2.6666666666666665</v>
      </c>
      <c r="M4507" s="199">
        <f t="shared" si="425"/>
        <v>2.66</v>
      </c>
    </row>
    <row r="4508" spans="1:13" x14ac:dyDescent="0.35">
      <c r="A4508" s="189" t="s">
        <v>4216</v>
      </c>
      <c r="B4508" s="190" t="s">
        <v>4243</v>
      </c>
      <c r="C4508" s="191">
        <v>596353</v>
      </c>
      <c r="D4508" s="192">
        <v>1.6950000000000001</v>
      </c>
      <c r="E4508" s="193">
        <v>39.132653060000003</v>
      </c>
      <c r="F4508" s="194">
        <v>8.1632653061224492</v>
      </c>
      <c r="H4508" s="195">
        <f t="shared" si="421"/>
        <v>0.5</v>
      </c>
      <c r="I4508" s="196">
        <f t="shared" si="422"/>
        <v>0.5</v>
      </c>
      <c r="J4508" s="197">
        <f t="shared" si="423"/>
        <v>0.5</v>
      </c>
      <c r="K4508" s="186">
        <f t="shared" si="426"/>
        <v>1.5</v>
      </c>
      <c r="L4508" s="198">
        <f t="shared" si="424"/>
        <v>0.5</v>
      </c>
      <c r="M4508" s="199">
        <f t="shared" si="425"/>
        <v>0.5</v>
      </c>
    </row>
    <row r="4509" spans="1:13" x14ac:dyDescent="0.35">
      <c r="A4509" s="189" t="s">
        <v>4216</v>
      </c>
      <c r="B4509" s="190" t="s">
        <v>3898</v>
      </c>
      <c r="C4509" s="191">
        <v>596370</v>
      </c>
      <c r="D4509" s="192">
        <v>1.887</v>
      </c>
      <c r="E4509" s="193">
        <v>38.208708710000003</v>
      </c>
      <c r="F4509" s="194">
        <v>1.8018018018018018</v>
      </c>
      <c r="H4509" s="195">
        <f t="shared" si="421"/>
        <v>0.5</v>
      </c>
      <c r="I4509" s="196">
        <f t="shared" si="422"/>
        <v>0.5</v>
      </c>
      <c r="J4509" s="197">
        <f t="shared" si="423"/>
        <v>5</v>
      </c>
      <c r="K4509" s="186">
        <f t="shared" si="426"/>
        <v>6</v>
      </c>
      <c r="L4509" s="198">
        <f t="shared" si="424"/>
        <v>2</v>
      </c>
      <c r="M4509" s="199">
        <f t="shared" si="425"/>
        <v>2</v>
      </c>
    </row>
    <row r="4510" spans="1:13" x14ac:dyDescent="0.35">
      <c r="A4510" s="189" t="s">
        <v>4216</v>
      </c>
      <c r="B4510" s="190" t="s">
        <v>4244</v>
      </c>
      <c r="C4510" s="191">
        <v>596388</v>
      </c>
      <c r="D4510" s="192">
        <v>3.0489999999999999</v>
      </c>
      <c r="E4510" s="193">
        <v>38.510948910000003</v>
      </c>
      <c r="F4510" s="194">
        <v>8.0291970802919703</v>
      </c>
      <c r="H4510" s="195">
        <f t="shared" si="421"/>
        <v>2.5</v>
      </c>
      <c r="I4510" s="196">
        <f t="shared" si="422"/>
        <v>0.5</v>
      </c>
      <c r="J4510" s="197">
        <f t="shared" si="423"/>
        <v>0.5</v>
      </c>
      <c r="K4510" s="186">
        <f t="shared" si="426"/>
        <v>3.5</v>
      </c>
      <c r="L4510" s="198">
        <f t="shared" si="424"/>
        <v>1.1666666666666667</v>
      </c>
      <c r="M4510" s="199">
        <f t="shared" si="425"/>
        <v>1.1599999999999999</v>
      </c>
    </row>
    <row r="4511" spans="1:13" x14ac:dyDescent="0.35">
      <c r="A4511" s="189" t="s">
        <v>4216</v>
      </c>
      <c r="B4511" s="190" t="s">
        <v>4245</v>
      </c>
      <c r="C4511" s="191">
        <v>596418</v>
      </c>
      <c r="D4511" s="192">
        <v>2.0510000000000002</v>
      </c>
      <c r="E4511" s="193">
        <v>37.529508200000002</v>
      </c>
      <c r="F4511" s="194">
        <v>11.147540983606557</v>
      </c>
      <c r="H4511" s="195">
        <f t="shared" si="421"/>
        <v>0.5</v>
      </c>
      <c r="I4511" s="196">
        <f t="shared" si="422"/>
        <v>0.5</v>
      </c>
      <c r="J4511" s="197">
        <f t="shared" si="423"/>
        <v>0.5</v>
      </c>
      <c r="K4511" s="186">
        <f t="shared" si="426"/>
        <v>1.5</v>
      </c>
      <c r="L4511" s="198">
        <f t="shared" si="424"/>
        <v>0.5</v>
      </c>
      <c r="M4511" s="199">
        <f t="shared" si="425"/>
        <v>0.5</v>
      </c>
    </row>
    <row r="4512" spans="1:13" x14ac:dyDescent="0.35">
      <c r="A4512" s="189" t="s">
        <v>4216</v>
      </c>
      <c r="B4512" s="190" t="s">
        <v>4246</v>
      </c>
      <c r="C4512" s="191">
        <v>549916</v>
      </c>
      <c r="D4512" s="192">
        <v>4.2649999999999997</v>
      </c>
      <c r="E4512" s="193">
        <v>39.451951950000002</v>
      </c>
      <c r="F4512" s="194">
        <v>1.8018018018018018</v>
      </c>
      <c r="H4512" s="195">
        <f t="shared" si="421"/>
        <v>5</v>
      </c>
      <c r="I4512" s="196">
        <f t="shared" si="422"/>
        <v>0.5</v>
      </c>
      <c r="J4512" s="197">
        <f t="shared" si="423"/>
        <v>5</v>
      </c>
      <c r="K4512" s="186">
        <f t="shared" si="426"/>
        <v>10.5</v>
      </c>
      <c r="L4512" s="198">
        <f t="shared" si="424"/>
        <v>3.5</v>
      </c>
      <c r="M4512" s="199">
        <f t="shared" si="425"/>
        <v>3.5</v>
      </c>
    </row>
    <row r="4513" spans="1:13" x14ac:dyDescent="0.35">
      <c r="A4513" s="189" t="s">
        <v>4216</v>
      </c>
      <c r="B4513" s="190" t="s">
        <v>4247</v>
      </c>
      <c r="C4513" s="191">
        <v>596515</v>
      </c>
      <c r="D4513" s="192">
        <v>3.6360000000000001</v>
      </c>
      <c r="E4513" s="193">
        <v>39.794117649999997</v>
      </c>
      <c r="F4513" s="194">
        <v>2.3529411764705883</v>
      </c>
      <c r="H4513" s="195">
        <f t="shared" si="421"/>
        <v>4</v>
      </c>
      <c r="I4513" s="196">
        <f t="shared" si="422"/>
        <v>0.5</v>
      </c>
      <c r="J4513" s="197">
        <f t="shared" si="423"/>
        <v>4</v>
      </c>
      <c r="K4513" s="186">
        <f t="shared" si="426"/>
        <v>8.5</v>
      </c>
      <c r="L4513" s="198">
        <f t="shared" si="424"/>
        <v>2.8333333333333335</v>
      </c>
      <c r="M4513" s="199">
        <f t="shared" si="425"/>
        <v>2.83</v>
      </c>
    </row>
    <row r="4514" spans="1:13" x14ac:dyDescent="0.35">
      <c r="A4514" s="189" t="s">
        <v>4216</v>
      </c>
      <c r="B4514" s="190" t="s">
        <v>4248</v>
      </c>
      <c r="C4514" s="191">
        <v>596540</v>
      </c>
      <c r="D4514" s="192">
        <v>3.5089999999999999</v>
      </c>
      <c r="E4514" s="193">
        <v>47.143564359999999</v>
      </c>
      <c r="F4514" s="194">
        <v>0</v>
      </c>
      <c r="H4514" s="195">
        <f t="shared" si="421"/>
        <v>3.5</v>
      </c>
      <c r="I4514" s="196">
        <f t="shared" si="422"/>
        <v>5</v>
      </c>
      <c r="J4514" s="197">
        <f t="shared" si="423"/>
        <v>5</v>
      </c>
      <c r="K4514" s="186">
        <f t="shared" si="426"/>
        <v>13.5</v>
      </c>
      <c r="L4514" s="198">
        <f t="shared" si="424"/>
        <v>4.5</v>
      </c>
      <c r="M4514" s="199">
        <f t="shared" si="425"/>
        <v>4.5</v>
      </c>
    </row>
    <row r="4515" spans="1:13" x14ac:dyDescent="0.35">
      <c r="A4515" s="189" t="s">
        <v>4216</v>
      </c>
      <c r="B4515" s="190" t="s">
        <v>4249</v>
      </c>
      <c r="C4515" s="191">
        <v>596604</v>
      </c>
      <c r="D4515" s="192">
        <v>7.5759999999999996</v>
      </c>
      <c r="E4515" s="193">
        <v>40.017857139999997</v>
      </c>
      <c r="F4515" s="194">
        <v>1.7857142857142858</v>
      </c>
      <c r="H4515" s="195">
        <f t="shared" si="421"/>
        <v>5</v>
      </c>
      <c r="I4515" s="196">
        <f t="shared" si="422"/>
        <v>0.5</v>
      </c>
      <c r="J4515" s="197">
        <f t="shared" si="423"/>
        <v>5</v>
      </c>
      <c r="K4515" s="186">
        <f t="shared" si="426"/>
        <v>10.5</v>
      </c>
      <c r="L4515" s="198">
        <f t="shared" si="424"/>
        <v>3.5</v>
      </c>
      <c r="M4515" s="199">
        <f t="shared" si="425"/>
        <v>3.5</v>
      </c>
    </row>
    <row r="4516" spans="1:13" x14ac:dyDescent="0.35">
      <c r="A4516" s="189" t="s">
        <v>4216</v>
      </c>
      <c r="B4516" s="190" t="s">
        <v>4130</v>
      </c>
      <c r="C4516" s="191">
        <v>596639</v>
      </c>
      <c r="D4516" s="192">
        <v>0</v>
      </c>
      <c r="E4516" s="193">
        <v>43.777777780000001</v>
      </c>
      <c r="F4516" s="194">
        <v>0</v>
      </c>
      <c r="H4516" s="195">
        <f t="shared" si="421"/>
        <v>0.5</v>
      </c>
      <c r="I4516" s="196">
        <f t="shared" si="422"/>
        <v>5</v>
      </c>
      <c r="J4516" s="197">
        <f t="shared" si="423"/>
        <v>5</v>
      </c>
      <c r="K4516" s="186">
        <f t="shared" si="426"/>
        <v>10.5</v>
      </c>
      <c r="L4516" s="198">
        <f t="shared" si="424"/>
        <v>3.5</v>
      </c>
      <c r="M4516" s="199">
        <f t="shared" si="425"/>
        <v>3.5</v>
      </c>
    </row>
    <row r="4517" spans="1:13" x14ac:dyDescent="0.35">
      <c r="A4517" s="189" t="s">
        <v>4216</v>
      </c>
      <c r="B4517" s="190" t="s">
        <v>1176</v>
      </c>
      <c r="C4517" s="191">
        <v>596663</v>
      </c>
      <c r="D4517" s="192">
        <v>3.4220000000000002</v>
      </c>
      <c r="E4517" s="193">
        <v>40.596618360000001</v>
      </c>
      <c r="F4517" s="194">
        <v>0.96618357487922713</v>
      </c>
      <c r="H4517" s="195">
        <f t="shared" si="421"/>
        <v>3.5</v>
      </c>
      <c r="I4517" s="196">
        <f t="shared" si="422"/>
        <v>0.5</v>
      </c>
      <c r="J4517" s="197">
        <f t="shared" si="423"/>
        <v>5</v>
      </c>
      <c r="K4517" s="186">
        <f t="shared" si="426"/>
        <v>9</v>
      </c>
      <c r="L4517" s="198">
        <f t="shared" si="424"/>
        <v>3</v>
      </c>
      <c r="M4517" s="199">
        <f t="shared" si="425"/>
        <v>3</v>
      </c>
    </row>
    <row r="4518" spans="1:13" x14ac:dyDescent="0.35">
      <c r="A4518" s="189" t="s">
        <v>4216</v>
      </c>
      <c r="B4518" s="190" t="s">
        <v>4250</v>
      </c>
      <c r="C4518" s="191">
        <v>596744</v>
      </c>
      <c r="D4518" s="192">
        <v>1.744</v>
      </c>
      <c r="E4518" s="193">
        <v>43.39641434</v>
      </c>
      <c r="F4518" s="194">
        <v>1.5936254980079683</v>
      </c>
      <c r="H4518" s="195">
        <f t="shared" si="421"/>
        <v>0.5</v>
      </c>
      <c r="I4518" s="196">
        <f t="shared" si="422"/>
        <v>4.5</v>
      </c>
      <c r="J4518" s="197">
        <f t="shared" si="423"/>
        <v>5</v>
      </c>
      <c r="K4518" s="186">
        <f t="shared" si="426"/>
        <v>10</v>
      </c>
      <c r="L4518" s="198">
        <f t="shared" si="424"/>
        <v>3.3333333333333335</v>
      </c>
      <c r="M4518" s="199">
        <f t="shared" si="425"/>
        <v>3.33</v>
      </c>
    </row>
    <row r="4519" spans="1:13" x14ac:dyDescent="0.35">
      <c r="A4519" s="189" t="s">
        <v>4216</v>
      </c>
      <c r="B4519" s="190" t="s">
        <v>4251</v>
      </c>
      <c r="C4519" s="191">
        <v>596761</v>
      </c>
      <c r="D4519" s="192">
        <v>2.1280000000000001</v>
      </c>
      <c r="E4519" s="193">
        <v>44.632450329999998</v>
      </c>
      <c r="F4519" s="194">
        <v>0</v>
      </c>
      <c r="H4519" s="195">
        <f t="shared" si="421"/>
        <v>0.5</v>
      </c>
      <c r="I4519" s="196">
        <f t="shared" si="422"/>
        <v>5</v>
      </c>
      <c r="J4519" s="197">
        <f t="shared" si="423"/>
        <v>5</v>
      </c>
      <c r="K4519" s="186">
        <f t="shared" si="426"/>
        <v>10.5</v>
      </c>
      <c r="L4519" s="198">
        <f t="shared" si="424"/>
        <v>3.5</v>
      </c>
      <c r="M4519" s="199">
        <f t="shared" si="425"/>
        <v>3.5</v>
      </c>
    </row>
    <row r="4520" spans="1:13" x14ac:dyDescent="0.35">
      <c r="A4520" s="189" t="s">
        <v>4216</v>
      </c>
      <c r="B4520" s="190" t="s">
        <v>4252</v>
      </c>
      <c r="C4520" s="191">
        <v>596817</v>
      </c>
      <c r="D4520" s="192">
        <v>2.206</v>
      </c>
      <c r="E4520" s="193">
        <v>40.929268290000003</v>
      </c>
      <c r="F4520" s="194">
        <v>2.2764227642276422</v>
      </c>
      <c r="H4520" s="195">
        <f t="shared" si="421"/>
        <v>0.5</v>
      </c>
      <c r="I4520" s="196">
        <f t="shared" si="422"/>
        <v>0.5</v>
      </c>
      <c r="J4520" s="197">
        <f t="shared" si="423"/>
        <v>4</v>
      </c>
      <c r="K4520" s="186">
        <f t="shared" si="426"/>
        <v>5</v>
      </c>
      <c r="L4520" s="198">
        <f t="shared" si="424"/>
        <v>1.6666666666666667</v>
      </c>
      <c r="M4520" s="199">
        <f t="shared" si="425"/>
        <v>1.66</v>
      </c>
    </row>
    <row r="4521" spans="1:13" x14ac:dyDescent="0.35">
      <c r="A4521" s="189" t="s">
        <v>4216</v>
      </c>
      <c r="B4521" s="190" t="s">
        <v>1707</v>
      </c>
      <c r="C4521" s="191">
        <v>596850</v>
      </c>
      <c r="D4521" s="192">
        <v>3.8959999999999999</v>
      </c>
      <c r="E4521" s="193">
        <v>41.586206900000001</v>
      </c>
      <c r="F4521" s="194">
        <v>8.6206896551724128</v>
      </c>
      <c r="H4521" s="195">
        <f t="shared" si="421"/>
        <v>4.5</v>
      </c>
      <c r="I4521" s="196">
        <f t="shared" si="422"/>
        <v>1.5</v>
      </c>
      <c r="J4521" s="197">
        <f t="shared" si="423"/>
        <v>0.5</v>
      </c>
      <c r="K4521" s="186">
        <f t="shared" si="426"/>
        <v>6.5</v>
      </c>
      <c r="L4521" s="198">
        <f t="shared" si="424"/>
        <v>2.1666666666666665</v>
      </c>
      <c r="M4521" s="199">
        <f t="shared" si="425"/>
        <v>2.16</v>
      </c>
    </row>
    <row r="4522" spans="1:13" x14ac:dyDescent="0.35">
      <c r="A4522" s="189" t="s">
        <v>4216</v>
      </c>
      <c r="B4522" s="190" t="s">
        <v>4253</v>
      </c>
      <c r="C4522" s="191">
        <v>591831</v>
      </c>
      <c r="D4522" s="192">
        <v>3.48</v>
      </c>
      <c r="E4522" s="193">
        <v>40.164222870000003</v>
      </c>
      <c r="F4522" s="194">
        <v>2.0527859237536656</v>
      </c>
      <c r="H4522" s="195">
        <f t="shared" si="421"/>
        <v>3.5</v>
      </c>
      <c r="I4522" s="196">
        <f t="shared" si="422"/>
        <v>0.5</v>
      </c>
      <c r="J4522" s="197">
        <f t="shared" si="423"/>
        <v>4.5</v>
      </c>
      <c r="K4522" s="186">
        <f t="shared" si="426"/>
        <v>8.5</v>
      </c>
      <c r="L4522" s="198">
        <f t="shared" si="424"/>
        <v>2.8333333333333335</v>
      </c>
      <c r="M4522" s="199">
        <f t="shared" si="425"/>
        <v>2.83</v>
      </c>
    </row>
    <row r="4523" spans="1:13" x14ac:dyDescent="0.35">
      <c r="A4523" s="189" t="s">
        <v>4216</v>
      </c>
      <c r="B4523" s="190" t="s">
        <v>4254</v>
      </c>
      <c r="C4523" s="191">
        <v>596906</v>
      </c>
      <c r="D4523" s="192">
        <v>2.5640000000000001</v>
      </c>
      <c r="E4523" s="193">
        <v>34.793506489999999</v>
      </c>
      <c r="F4523" s="194">
        <v>4.1558441558441555</v>
      </c>
      <c r="H4523" s="195">
        <f t="shared" si="421"/>
        <v>1.5</v>
      </c>
      <c r="I4523" s="196">
        <f t="shared" si="422"/>
        <v>0.5</v>
      </c>
      <c r="J4523" s="197">
        <f t="shared" si="423"/>
        <v>1.5</v>
      </c>
      <c r="K4523" s="186">
        <f t="shared" si="426"/>
        <v>3.5</v>
      </c>
      <c r="L4523" s="198">
        <f t="shared" si="424"/>
        <v>1.1666666666666667</v>
      </c>
      <c r="M4523" s="199">
        <f t="shared" si="425"/>
        <v>1.1599999999999999</v>
      </c>
    </row>
    <row r="4524" spans="1:13" x14ac:dyDescent="0.35">
      <c r="A4524" s="189" t="s">
        <v>4216</v>
      </c>
      <c r="B4524" s="190" t="s">
        <v>4255</v>
      </c>
      <c r="C4524" s="191">
        <v>596973</v>
      </c>
      <c r="D4524" s="192">
        <v>3.2109999999999999</v>
      </c>
      <c r="E4524" s="193">
        <v>41.16738428</v>
      </c>
      <c r="F4524" s="194">
        <v>4.3057050592034445</v>
      </c>
      <c r="H4524" s="195">
        <f t="shared" si="421"/>
        <v>3</v>
      </c>
      <c r="I4524" s="196">
        <f t="shared" si="422"/>
        <v>1</v>
      </c>
      <c r="J4524" s="197">
        <f t="shared" si="423"/>
        <v>1</v>
      </c>
      <c r="K4524" s="186">
        <f t="shared" si="426"/>
        <v>5</v>
      </c>
      <c r="L4524" s="198">
        <f t="shared" si="424"/>
        <v>1.6666666666666667</v>
      </c>
      <c r="M4524" s="199">
        <f t="shared" si="425"/>
        <v>1.66</v>
      </c>
    </row>
    <row r="4525" spans="1:13" x14ac:dyDescent="0.35">
      <c r="A4525" s="189" t="s">
        <v>4216</v>
      </c>
      <c r="B4525" s="190" t="s">
        <v>4216</v>
      </c>
      <c r="C4525" s="191">
        <v>597007</v>
      </c>
      <c r="D4525" s="192">
        <v>3.081</v>
      </c>
      <c r="E4525" s="193">
        <v>42.830179749999999</v>
      </c>
      <c r="F4525" s="194">
        <v>4.8163756773028297</v>
      </c>
      <c r="H4525" s="195">
        <f t="shared" si="421"/>
        <v>2.5</v>
      </c>
      <c r="I4525" s="196">
        <f t="shared" si="422"/>
        <v>3.5</v>
      </c>
      <c r="J4525" s="197">
        <f t="shared" si="423"/>
        <v>0.5</v>
      </c>
      <c r="K4525" s="186">
        <f t="shared" si="426"/>
        <v>6.5</v>
      </c>
      <c r="L4525" s="198">
        <f t="shared" si="424"/>
        <v>2.1666666666666665</v>
      </c>
      <c r="M4525" s="199">
        <f t="shared" si="425"/>
        <v>2.16</v>
      </c>
    </row>
    <row r="4526" spans="1:13" x14ac:dyDescent="0.35">
      <c r="A4526" s="189" t="s">
        <v>4216</v>
      </c>
      <c r="B4526" s="190" t="s">
        <v>4256</v>
      </c>
      <c r="C4526" s="191">
        <v>597058</v>
      </c>
      <c r="D4526" s="192">
        <v>1.6950000000000001</v>
      </c>
      <c r="E4526" s="193">
        <v>41.524122810000001</v>
      </c>
      <c r="F4526" s="194">
        <v>4.3859649122807012</v>
      </c>
      <c r="H4526" s="195">
        <f t="shared" si="421"/>
        <v>0.5</v>
      </c>
      <c r="I4526" s="196">
        <f t="shared" si="422"/>
        <v>1.5</v>
      </c>
      <c r="J4526" s="197">
        <f t="shared" si="423"/>
        <v>1</v>
      </c>
      <c r="K4526" s="186">
        <f t="shared" si="426"/>
        <v>3</v>
      </c>
      <c r="L4526" s="198">
        <f t="shared" si="424"/>
        <v>1</v>
      </c>
      <c r="M4526" s="199">
        <f t="shared" si="425"/>
        <v>1</v>
      </c>
    </row>
    <row r="4527" spans="1:13" x14ac:dyDescent="0.35">
      <c r="A4527" s="189" t="s">
        <v>4216</v>
      </c>
      <c r="B4527" s="190" t="s">
        <v>4257</v>
      </c>
      <c r="C4527" s="191">
        <v>597066</v>
      </c>
      <c r="D4527" s="192">
        <v>0.81299999999999994</v>
      </c>
      <c r="E4527" s="193">
        <v>41.326589599999998</v>
      </c>
      <c r="F4527" s="194">
        <v>2.3121387283236996</v>
      </c>
      <c r="H4527" s="195">
        <f t="shared" si="421"/>
        <v>0.5</v>
      </c>
      <c r="I4527" s="196">
        <f t="shared" si="422"/>
        <v>1</v>
      </c>
      <c r="J4527" s="197">
        <f t="shared" si="423"/>
        <v>4</v>
      </c>
      <c r="K4527" s="186">
        <f t="shared" si="426"/>
        <v>5.5</v>
      </c>
      <c r="L4527" s="198">
        <f t="shared" si="424"/>
        <v>1.8333333333333333</v>
      </c>
      <c r="M4527" s="199">
        <f t="shared" si="425"/>
        <v>1.83</v>
      </c>
    </row>
    <row r="4528" spans="1:13" x14ac:dyDescent="0.35">
      <c r="A4528" s="189" t="s">
        <v>4216</v>
      </c>
      <c r="B4528" s="190" t="s">
        <v>1456</v>
      </c>
      <c r="C4528" s="191">
        <v>597082</v>
      </c>
      <c r="D4528" s="192">
        <v>1.1559999999999999</v>
      </c>
      <c r="E4528" s="193">
        <v>40.773684209999999</v>
      </c>
      <c r="F4528" s="194">
        <v>0.70175438596491235</v>
      </c>
      <c r="H4528" s="195">
        <f t="shared" si="421"/>
        <v>0.5</v>
      </c>
      <c r="I4528" s="196">
        <f t="shared" si="422"/>
        <v>0.5</v>
      </c>
      <c r="J4528" s="197">
        <f t="shared" si="423"/>
        <v>5</v>
      </c>
      <c r="K4528" s="186">
        <f t="shared" si="426"/>
        <v>6</v>
      </c>
      <c r="L4528" s="198">
        <f t="shared" si="424"/>
        <v>2</v>
      </c>
      <c r="M4528" s="199">
        <f t="shared" si="425"/>
        <v>2</v>
      </c>
    </row>
    <row r="4529" spans="1:13" x14ac:dyDescent="0.35">
      <c r="A4529" s="189" t="s">
        <v>4216</v>
      </c>
      <c r="B4529" s="190" t="s">
        <v>1685</v>
      </c>
      <c r="C4529" s="191">
        <v>597112</v>
      </c>
      <c r="D4529" s="192">
        <v>1.8180000000000001</v>
      </c>
      <c r="E4529" s="193">
        <v>37.922535209999999</v>
      </c>
      <c r="F4529" s="194">
        <v>14.084507042253522</v>
      </c>
      <c r="H4529" s="195">
        <f t="shared" si="421"/>
        <v>0.5</v>
      </c>
      <c r="I4529" s="196">
        <f t="shared" si="422"/>
        <v>0.5</v>
      </c>
      <c r="J4529" s="197">
        <f t="shared" si="423"/>
        <v>0.5</v>
      </c>
      <c r="K4529" s="186">
        <f t="shared" si="426"/>
        <v>1.5</v>
      </c>
      <c r="L4529" s="198">
        <f t="shared" si="424"/>
        <v>0.5</v>
      </c>
      <c r="M4529" s="199">
        <f t="shared" si="425"/>
        <v>0.5</v>
      </c>
    </row>
    <row r="4530" spans="1:13" x14ac:dyDescent="0.35">
      <c r="A4530" s="189" t="s">
        <v>4216</v>
      </c>
      <c r="B4530" s="190" t="s">
        <v>4258</v>
      </c>
      <c r="C4530" s="191">
        <v>597121</v>
      </c>
      <c r="D4530" s="192">
        <v>1.075</v>
      </c>
      <c r="E4530" s="193">
        <v>40.675757580000003</v>
      </c>
      <c r="F4530" s="194">
        <v>1.2121212121212122</v>
      </c>
      <c r="H4530" s="195">
        <f t="shared" si="421"/>
        <v>0.5</v>
      </c>
      <c r="I4530" s="196">
        <f t="shared" si="422"/>
        <v>0.5</v>
      </c>
      <c r="J4530" s="197">
        <f t="shared" si="423"/>
        <v>5</v>
      </c>
      <c r="K4530" s="186">
        <f t="shared" si="426"/>
        <v>6</v>
      </c>
      <c r="L4530" s="198">
        <f t="shared" si="424"/>
        <v>2</v>
      </c>
      <c r="M4530" s="199">
        <f t="shared" si="425"/>
        <v>2</v>
      </c>
    </row>
    <row r="4531" spans="1:13" x14ac:dyDescent="0.35">
      <c r="A4531" s="189" t="s">
        <v>4259</v>
      </c>
      <c r="B4531" s="190" t="s">
        <v>4260</v>
      </c>
      <c r="C4531" s="191">
        <v>595284</v>
      </c>
      <c r="D4531" s="192">
        <v>3.9769999999999999</v>
      </c>
      <c r="E4531" s="193">
        <v>44.696363640000001</v>
      </c>
      <c r="F4531" s="194">
        <v>3.6363636363636362</v>
      </c>
      <c r="H4531" s="195">
        <f t="shared" si="421"/>
        <v>4.5</v>
      </c>
      <c r="I4531" s="196">
        <f t="shared" si="422"/>
        <v>5</v>
      </c>
      <c r="J4531" s="197">
        <f t="shared" si="423"/>
        <v>2</v>
      </c>
      <c r="K4531" s="186">
        <f t="shared" si="426"/>
        <v>11.5</v>
      </c>
      <c r="L4531" s="198">
        <f t="shared" si="424"/>
        <v>3.8333333333333335</v>
      </c>
      <c r="M4531" s="199">
        <f t="shared" si="425"/>
        <v>3.83</v>
      </c>
    </row>
    <row r="4532" spans="1:13" x14ac:dyDescent="0.35">
      <c r="A4532" s="189" t="s">
        <v>4259</v>
      </c>
      <c r="B4532" s="190" t="s">
        <v>4261</v>
      </c>
      <c r="C4532" s="191">
        <v>595292</v>
      </c>
      <c r="D4532" s="192">
        <v>2.9140000000000001</v>
      </c>
      <c r="E4532" s="193">
        <v>40.211864409999997</v>
      </c>
      <c r="F4532" s="194">
        <v>4.0677966101694913</v>
      </c>
      <c r="H4532" s="195">
        <f t="shared" si="421"/>
        <v>2.5</v>
      </c>
      <c r="I4532" s="196">
        <f t="shared" si="422"/>
        <v>0.5</v>
      </c>
      <c r="J4532" s="197">
        <f t="shared" si="423"/>
        <v>1.5</v>
      </c>
      <c r="K4532" s="186">
        <f t="shared" si="426"/>
        <v>4.5</v>
      </c>
      <c r="L4532" s="198">
        <f t="shared" si="424"/>
        <v>1.5</v>
      </c>
      <c r="M4532" s="199">
        <f t="shared" si="425"/>
        <v>1.5</v>
      </c>
    </row>
    <row r="4533" spans="1:13" x14ac:dyDescent="0.35">
      <c r="A4533" s="189" t="s">
        <v>4259</v>
      </c>
      <c r="B4533" s="190" t="s">
        <v>4262</v>
      </c>
      <c r="C4533" s="191">
        <v>595365</v>
      </c>
      <c r="D4533" s="192">
        <v>1.508</v>
      </c>
      <c r="E4533" s="193">
        <v>39.521201410000003</v>
      </c>
      <c r="F4533" s="194">
        <v>0</v>
      </c>
      <c r="H4533" s="195">
        <f t="shared" si="421"/>
        <v>0.5</v>
      </c>
      <c r="I4533" s="196">
        <f t="shared" si="422"/>
        <v>0.5</v>
      </c>
      <c r="J4533" s="197">
        <f t="shared" si="423"/>
        <v>5</v>
      </c>
      <c r="K4533" s="186">
        <f t="shared" si="426"/>
        <v>6</v>
      </c>
      <c r="L4533" s="198">
        <f t="shared" si="424"/>
        <v>2</v>
      </c>
      <c r="M4533" s="199">
        <f t="shared" si="425"/>
        <v>2</v>
      </c>
    </row>
    <row r="4534" spans="1:13" x14ac:dyDescent="0.35">
      <c r="A4534" s="189" t="s">
        <v>4259</v>
      </c>
      <c r="B4534" s="190" t="s">
        <v>1499</v>
      </c>
      <c r="C4534" s="191">
        <v>595390</v>
      </c>
      <c r="D4534" s="192">
        <v>1.6950000000000001</v>
      </c>
      <c r="E4534" s="193">
        <v>43.264044939999998</v>
      </c>
      <c r="F4534" s="194">
        <v>0</v>
      </c>
      <c r="H4534" s="195">
        <f t="shared" si="421"/>
        <v>0.5</v>
      </c>
      <c r="I4534" s="196">
        <f t="shared" si="422"/>
        <v>4</v>
      </c>
      <c r="J4534" s="197">
        <f t="shared" si="423"/>
        <v>5</v>
      </c>
      <c r="K4534" s="186">
        <f t="shared" si="426"/>
        <v>9.5</v>
      </c>
      <c r="L4534" s="198">
        <f t="shared" si="424"/>
        <v>3.1666666666666665</v>
      </c>
      <c r="M4534" s="199">
        <f t="shared" si="425"/>
        <v>3.16</v>
      </c>
    </row>
    <row r="4535" spans="1:13" x14ac:dyDescent="0.35">
      <c r="A4535" s="189" t="s">
        <v>4259</v>
      </c>
      <c r="B4535" s="190" t="s">
        <v>4263</v>
      </c>
      <c r="C4535" s="191">
        <v>588016</v>
      </c>
      <c r="D4535" s="192">
        <v>1.4490000000000001</v>
      </c>
      <c r="E4535" s="193">
        <v>42.839622640000002</v>
      </c>
      <c r="F4535" s="194">
        <v>0</v>
      </c>
      <c r="H4535" s="195">
        <f t="shared" si="421"/>
        <v>0.5</v>
      </c>
      <c r="I4535" s="196">
        <f t="shared" si="422"/>
        <v>3.5</v>
      </c>
      <c r="J4535" s="197">
        <f t="shared" si="423"/>
        <v>5</v>
      </c>
      <c r="K4535" s="186">
        <f t="shared" si="426"/>
        <v>9</v>
      </c>
      <c r="L4535" s="198">
        <f t="shared" si="424"/>
        <v>3</v>
      </c>
      <c r="M4535" s="199">
        <f t="shared" si="425"/>
        <v>3</v>
      </c>
    </row>
    <row r="4536" spans="1:13" x14ac:dyDescent="0.35">
      <c r="A4536" s="189" t="s">
        <v>4259</v>
      </c>
      <c r="B4536" s="190" t="s">
        <v>4264</v>
      </c>
      <c r="C4536" s="191">
        <v>595586</v>
      </c>
      <c r="D4536" s="192">
        <v>2.0390000000000001</v>
      </c>
      <c r="E4536" s="193">
        <v>42.541405269999998</v>
      </c>
      <c r="F4536" s="194">
        <v>2.8858218318695106</v>
      </c>
      <c r="H4536" s="195">
        <f t="shared" si="421"/>
        <v>0.5</v>
      </c>
      <c r="I4536" s="196">
        <f t="shared" si="422"/>
        <v>3</v>
      </c>
      <c r="J4536" s="197">
        <f t="shared" si="423"/>
        <v>3</v>
      </c>
      <c r="K4536" s="186">
        <f t="shared" si="426"/>
        <v>6.5</v>
      </c>
      <c r="L4536" s="198">
        <f t="shared" si="424"/>
        <v>2.1666666666666665</v>
      </c>
      <c r="M4536" s="199">
        <f t="shared" si="425"/>
        <v>2.16</v>
      </c>
    </row>
    <row r="4537" spans="1:13" x14ac:dyDescent="0.35">
      <c r="A4537" s="189" t="s">
        <v>4259</v>
      </c>
      <c r="B4537" s="190" t="s">
        <v>3781</v>
      </c>
      <c r="C4537" s="191">
        <v>595594</v>
      </c>
      <c r="D4537" s="192">
        <v>2.6840000000000002</v>
      </c>
      <c r="E4537" s="193">
        <v>43.714499250000003</v>
      </c>
      <c r="F4537" s="194">
        <v>3.2884902840059791</v>
      </c>
      <c r="H4537" s="195">
        <f t="shared" si="421"/>
        <v>2</v>
      </c>
      <c r="I4537" s="196">
        <f t="shared" si="422"/>
        <v>5</v>
      </c>
      <c r="J4537" s="197">
        <f t="shared" si="423"/>
        <v>2.5</v>
      </c>
      <c r="K4537" s="186">
        <f t="shared" si="426"/>
        <v>9.5</v>
      </c>
      <c r="L4537" s="198">
        <f t="shared" si="424"/>
        <v>3.1666666666666665</v>
      </c>
      <c r="M4537" s="199">
        <f t="shared" si="425"/>
        <v>3.16</v>
      </c>
    </row>
    <row r="4538" spans="1:13" x14ac:dyDescent="0.35">
      <c r="A4538" s="189" t="s">
        <v>4259</v>
      </c>
      <c r="B4538" s="190" t="s">
        <v>4265</v>
      </c>
      <c r="C4538" s="191">
        <v>595624</v>
      </c>
      <c r="D4538" s="192">
        <v>2.7269999999999999</v>
      </c>
      <c r="E4538" s="193">
        <v>41.543478260000001</v>
      </c>
      <c r="F4538" s="194">
        <v>4.9689440993788825</v>
      </c>
      <c r="H4538" s="195">
        <f t="shared" si="421"/>
        <v>2</v>
      </c>
      <c r="I4538" s="196">
        <f t="shared" si="422"/>
        <v>1.5</v>
      </c>
      <c r="J4538" s="197">
        <f t="shared" si="423"/>
        <v>0.5</v>
      </c>
      <c r="K4538" s="186">
        <f t="shared" si="426"/>
        <v>4</v>
      </c>
      <c r="L4538" s="198">
        <f t="shared" si="424"/>
        <v>1.3333333333333333</v>
      </c>
      <c r="M4538" s="199">
        <f t="shared" si="425"/>
        <v>1.33</v>
      </c>
    </row>
    <row r="4539" spans="1:13" x14ac:dyDescent="0.35">
      <c r="A4539" s="189" t="s">
        <v>4259</v>
      </c>
      <c r="B4539" s="190" t="s">
        <v>4266</v>
      </c>
      <c r="C4539" s="191">
        <v>595721</v>
      </c>
      <c r="D4539" s="192">
        <v>3.101</v>
      </c>
      <c r="E4539" s="193">
        <v>44.294642860000003</v>
      </c>
      <c r="F4539" s="194">
        <v>6.2499999999999991</v>
      </c>
      <c r="H4539" s="195">
        <f t="shared" si="421"/>
        <v>2.5</v>
      </c>
      <c r="I4539" s="196">
        <f t="shared" si="422"/>
        <v>5</v>
      </c>
      <c r="J4539" s="197">
        <f t="shared" si="423"/>
        <v>0.5</v>
      </c>
      <c r="K4539" s="186">
        <f t="shared" si="426"/>
        <v>8</v>
      </c>
      <c r="L4539" s="198">
        <f t="shared" si="424"/>
        <v>2.6666666666666665</v>
      </c>
      <c r="M4539" s="199">
        <f t="shared" si="425"/>
        <v>2.66</v>
      </c>
    </row>
    <row r="4540" spans="1:13" x14ac:dyDescent="0.35">
      <c r="A4540" s="189" t="s">
        <v>4259</v>
      </c>
      <c r="B4540" s="190" t="s">
        <v>4267</v>
      </c>
      <c r="C4540" s="191">
        <v>595756</v>
      </c>
      <c r="D4540" s="192">
        <v>1.325</v>
      </c>
      <c r="E4540" s="193">
        <v>38.965390280000001</v>
      </c>
      <c r="F4540" s="194">
        <v>3.5346097201767304</v>
      </c>
      <c r="H4540" s="195">
        <f t="shared" si="421"/>
        <v>0.5</v>
      </c>
      <c r="I4540" s="196">
        <f t="shared" si="422"/>
        <v>0.5</v>
      </c>
      <c r="J4540" s="197">
        <f t="shared" si="423"/>
        <v>2</v>
      </c>
      <c r="K4540" s="186">
        <f t="shared" si="426"/>
        <v>3</v>
      </c>
      <c r="L4540" s="198">
        <f t="shared" si="424"/>
        <v>1</v>
      </c>
      <c r="M4540" s="199">
        <f t="shared" si="425"/>
        <v>1</v>
      </c>
    </row>
    <row r="4541" spans="1:13" x14ac:dyDescent="0.35">
      <c r="A4541" s="189" t="s">
        <v>4259</v>
      </c>
      <c r="B4541" s="190" t="s">
        <v>4268</v>
      </c>
      <c r="C4541" s="191">
        <v>595845</v>
      </c>
      <c r="D4541" s="192">
        <v>3.9470000000000001</v>
      </c>
      <c r="E4541" s="193">
        <v>41.80769231</v>
      </c>
      <c r="F4541" s="194">
        <v>6.8376068376068373</v>
      </c>
      <c r="H4541" s="195">
        <f t="shared" si="421"/>
        <v>4.5</v>
      </c>
      <c r="I4541" s="196">
        <f t="shared" si="422"/>
        <v>2</v>
      </c>
      <c r="J4541" s="197">
        <f t="shared" si="423"/>
        <v>0.5</v>
      </c>
      <c r="K4541" s="186">
        <f t="shared" si="426"/>
        <v>7</v>
      </c>
      <c r="L4541" s="198">
        <f t="shared" si="424"/>
        <v>2.3333333333333335</v>
      </c>
      <c r="M4541" s="199">
        <f t="shared" si="425"/>
        <v>2.33</v>
      </c>
    </row>
    <row r="4542" spans="1:13" x14ac:dyDescent="0.35">
      <c r="A4542" s="189" t="s">
        <v>4259</v>
      </c>
      <c r="B4542" s="190" t="s">
        <v>505</v>
      </c>
      <c r="C4542" s="191">
        <v>595853</v>
      </c>
      <c r="D4542" s="192">
        <v>6.6669999999999998</v>
      </c>
      <c r="E4542" s="193">
        <v>40.672839510000003</v>
      </c>
      <c r="F4542" s="194">
        <v>12.345679012345679</v>
      </c>
      <c r="H4542" s="195">
        <f t="shared" si="421"/>
        <v>5</v>
      </c>
      <c r="I4542" s="196">
        <f t="shared" si="422"/>
        <v>0.5</v>
      </c>
      <c r="J4542" s="197">
        <f t="shared" si="423"/>
        <v>0.5</v>
      </c>
      <c r="K4542" s="186">
        <f t="shared" si="426"/>
        <v>6</v>
      </c>
      <c r="L4542" s="198">
        <f t="shared" si="424"/>
        <v>2</v>
      </c>
      <c r="M4542" s="199">
        <f t="shared" si="425"/>
        <v>2</v>
      </c>
    </row>
    <row r="4543" spans="1:13" x14ac:dyDescent="0.35">
      <c r="A4543" s="189" t="s">
        <v>4259</v>
      </c>
      <c r="B4543" s="190" t="s">
        <v>4269</v>
      </c>
      <c r="C4543" s="191">
        <v>595870</v>
      </c>
      <c r="D4543" s="192">
        <v>0</v>
      </c>
      <c r="E4543" s="193">
        <v>42.571428570000002</v>
      </c>
      <c r="F4543" s="194">
        <v>1.7857142857142858</v>
      </c>
      <c r="H4543" s="195">
        <f t="shared" si="421"/>
        <v>0.5</v>
      </c>
      <c r="I4543" s="196">
        <f t="shared" si="422"/>
        <v>3</v>
      </c>
      <c r="J4543" s="197">
        <f t="shared" si="423"/>
        <v>5</v>
      </c>
      <c r="K4543" s="186">
        <f t="shared" si="426"/>
        <v>8.5</v>
      </c>
      <c r="L4543" s="198">
        <f t="shared" si="424"/>
        <v>2.8333333333333335</v>
      </c>
      <c r="M4543" s="199">
        <f t="shared" si="425"/>
        <v>2.83</v>
      </c>
    </row>
    <row r="4544" spans="1:13" x14ac:dyDescent="0.35">
      <c r="A4544" s="189" t="s">
        <v>4259</v>
      </c>
      <c r="B4544" s="190" t="s">
        <v>4270</v>
      </c>
      <c r="C4544" s="191">
        <v>595900</v>
      </c>
      <c r="D4544" s="192">
        <v>3.4089999999999998</v>
      </c>
      <c r="E4544" s="193">
        <v>39.45789474</v>
      </c>
      <c r="F4544" s="194">
        <v>4.2105263157894735</v>
      </c>
      <c r="H4544" s="195">
        <f t="shared" si="421"/>
        <v>3.5</v>
      </c>
      <c r="I4544" s="196">
        <f t="shared" si="422"/>
        <v>0.5</v>
      </c>
      <c r="J4544" s="197">
        <f t="shared" si="423"/>
        <v>1</v>
      </c>
      <c r="K4544" s="186">
        <f t="shared" si="426"/>
        <v>5</v>
      </c>
      <c r="L4544" s="198">
        <f t="shared" si="424"/>
        <v>1.6666666666666667</v>
      </c>
      <c r="M4544" s="199">
        <f t="shared" si="425"/>
        <v>1.66</v>
      </c>
    </row>
    <row r="4545" spans="1:13" x14ac:dyDescent="0.35">
      <c r="A4545" s="189" t="s">
        <v>4259</v>
      </c>
      <c r="B4545" s="190" t="s">
        <v>3791</v>
      </c>
      <c r="C4545" s="191">
        <v>596001</v>
      </c>
      <c r="D4545" s="192">
        <v>4.3479999999999999</v>
      </c>
      <c r="E4545" s="193">
        <v>38.225490200000003</v>
      </c>
      <c r="F4545" s="194">
        <v>0</v>
      </c>
      <c r="H4545" s="195">
        <f t="shared" si="421"/>
        <v>5</v>
      </c>
      <c r="I4545" s="196">
        <f t="shared" si="422"/>
        <v>0.5</v>
      </c>
      <c r="J4545" s="197">
        <f t="shared" si="423"/>
        <v>5</v>
      </c>
      <c r="K4545" s="186">
        <f t="shared" si="426"/>
        <v>10.5</v>
      </c>
      <c r="L4545" s="198">
        <f t="shared" si="424"/>
        <v>3.5</v>
      </c>
      <c r="M4545" s="199">
        <f t="shared" si="425"/>
        <v>3.5</v>
      </c>
    </row>
    <row r="4546" spans="1:13" x14ac:dyDescent="0.35">
      <c r="A4546" s="189" t="s">
        <v>4259</v>
      </c>
      <c r="B4546" s="190" t="s">
        <v>612</v>
      </c>
      <c r="C4546" s="191">
        <v>596035</v>
      </c>
      <c r="D4546" s="192">
        <v>2.8170000000000002</v>
      </c>
      <c r="E4546" s="193">
        <v>40.207964599999997</v>
      </c>
      <c r="F4546" s="194">
        <v>8.8495575221238933</v>
      </c>
      <c r="H4546" s="195">
        <f t="shared" si="421"/>
        <v>2</v>
      </c>
      <c r="I4546" s="196">
        <f t="shared" si="422"/>
        <v>0.5</v>
      </c>
      <c r="J4546" s="197">
        <f t="shared" si="423"/>
        <v>0.5</v>
      </c>
      <c r="K4546" s="186">
        <f t="shared" si="426"/>
        <v>3</v>
      </c>
      <c r="L4546" s="198">
        <f t="shared" si="424"/>
        <v>1</v>
      </c>
      <c r="M4546" s="199">
        <f t="shared" si="425"/>
        <v>1</v>
      </c>
    </row>
    <row r="4547" spans="1:13" x14ac:dyDescent="0.35">
      <c r="A4547" s="189" t="s">
        <v>4259</v>
      </c>
      <c r="B4547" s="190" t="s">
        <v>4271</v>
      </c>
      <c r="C4547" s="191">
        <v>596086</v>
      </c>
      <c r="D4547" s="192">
        <v>1.8180000000000001</v>
      </c>
      <c r="E4547" s="193">
        <v>45.117647060000003</v>
      </c>
      <c r="F4547" s="194">
        <v>0</v>
      </c>
      <c r="H4547" s="195">
        <f t="shared" si="421"/>
        <v>0.5</v>
      </c>
      <c r="I4547" s="196">
        <f t="shared" si="422"/>
        <v>5</v>
      </c>
      <c r="J4547" s="197">
        <f t="shared" si="423"/>
        <v>5</v>
      </c>
      <c r="K4547" s="186">
        <f t="shared" si="426"/>
        <v>10.5</v>
      </c>
      <c r="L4547" s="198">
        <f t="shared" si="424"/>
        <v>3.5</v>
      </c>
      <c r="M4547" s="199">
        <f t="shared" si="425"/>
        <v>3.5</v>
      </c>
    </row>
    <row r="4548" spans="1:13" x14ac:dyDescent="0.35">
      <c r="A4548" s="189" t="s">
        <v>4259</v>
      </c>
      <c r="B4548" s="190" t="s">
        <v>4272</v>
      </c>
      <c r="C4548" s="191">
        <v>596108</v>
      </c>
      <c r="D4548" s="192">
        <v>3.15</v>
      </c>
      <c r="E4548" s="193">
        <v>45.888888889999997</v>
      </c>
      <c r="F4548" s="194">
        <v>1.0101010101010102</v>
      </c>
      <c r="H4548" s="195">
        <f t="shared" ref="H4548:H4611" si="427">VALUE(_xlfn.IFS(D4548&gt;4.05,"5",D4548&gt;=3.83,"4,5",D4548&gt;=3.6,"4",D4548&gt;=3.37,"3,5",D4548&gt;=3.14,"3",D4548&gt;=2.91,"2,5",D4548&gt;=2.68,"2",D4548&gt;=2.45,"1,5",D4548&gt;=2.22,"1",D4548&lt;2.22,"0,5"))</f>
        <v>3</v>
      </c>
      <c r="I4548" s="196">
        <f t="shared" ref="I4548:I4611" si="428">VALUE(_xlfn.IFS(E4548&gt;43.62,"5",E4548&gt;=43.32,"4,5",E4548&gt;=43.1,"4",E4548&gt;=42.7,"3,5",E4548&gt;=42.39,"3",E4548&gt;=42.08,"2,5",E4548&gt;=41.77,"2",E4548&gt;=41.46,"1,5",E4548&gt;=41.15,"1",E4548&lt;41.15,"0,5"))</f>
        <v>5</v>
      </c>
      <c r="J4548" s="197">
        <f t="shared" ref="J4548:J4611" si="429">VALUE(_xlfn.IFS(F4548&gt;4.53,"0,5",F4548&gt;=4.2,"1",F4548&gt;=3.86,"1,5",F4548&gt;=3.52,"2",F4548&gt;=3.18,"2,5",F4548&gt;=2.84,"3",F4548&gt;=2.5,"3,5",F4548&gt;=2.16,"4",F4548&gt;=1.82,"4,5",F4548&lt;1.82,"5"))</f>
        <v>5</v>
      </c>
      <c r="K4548" s="186">
        <f t="shared" si="426"/>
        <v>13</v>
      </c>
      <c r="L4548" s="198">
        <f t="shared" ref="L4548:L4611" si="430">(H4548+I4548+J4548)/3</f>
        <v>4.333333333333333</v>
      </c>
      <c r="M4548" s="199">
        <f t="shared" ref="M4548:M4611" si="431">ROUNDDOWN(L4548,2)</f>
        <v>4.33</v>
      </c>
    </row>
    <row r="4549" spans="1:13" x14ac:dyDescent="0.35">
      <c r="A4549" s="189" t="s">
        <v>4259</v>
      </c>
      <c r="B4549" s="190" t="s">
        <v>4273</v>
      </c>
      <c r="C4549" s="191">
        <v>596205</v>
      </c>
      <c r="D4549" s="192">
        <v>1.585</v>
      </c>
      <c r="E4549" s="193">
        <v>40.916492689999998</v>
      </c>
      <c r="F4549" s="194">
        <v>2.5052192066805845</v>
      </c>
      <c r="H4549" s="195">
        <f t="shared" si="427"/>
        <v>0.5</v>
      </c>
      <c r="I4549" s="196">
        <f t="shared" si="428"/>
        <v>0.5</v>
      </c>
      <c r="J4549" s="197">
        <f t="shared" si="429"/>
        <v>3.5</v>
      </c>
      <c r="K4549" s="186">
        <f t="shared" si="426"/>
        <v>4.5</v>
      </c>
      <c r="L4549" s="198">
        <f t="shared" si="430"/>
        <v>1.5</v>
      </c>
      <c r="M4549" s="199">
        <f t="shared" si="431"/>
        <v>1.5</v>
      </c>
    </row>
    <row r="4550" spans="1:13" x14ac:dyDescent="0.35">
      <c r="A4550" s="189" t="s">
        <v>4259</v>
      </c>
      <c r="B4550" s="190" t="s">
        <v>585</v>
      </c>
      <c r="C4550" s="191">
        <v>587974</v>
      </c>
      <c r="D4550" s="192">
        <v>3.7210000000000001</v>
      </c>
      <c r="E4550" s="193">
        <v>42.06</v>
      </c>
      <c r="F4550" s="194">
        <v>4.9230769230769234</v>
      </c>
      <c r="H4550" s="195">
        <f t="shared" si="427"/>
        <v>4</v>
      </c>
      <c r="I4550" s="196">
        <f t="shared" si="428"/>
        <v>2</v>
      </c>
      <c r="J4550" s="197">
        <f t="shared" si="429"/>
        <v>0.5</v>
      </c>
      <c r="K4550" s="186">
        <f t="shared" si="426"/>
        <v>6.5</v>
      </c>
      <c r="L4550" s="198">
        <f t="shared" si="430"/>
        <v>2.1666666666666665</v>
      </c>
      <c r="M4550" s="199">
        <f t="shared" si="431"/>
        <v>2.16</v>
      </c>
    </row>
    <row r="4551" spans="1:13" x14ac:dyDescent="0.35">
      <c r="A4551" s="189" t="s">
        <v>4259</v>
      </c>
      <c r="B4551" s="190" t="s">
        <v>4274</v>
      </c>
      <c r="C4551" s="191">
        <v>596256</v>
      </c>
      <c r="D4551" s="192">
        <v>1.9319999999999999</v>
      </c>
      <c r="E4551" s="193">
        <v>42.055636360000001</v>
      </c>
      <c r="F4551" s="194">
        <v>1.4545454545454544</v>
      </c>
      <c r="H4551" s="195">
        <f t="shared" si="427"/>
        <v>0.5</v>
      </c>
      <c r="I4551" s="196">
        <f t="shared" si="428"/>
        <v>2</v>
      </c>
      <c r="J4551" s="197">
        <f t="shared" si="429"/>
        <v>5</v>
      </c>
      <c r="K4551" s="186">
        <f t="shared" si="426"/>
        <v>7.5</v>
      </c>
      <c r="L4551" s="198">
        <f t="shared" si="430"/>
        <v>2.5</v>
      </c>
      <c r="M4551" s="199">
        <f t="shared" si="431"/>
        <v>2.5</v>
      </c>
    </row>
    <row r="4552" spans="1:13" x14ac:dyDescent="0.35">
      <c r="A4552" s="189" t="s">
        <v>4259</v>
      </c>
      <c r="B4552" s="190" t="s">
        <v>4275</v>
      </c>
      <c r="C4552" s="191">
        <v>596281</v>
      </c>
      <c r="D4552" s="192">
        <v>2.7679999999999998</v>
      </c>
      <c r="E4552" s="193">
        <v>38.886877830000003</v>
      </c>
      <c r="F4552" s="194">
        <v>1.8099547511312217</v>
      </c>
      <c r="H4552" s="195">
        <f t="shared" si="427"/>
        <v>2</v>
      </c>
      <c r="I4552" s="196">
        <f t="shared" si="428"/>
        <v>0.5</v>
      </c>
      <c r="J4552" s="197">
        <f t="shared" si="429"/>
        <v>5</v>
      </c>
      <c r="K4552" s="186">
        <f t="shared" si="426"/>
        <v>7.5</v>
      </c>
      <c r="L4552" s="198">
        <f t="shared" si="430"/>
        <v>2.5</v>
      </c>
      <c r="M4552" s="199">
        <f t="shared" si="431"/>
        <v>2.5</v>
      </c>
    </row>
    <row r="4553" spans="1:13" x14ac:dyDescent="0.35">
      <c r="A4553" s="189" t="s">
        <v>4259</v>
      </c>
      <c r="B4553" s="190" t="s">
        <v>4276</v>
      </c>
      <c r="C4553" s="191">
        <v>596361</v>
      </c>
      <c r="D4553" s="192">
        <v>2.7240000000000002</v>
      </c>
      <c r="E4553" s="193">
        <v>40.763833990000002</v>
      </c>
      <c r="F4553" s="194">
        <v>2.1739130434782608</v>
      </c>
      <c r="H4553" s="195">
        <f t="shared" si="427"/>
        <v>2</v>
      </c>
      <c r="I4553" s="196">
        <f t="shared" si="428"/>
        <v>0.5</v>
      </c>
      <c r="J4553" s="197">
        <f t="shared" si="429"/>
        <v>4</v>
      </c>
      <c r="K4553" s="186">
        <f t="shared" si="426"/>
        <v>6.5</v>
      </c>
      <c r="L4553" s="198">
        <f t="shared" si="430"/>
        <v>2.1666666666666665</v>
      </c>
      <c r="M4553" s="199">
        <f t="shared" si="431"/>
        <v>2.16</v>
      </c>
    </row>
    <row r="4554" spans="1:13" x14ac:dyDescent="0.35">
      <c r="A4554" s="189" t="s">
        <v>4259</v>
      </c>
      <c r="B4554" s="190" t="s">
        <v>662</v>
      </c>
      <c r="C4554" s="191">
        <v>596396</v>
      </c>
      <c r="D4554" s="192">
        <v>4.4329999999999998</v>
      </c>
      <c r="E4554" s="193">
        <v>40.817784260000003</v>
      </c>
      <c r="F4554" s="194">
        <v>4.6647230320699711</v>
      </c>
      <c r="H4554" s="195">
        <f t="shared" si="427"/>
        <v>5</v>
      </c>
      <c r="I4554" s="196">
        <f t="shared" si="428"/>
        <v>0.5</v>
      </c>
      <c r="J4554" s="197">
        <f t="shared" si="429"/>
        <v>0.5</v>
      </c>
      <c r="K4554" s="186">
        <f t="shared" si="426"/>
        <v>6</v>
      </c>
      <c r="L4554" s="198">
        <f t="shared" si="430"/>
        <v>2</v>
      </c>
      <c r="M4554" s="199">
        <f t="shared" si="431"/>
        <v>2</v>
      </c>
    </row>
    <row r="4555" spans="1:13" x14ac:dyDescent="0.35">
      <c r="A4555" s="189" t="s">
        <v>4259</v>
      </c>
      <c r="B4555" s="190" t="s">
        <v>4277</v>
      </c>
      <c r="C4555" s="191">
        <v>596442</v>
      </c>
      <c r="D4555" s="192">
        <v>3.2050000000000001</v>
      </c>
      <c r="E4555" s="193">
        <v>39.636752139999999</v>
      </c>
      <c r="F4555" s="194">
        <v>3.4188034188034186</v>
      </c>
      <c r="H4555" s="195">
        <f t="shared" si="427"/>
        <v>3</v>
      </c>
      <c r="I4555" s="196">
        <f t="shared" si="428"/>
        <v>0.5</v>
      </c>
      <c r="J4555" s="197">
        <f t="shared" si="429"/>
        <v>2.5</v>
      </c>
      <c r="K4555" s="186">
        <f t="shared" si="426"/>
        <v>6</v>
      </c>
      <c r="L4555" s="198">
        <f t="shared" si="430"/>
        <v>2</v>
      </c>
      <c r="M4555" s="199">
        <f t="shared" si="431"/>
        <v>2</v>
      </c>
    </row>
    <row r="4556" spans="1:13" x14ac:dyDescent="0.35">
      <c r="A4556" s="189" t="s">
        <v>4259</v>
      </c>
      <c r="B4556" s="190" t="s">
        <v>4278</v>
      </c>
      <c r="C4556" s="191">
        <v>596451</v>
      </c>
      <c r="D4556" s="192">
        <v>1.2050000000000001</v>
      </c>
      <c r="E4556" s="193">
        <v>40.39393939</v>
      </c>
      <c r="F4556" s="194">
        <v>6.8181818181818183</v>
      </c>
      <c r="H4556" s="195">
        <f t="shared" si="427"/>
        <v>0.5</v>
      </c>
      <c r="I4556" s="196">
        <f t="shared" si="428"/>
        <v>0.5</v>
      </c>
      <c r="J4556" s="197">
        <f t="shared" si="429"/>
        <v>0.5</v>
      </c>
      <c r="K4556" s="186">
        <f t="shared" si="426"/>
        <v>1.5</v>
      </c>
      <c r="L4556" s="198">
        <f t="shared" si="430"/>
        <v>0.5</v>
      </c>
      <c r="M4556" s="199">
        <f t="shared" si="431"/>
        <v>0.5</v>
      </c>
    </row>
    <row r="4557" spans="1:13" x14ac:dyDescent="0.35">
      <c r="A4557" s="189" t="s">
        <v>4259</v>
      </c>
      <c r="B4557" s="190" t="s">
        <v>4279</v>
      </c>
      <c r="C4557" s="191">
        <v>596477</v>
      </c>
      <c r="D4557" s="192">
        <v>2.1509999999999998</v>
      </c>
      <c r="E4557" s="193">
        <v>45.611888110000002</v>
      </c>
      <c r="F4557" s="194">
        <v>0</v>
      </c>
      <c r="H4557" s="195">
        <f t="shared" si="427"/>
        <v>0.5</v>
      </c>
      <c r="I4557" s="196">
        <f t="shared" si="428"/>
        <v>5</v>
      </c>
      <c r="J4557" s="197">
        <f t="shared" si="429"/>
        <v>5</v>
      </c>
      <c r="K4557" s="186">
        <f t="shared" ref="K4557:K4620" si="432">SUM(H4557:J4557)</f>
        <v>10.5</v>
      </c>
      <c r="L4557" s="198">
        <f t="shared" si="430"/>
        <v>3.5</v>
      </c>
      <c r="M4557" s="199">
        <f t="shared" si="431"/>
        <v>3.5</v>
      </c>
    </row>
    <row r="4558" spans="1:13" x14ac:dyDescent="0.35">
      <c r="A4558" s="189" t="s">
        <v>4259</v>
      </c>
      <c r="B4558" s="190" t="s">
        <v>4280</v>
      </c>
      <c r="C4558" s="191">
        <v>596485</v>
      </c>
      <c r="D4558" s="192">
        <v>2.8879999999999999</v>
      </c>
      <c r="E4558" s="193">
        <v>41.8515528</v>
      </c>
      <c r="F4558" s="194">
        <v>2.7329192546583854</v>
      </c>
      <c r="H4558" s="195">
        <f t="shared" si="427"/>
        <v>2</v>
      </c>
      <c r="I4558" s="196">
        <f t="shared" si="428"/>
        <v>2</v>
      </c>
      <c r="J4558" s="197">
        <f t="shared" si="429"/>
        <v>3.5</v>
      </c>
      <c r="K4558" s="186">
        <f t="shared" si="432"/>
        <v>7.5</v>
      </c>
      <c r="L4558" s="198">
        <f t="shared" si="430"/>
        <v>2.5</v>
      </c>
      <c r="M4558" s="199">
        <f t="shared" si="431"/>
        <v>2.5</v>
      </c>
    </row>
    <row r="4559" spans="1:13" x14ac:dyDescent="0.35">
      <c r="A4559" s="189" t="s">
        <v>4259</v>
      </c>
      <c r="B4559" s="190" t="s">
        <v>4281</v>
      </c>
      <c r="C4559" s="191">
        <v>588059</v>
      </c>
      <c r="D4559" s="192">
        <v>5.7469999999999999</v>
      </c>
      <c r="E4559" s="193">
        <v>38.444055939999998</v>
      </c>
      <c r="F4559" s="194">
        <v>1.3986013986013985</v>
      </c>
      <c r="H4559" s="195">
        <f t="shared" si="427"/>
        <v>5</v>
      </c>
      <c r="I4559" s="196">
        <f t="shared" si="428"/>
        <v>0.5</v>
      </c>
      <c r="J4559" s="197">
        <f t="shared" si="429"/>
        <v>5</v>
      </c>
      <c r="K4559" s="186">
        <f t="shared" si="432"/>
        <v>10.5</v>
      </c>
      <c r="L4559" s="198">
        <f t="shared" si="430"/>
        <v>3.5</v>
      </c>
      <c r="M4559" s="199">
        <f t="shared" si="431"/>
        <v>3.5</v>
      </c>
    </row>
    <row r="4560" spans="1:13" x14ac:dyDescent="0.35">
      <c r="A4560" s="189" t="s">
        <v>4259</v>
      </c>
      <c r="B4560" s="190" t="s">
        <v>3802</v>
      </c>
      <c r="C4560" s="191">
        <v>596566</v>
      </c>
      <c r="D4560" s="192">
        <v>2.3260000000000001</v>
      </c>
      <c r="E4560" s="193">
        <v>48.324675319999997</v>
      </c>
      <c r="F4560" s="194">
        <v>2.5974025974025974</v>
      </c>
      <c r="H4560" s="195">
        <f t="shared" si="427"/>
        <v>1</v>
      </c>
      <c r="I4560" s="196">
        <f t="shared" si="428"/>
        <v>5</v>
      </c>
      <c r="J4560" s="197">
        <f t="shared" si="429"/>
        <v>3.5</v>
      </c>
      <c r="K4560" s="186">
        <f t="shared" si="432"/>
        <v>9.5</v>
      </c>
      <c r="L4560" s="198">
        <f t="shared" si="430"/>
        <v>3.1666666666666665</v>
      </c>
      <c r="M4560" s="199">
        <f t="shared" si="431"/>
        <v>3.16</v>
      </c>
    </row>
    <row r="4561" spans="1:13" x14ac:dyDescent="0.35">
      <c r="A4561" s="189" t="s">
        <v>4259</v>
      </c>
      <c r="B4561" s="190" t="s">
        <v>4282</v>
      </c>
      <c r="C4561" s="191">
        <v>596574</v>
      </c>
      <c r="D4561" s="192">
        <v>2.9510000000000001</v>
      </c>
      <c r="E4561" s="193">
        <v>38.368449200000001</v>
      </c>
      <c r="F4561" s="194">
        <v>2.1390374331550803</v>
      </c>
      <c r="H4561" s="195">
        <f t="shared" si="427"/>
        <v>2.5</v>
      </c>
      <c r="I4561" s="196">
        <f t="shared" si="428"/>
        <v>0.5</v>
      </c>
      <c r="J4561" s="197">
        <f t="shared" si="429"/>
        <v>4.5</v>
      </c>
      <c r="K4561" s="186">
        <f t="shared" si="432"/>
        <v>7.5</v>
      </c>
      <c r="L4561" s="198">
        <f t="shared" si="430"/>
        <v>2.5</v>
      </c>
      <c r="M4561" s="199">
        <f t="shared" si="431"/>
        <v>2.5</v>
      </c>
    </row>
    <row r="4562" spans="1:13" x14ac:dyDescent="0.35">
      <c r="A4562" s="189" t="s">
        <v>4259</v>
      </c>
      <c r="B4562" s="190" t="s">
        <v>1561</v>
      </c>
      <c r="C4562" s="191">
        <v>549941</v>
      </c>
      <c r="D4562" s="192">
        <v>0</v>
      </c>
      <c r="E4562" s="193">
        <v>48.633333329999999</v>
      </c>
      <c r="F4562" s="194">
        <v>4.4444444444444446</v>
      </c>
      <c r="H4562" s="195">
        <f t="shared" si="427"/>
        <v>0.5</v>
      </c>
      <c r="I4562" s="196">
        <f t="shared" si="428"/>
        <v>5</v>
      </c>
      <c r="J4562" s="197">
        <f t="shared" si="429"/>
        <v>1</v>
      </c>
      <c r="K4562" s="186">
        <f t="shared" si="432"/>
        <v>6.5</v>
      </c>
      <c r="L4562" s="198">
        <f t="shared" si="430"/>
        <v>2.1666666666666665</v>
      </c>
      <c r="M4562" s="199">
        <f t="shared" si="431"/>
        <v>2.16</v>
      </c>
    </row>
    <row r="4563" spans="1:13" x14ac:dyDescent="0.35">
      <c r="A4563" s="189" t="s">
        <v>4259</v>
      </c>
      <c r="B4563" s="190" t="s">
        <v>4283</v>
      </c>
      <c r="C4563" s="191">
        <v>596671</v>
      </c>
      <c r="D4563" s="192">
        <v>2.6669999999999998</v>
      </c>
      <c r="E4563" s="193">
        <v>39.311158800000001</v>
      </c>
      <c r="F4563" s="194">
        <v>7.7253218884120169</v>
      </c>
      <c r="H4563" s="195">
        <f t="shared" si="427"/>
        <v>1.5</v>
      </c>
      <c r="I4563" s="196">
        <f t="shared" si="428"/>
        <v>0.5</v>
      </c>
      <c r="J4563" s="197">
        <f t="shared" si="429"/>
        <v>0.5</v>
      </c>
      <c r="K4563" s="186">
        <f t="shared" si="432"/>
        <v>2.5</v>
      </c>
      <c r="L4563" s="198">
        <f t="shared" si="430"/>
        <v>0.83333333333333337</v>
      </c>
      <c r="M4563" s="199">
        <f t="shared" si="431"/>
        <v>0.83</v>
      </c>
    </row>
    <row r="4564" spans="1:13" x14ac:dyDescent="0.35">
      <c r="A4564" s="189" t="s">
        <v>4259</v>
      </c>
      <c r="B4564" s="190" t="s">
        <v>319</v>
      </c>
      <c r="C4564" s="191">
        <v>596701</v>
      </c>
      <c r="D4564" s="192">
        <v>3.0659999999999998</v>
      </c>
      <c r="E4564" s="193">
        <v>41.440209269999997</v>
      </c>
      <c r="F4564" s="194">
        <v>11.958146487294469</v>
      </c>
      <c r="H4564" s="195">
        <f t="shared" si="427"/>
        <v>2.5</v>
      </c>
      <c r="I4564" s="196">
        <f t="shared" si="428"/>
        <v>1</v>
      </c>
      <c r="J4564" s="197">
        <f t="shared" si="429"/>
        <v>0.5</v>
      </c>
      <c r="K4564" s="186">
        <f t="shared" si="432"/>
        <v>4</v>
      </c>
      <c r="L4564" s="198">
        <f t="shared" si="430"/>
        <v>1.3333333333333333</v>
      </c>
      <c r="M4564" s="199">
        <f t="shared" si="431"/>
        <v>1.33</v>
      </c>
    </row>
    <row r="4565" spans="1:13" x14ac:dyDescent="0.35">
      <c r="A4565" s="189" t="s">
        <v>4259</v>
      </c>
      <c r="B4565" s="190" t="s">
        <v>4284</v>
      </c>
      <c r="C4565" s="191">
        <v>588237</v>
      </c>
      <c r="D4565" s="192">
        <v>1.1830000000000001</v>
      </c>
      <c r="E4565" s="193">
        <v>39.176056340000002</v>
      </c>
      <c r="F4565" s="194">
        <v>4.225352112676056</v>
      </c>
      <c r="H4565" s="195">
        <f t="shared" si="427"/>
        <v>0.5</v>
      </c>
      <c r="I4565" s="196">
        <f t="shared" si="428"/>
        <v>0.5</v>
      </c>
      <c r="J4565" s="197">
        <f t="shared" si="429"/>
        <v>1</v>
      </c>
      <c r="K4565" s="186">
        <f t="shared" si="432"/>
        <v>2</v>
      </c>
      <c r="L4565" s="198">
        <f t="shared" si="430"/>
        <v>0.66666666666666663</v>
      </c>
      <c r="M4565" s="199">
        <f t="shared" si="431"/>
        <v>0.66</v>
      </c>
    </row>
    <row r="4566" spans="1:13" x14ac:dyDescent="0.35">
      <c r="A4566" s="189" t="s">
        <v>4259</v>
      </c>
      <c r="B4566" s="190" t="s">
        <v>4285</v>
      </c>
      <c r="C4566" s="191">
        <v>596728</v>
      </c>
      <c r="D4566" s="192">
        <v>1.163</v>
      </c>
      <c r="E4566" s="193">
        <v>40.265799260000001</v>
      </c>
      <c r="F4566" s="194">
        <v>0.74349442379182162</v>
      </c>
      <c r="H4566" s="195">
        <f t="shared" si="427"/>
        <v>0.5</v>
      </c>
      <c r="I4566" s="196">
        <f t="shared" si="428"/>
        <v>0.5</v>
      </c>
      <c r="J4566" s="197">
        <f t="shared" si="429"/>
        <v>5</v>
      </c>
      <c r="K4566" s="186">
        <f t="shared" si="432"/>
        <v>6</v>
      </c>
      <c r="L4566" s="198">
        <f t="shared" si="430"/>
        <v>2</v>
      </c>
      <c r="M4566" s="199">
        <f t="shared" si="431"/>
        <v>2</v>
      </c>
    </row>
    <row r="4567" spans="1:13" x14ac:dyDescent="0.35">
      <c r="A4567" s="189" t="s">
        <v>4259</v>
      </c>
      <c r="B4567" s="190" t="s">
        <v>3668</v>
      </c>
      <c r="C4567" s="191">
        <v>596736</v>
      </c>
      <c r="D4567" s="192">
        <v>4.4119999999999999</v>
      </c>
      <c r="E4567" s="193">
        <v>43.0049505</v>
      </c>
      <c r="F4567" s="194">
        <v>3.9603960396039604</v>
      </c>
      <c r="H4567" s="195">
        <f t="shared" si="427"/>
        <v>5</v>
      </c>
      <c r="I4567" s="196">
        <f t="shared" si="428"/>
        <v>3.5</v>
      </c>
      <c r="J4567" s="197">
        <f t="shared" si="429"/>
        <v>1.5</v>
      </c>
      <c r="K4567" s="186">
        <f t="shared" si="432"/>
        <v>10</v>
      </c>
      <c r="L4567" s="198">
        <f t="shared" si="430"/>
        <v>3.3333333333333335</v>
      </c>
      <c r="M4567" s="199">
        <f t="shared" si="431"/>
        <v>3.33</v>
      </c>
    </row>
    <row r="4568" spans="1:13" x14ac:dyDescent="0.35">
      <c r="A4568" s="189" t="s">
        <v>4259</v>
      </c>
      <c r="B4568" s="190" t="s">
        <v>4286</v>
      </c>
      <c r="C4568" s="191">
        <v>596841</v>
      </c>
      <c r="D4568" s="192">
        <v>2.7679999999999998</v>
      </c>
      <c r="E4568" s="193">
        <v>42.712719300000003</v>
      </c>
      <c r="F4568" s="194">
        <v>2.6315789473684208</v>
      </c>
      <c r="H4568" s="195">
        <f t="shared" si="427"/>
        <v>2</v>
      </c>
      <c r="I4568" s="196">
        <f t="shared" si="428"/>
        <v>3.5</v>
      </c>
      <c r="J4568" s="197">
        <f t="shared" si="429"/>
        <v>3.5</v>
      </c>
      <c r="K4568" s="186">
        <f t="shared" si="432"/>
        <v>9</v>
      </c>
      <c r="L4568" s="198">
        <f t="shared" si="430"/>
        <v>3</v>
      </c>
      <c r="M4568" s="199">
        <f t="shared" si="431"/>
        <v>3</v>
      </c>
    </row>
    <row r="4569" spans="1:13" x14ac:dyDescent="0.35">
      <c r="A4569" s="189" t="s">
        <v>4259</v>
      </c>
      <c r="B4569" s="190" t="s">
        <v>4287</v>
      </c>
      <c r="C4569" s="191">
        <v>596868</v>
      </c>
      <c r="D4569" s="192">
        <v>2.9940000000000002</v>
      </c>
      <c r="E4569" s="193">
        <v>46.523977430000002</v>
      </c>
      <c r="F4569" s="194">
        <v>2.1156558533145278</v>
      </c>
      <c r="H4569" s="195">
        <f t="shared" si="427"/>
        <v>2.5</v>
      </c>
      <c r="I4569" s="196">
        <f t="shared" si="428"/>
        <v>5</v>
      </c>
      <c r="J4569" s="197">
        <f t="shared" si="429"/>
        <v>4.5</v>
      </c>
      <c r="K4569" s="186">
        <f t="shared" si="432"/>
        <v>12</v>
      </c>
      <c r="L4569" s="198">
        <f t="shared" si="430"/>
        <v>4</v>
      </c>
      <c r="M4569" s="199">
        <f t="shared" si="431"/>
        <v>4</v>
      </c>
    </row>
    <row r="4570" spans="1:13" x14ac:dyDescent="0.35">
      <c r="A4570" s="189" t="s">
        <v>4259</v>
      </c>
      <c r="B4570" s="190" t="s">
        <v>4288</v>
      </c>
      <c r="C4570" s="191">
        <v>596876</v>
      </c>
      <c r="D4570" s="192">
        <v>4.673</v>
      </c>
      <c r="E4570" s="193">
        <v>45.397759100000002</v>
      </c>
      <c r="F4570" s="194">
        <v>4.4817927170868357</v>
      </c>
      <c r="H4570" s="195">
        <f t="shared" si="427"/>
        <v>5</v>
      </c>
      <c r="I4570" s="196">
        <f t="shared" si="428"/>
        <v>5</v>
      </c>
      <c r="J4570" s="197">
        <f t="shared" si="429"/>
        <v>1</v>
      </c>
      <c r="K4570" s="186">
        <f t="shared" si="432"/>
        <v>11</v>
      </c>
      <c r="L4570" s="198">
        <f t="shared" si="430"/>
        <v>3.6666666666666665</v>
      </c>
      <c r="M4570" s="199">
        <f t="shared" si="431"/>
        <v>3.66</v>
      </c>
    </row>
    <row r="4571" spans="1:13" x14ac:dyDescent="0.35">
      <c r="A4571" s="189" t="s">
        <v>4259</v>
      </c>
      <c r="B4571" s="190" t="s">
        <v>627</v>
      </c>
      <c r="C4571" s="191">
        <v>596922</v>
      </c>
      <c r="D4571" s="192">
        <v>2.4390000000000001</v>
      </c>
      <c r="E4571" s="193">
        <v>41.550359710000002</v>
      </c>
      <c r="F4571" s="194">
        <v>5.0359712230215825</v>
      </c>
      <c r="H4571" s="195">
        <f t="shared" si="427"/>
        <v>1</v>
      </c>
      <c r="I4571" s="196">
        <f t="shared" si="428"/>
        <v>1.5</v>
      </c>
      <c r="J4571" s="197">
        <f t="shared" si="429"/>
        <v>0.5</v>
      </c>
      <c r="K4571" s="186">
        <f t="shared" si="432"/>
        <v>3</v>
      </c>
      <c r="L4571" s="198">
        <f t="shared" si="430"/>
        <v>1</v>
      </c>
      <c r="M4571" s="199">
        <f t="shared" si="431"/>
        <v>1</v>
      </c>
    </row>
    <row r="4572" spans="1:13" x14ac:dyDescent="0.35">
      <c r="A4572" s="189" t="s">
        <v>4259</v>
      </c>
      <c r="B4572" s="190" t="s">
        <v>4289</v>
      </c>
      <c r="C4572" s="191">
        <v>596949</v>
      </c>
      <c r="D4572" s="192">
        <v>1.9319999999999999</v>
      </c>
      <c r="E4572" s="193">
        <v>42.976780189999999</v>
      </c>
      <c r="F4572" s="194">
        <v>1.2383900928792571</v>
      </c>
      <c r="H4572" s="195">
        <f t="shared" si="427"/>
        <v>0.5</v>
      </c>
      <c r="I4572" s="196">
        <f t="shared" si="428"/>
        <v>3.5</v>
      </c>
      <c r="J4572" s="197">
        <f t="shared" si="429"/>
        <v>5</v>
      </c>
      <c r="K4572" s="186">
        <f t="shared" si="432"/>
        <v>9</v>
      </c>
      <c r="L4572" s="198">
        <f t="shared" si="430"/>
        <v>3</v>
      </c>
      <c r="M4572" s="199">
        <f t="shared" si="431"/>
        <v>3</v>
      </c>
    </row>
    <row r="4573" spans="1:13" x14ac:dyDescent="0.35">
      <c r="A4573" s="189" t="s">
        <v>4259</v>
      </c>
      <c r="B4573" s="190" t="s">
        <v>4290</v>
      </c>
      <c r="C4573" s="191">
        <v>596981</v>
      </c>
      <c r="D4573" s="192">
        <v>2.258</v>
      </c>
      <c r="E4573" s="193">
        <v>40.047854790000002</v>
      </c>
      <c r="F4573" s="194">
        <v>1.6501650165016502</v>
      </c>
      <c r="H4573" s="195">
        <f t="shared" si="427"/>
        <v>1</v>
      </c>
      <c r="I4573" s="196">
        <f t="shared" si="428"/>
        <v>0.5</v>
      </c>
      <c r="J4573" s="197">
        <f t="shared" si="429"/>
        <v>5</v>
      </c>
      <c r="K4573" s="186">
        <f t="shared" si="432"/>
        <v>6.5</v>
      </c>
      <c r="L4573" s="198">
        <f t="shared" si="430"/>
        <v>2.1666666666666665</v>
      </c>
      <c r="M4573" s="199">
        <f t="shared" si="431"/>
        <v>2.16</v>
      </c>
    </row>
    <row r="4574" spans="1:13" x14ac:dyDescent="0.35">
      <c r="A4574" s="189" t="s">
        <v>4259</v>
      </c>
      <c r="B4574" s="190" t="s">
        <v>4291</v>
      </c>
      <c r="C4574" s="191">
        <v>597015</v>
      </c>
      <c r="D4574" s="192">
        <v>1.4079999999999999</v>
      </c>
      <c r="E4574" s="193">
        <v>42.026077100000002</v>
      </c>
      <c r="F4574" s="194">
        <v>4.0816326530612246</v>
      </c>
      <c r="H4574" s="195">
        <f t="shared" si="427"/>
        <v>0.5</v>
      </c>
      <c r="I4574" s="196">
        <f t="shared" si="428"/>
        <v>2</v>
      </c>
      <c r="J4574" s="197">
        <f t="shared" si="429"/>
        <v>1.5</v>
      </c>
      <c r="K4574" s="186">
        <f t="shared" si="432"/>
        <v>4</v>
      </c>
      <c r="L4574" s="198">
        <f t="shared" si="430"/>
        <v>1.3333333333333333</v>
      </c>
      <c r="M4574" s="199">
        <f t="shared" si="431"/>
        <v>1.33</v>
      </c>
    </row>
    <row r="4575" spans="1:13" x14ac:dyDescent="0.35">
      <c r="A4575" s="189" t="s">
        <v>4259</v>
      </c>
      <c r="B4575" s="190" t="s">
        <v>4292</v>
      </c>
      <c r="C4575" s="191">
        <v>597091</v>
      </c>
      <c r="D4575" s="192">
        <v>4.49</v>
      </c>
      <c r="E4575" s="193">
        <v>42.882389940000003</v>
      </c>
      <c r="F4575" s="194">
        <v>1.2578616352201257</v>
      </c>
      <c r="H4575" s="195">
        <f t="shared" si="427"/>
        <v>5</v>
      </c>
      <c r="I4575" s="196">
        <f t="shared" si="428"/>
        <v>3.5</v>
      </c>
      <c r="J4575" s="197">
        <f t="shared" si="429"/>
        <v>5</v>
      </c>
      <c r="K4575" s="186">
        <f t="shared" si="432"/>
        <v>13.5</v>
      </c>
      <c r="L4575" s="198">
        <f t="shared" si="430"/>
        <v>4.5</v>
      </c>
      <c r="M4575" s="199">
        <f t="shared" si="431"/>
        <v>4.5</v>
      </c>
    </row>
    <row r="4576" spans="1:13" x14ac:dyDescent="0.35">
      <c r="A4576" s="189" t="s">
        <v>4259</v>
      </c>
      <c r="B4576" s="190" t="s">
        <v>4293</v>
      </c>
      <c r="C4576" s="191">
        <v>588334</v>
      </c>
      <c r="D4576" s="192">
        <v>4</v>
      </c>
      <c r="E4576" s="193">
        <v>36.967336680000003</v>
      </c>
      <c r="F4576" s="194">
        <v>1.0050251256281408</v>
      </c>
      <c r="H4576" s="195">
        <f t="shared" si="427"/>
        <v>4.5</v>
      </c>
      <c r="I4576" s="196">
        <f t="shared" si="428"/>
        <v>0.5</v>
      </c>
      <c r="J4576" s="197">
        <f t="shared" si="429"/>
        <v>5</v>
      </c>
      <c r="K4576" s="186">
        <f t="shared" si="432"/>
        <v>10</v>
      </c>
      <c r="L4576" s="198">
        <f t="shared" si="430"/>
        <v>3.3333333333333335</v>
      </c>
      <c r="M4576" s="199">
        <f t="shared" si="431"/>
        <v>3.33</v>
      </c>
    </row>
    <row r="4577" spans="1:13" x14ac:dyDescent="0.35">
      <c r="A4577" s="189" t="s">
        <v>4259</v>
      </c>
      <c r="B4577" s="190" t="s">
        <v>4294</v>
      </c>
      <c r="C4577" s="191">
        <v>597139</v>
      </c>
      <c r="D4577" s="192">
        <v>2.29</v>
      </c>
      <c r="E4577" s="193">
        <v>39.8411215</v>
      </c>
      <c r="F4577" s="194">
        <v>1.8691588785046729</v>
      </c>
      <c r="H4577" s="195">
        <f t="shared" si="427"/>
        <v>1</v>
      </c>
      <c r="I4577" s="196">
        <f t="shared" si="428"/>
        <v>0.5</v>
      </c>
      <c r="J4577" s="197">
        <f t="shared" si="429"/>
        <v>4.5</v>
      </c>
      <c r="K4577" s="186">
        <f t="shared" si="432"/>
        <v>6</v>
      </c>
      <c r="L4577" s="198">
        <f t="shared" si="430"/>
        <v>2</v>
      </c>
      <c r="M4577" s="199">
        <f t="shared" si="431"/>
        <v>2</v>
      </c>
    </row>
    <row r="4578" spans="1:13" x14ac:dyDescent="0.35">
      <c r="A4578" s="189" t="s">
        <v>4259</v>
      </c>
      <c r="B4578" s="190" t="s">
        <v>4259</v>
      </c>
      <c r="C4578" s="191">
        <v>595209</v>
      </c>
      <c r="D4578" s="192">
        <v>3.4260000000000002</v>
      </c>
      <c r="E4578" s="193">
        <v>45.350962240000001</v>
      </c>
      <c r="F4578" s="194">
        <v>2.7576126674786847</v>
      </c>
      <c r="H4578" s="195">
        <f t="shared" si="427"/>
        <v>3.5</v>
      </c>
      <c r="I4578" s="196">
        <f t="shared" si="428"/>
        <v>5</v>
      </c>
      <c r="J4578" s="197">
        <f t="shared" si="429"/>
        <v>3.5</v>
      </c>
      <c r="K4578" s="186">
        <f t="shared" si="432"/>
        <v>12</v>
      </c>
      <c r="L4578" s="198">
        <f t="shared" si="430"/>
        <v>4</v>
      </c>
      <c r="M4578" s="199">
        <f t="shared" si="431"/>
        <v>4</v>
      </c>
    </row>
    <row r="4579" spans="1:13" x14ac:dyDescent="0.35">
      <c r="A4579" s="189" t="s">
        <v>4295</v>
      </c>
      <c r="B4579" s="190" t="s">
        <v>439</v>
      </c>
      <c r="C4579" s="191">
        <v>581291</v>
      </c>
      <c r="D4579" s="192">
        <v>2.94</v>
      </c>
      <c r="E4579" s="193">
        <v>43.419652550000002</v>
      </c>
      <c r="F4579" s="194">
        <v>5.9500542888165038</v>
      </c>
      <c r="H4579" s="195">
        <f t="shared" si="427"/>
        <v>2.5</v>
      </c>
      <c r="I4579" s="196">
        <f t="shared" si="428"/>
        <v>4.5</v>
      </c>
      <c r="J4579" s="197">
        <f t="shared" si="429"/>
        <v>0.5</v>
      </c>
      <c r="K4579" s="186">
        <f t="shared" si="432"/>
        <v>7.5</v>
      </c>
      <c r="L4579" s="198">
        <f t="shared" si="430"/>
        <v>2.5</v>
      </c>
      <c r="M4579" s="199">
        <f t="shared" si="431"/>
        <v>2.5</v>
      </c>
    </row>
    <row r="4580" spans="1:13" x14ac:dyDescent="0.35">
      <c r="A4580" s="189" t="s">
        <v>4295</v>
      </c>
      <c r="B4580" s="190" t="s">
        <v>4295</v>
      </c>
      <c r="C4580" s="191">
        <v>581283</v>
      </c>
      <c r="D4580" s="192">
        <v>2.9510000000000001</v>
      </c>
      <c r="E4580" s="193">
        <v>44.584369580000001</v>
      </c>
      <c r="F4580" s="194">
        <v>2.9328709437701264</v>
      </c>
      <c r="H4580" s="195">
        <f t="shared" si="427"/>
        <v>2.5</v>
      </c>
      <c r="I4580" s="196">
        <f t="shared" si="428"/>
        <v>5</v>
      </c>
      <c r="J4580" s="197">
        <f t="shared" si="429"/>
        <v>3</v>
      </c>
      <c r="K4580" s="186">
        <f t="shared" si="432"/>
        <v>10.5</v>
      </c>
      <c r="L4580" s="198">
        <f t="shared" si="430"/>
        <v>3.5</v>
      </c>
      <c r="M4580" s="199">
        <f t="shared" si="431"/>
        <v>3.5</v>
      </c>
    </row>
    <row r="4581" spans="1:13" x14ac:dyDescent="0.35">
      <c r="A4581" s="189" t="s">
        <v>4295</v>
      </c>
      <c r="B4581" s="190" t="s">
        <v>4296</v>
      </c>
      <c r="C4581" s="191">
        <v>581364</v>
      </c>
      <c r="D4581" s="192">
        <v>2.6320000000000001</v>
      </c>
      <c r="E4581" s="193">
        <v>43.746153849999999</v>
      </c>
      <c r="F4581" s="194">
        <v>4.3076923076923075</v>
      </c>
      <c r="H4581" s="195">
        <f t="shared" si="427"/>
        <v>1.5</v>
      </c>
      <c r="I4581" s="196">
        <f t="shared" si="428"/>
        <v>5</v>
      </c>
      <c r="J4581" s="197">
        <f t="shared" si="429"/>
        <v>1</v>
      </c>
      <c r="K4581" s="186">
        <f t="shared" si="432"/>
        <v>7.5</v>
      </c>
      <c r="L4581" s="198">
        <f t="shared" si="430"/>
        <v>2.5</v>
      </c>
      <c r="M4581" s="199">
        <f t="shared" si="431"/>
        <v>2.5</v>
      </c>
    </row>
    <row r="4582" spans="1:13" x14ac:dyDescent="0.35">
      <c r="A4582" s="189" t="s">
        <v>4295</v>
      </c>
      <c r="B4582" s="190" t="s">
        <v>4297</v>
      </c>
      <c r="C4582" s="191">
        <v>581381</v>
      </c>
      <c r="D4582" s="192">
        <v>1.9610000000000001</v>
      </c>
      <c r="E4582" s="193">
        <v>43.319209039999997</v>
      </c>
      <c r="F4582" s="194">
        <v>0.56497175141242939</v>
      </c>
      <c r="H4582" s="195">
        <f t="shared" si="427"/>
        <v>0.5</v>
      </c>
      <c r="I4582" s="196">
        <f t="shared" si="428"/>
        <v>4</v>
      </c>
      <c r="J4582" s="197">
        <f t="shared" si="429"/>
        <v>5</v>
      </c>
      <c r="K4582" s="186">
        <f t="shared" si="432"/>
        <v>9.5</v>
      </c>
      <c r="L4582" s="198">
        <f t="shared" si="430"/>
        <v>3.1666666666666665</v>
      </c>
      <c r="M4582" s="199">
        <f t="shared" si="431"/>
        <v>3.16</v>
      </c>
    </row>
    <row r="4583" spans="1:13" x14ac:dyDescent="0.35">
      <c r="A4583" s="189" t="s">
        <v>4295</v>
      </c>
      <c r="B4583" s="190" t="s">
        <v>4298</v>
      </c>
      <c r="C4583" s="191">
        <v>581445</v>
      </c>
      <c r="D4583" s="192">
        <v>2.1739999999999999</v>
      </c>
      <c r="E4583" s="193">
        <v>38.838362070000002</v>
      </c>
      <c r="F4583" s="194">
        <v>7.3275862068965516</v>
      </c>
      <c r="H4583" s="195">
        <f t="shared" si="427"/>
        <v>0.5</v>
      </c>
      <c r="I4583" s="196">
        <f t="shared" si="428"/>
        <v>0.5</v>
      </c>
      <c r="J4583" s="197">
        <f t="shared" si="429"/>
        <v>0.5</v>
      </c>
      <c r="K4583" s="186">
        <f t="shared" si="432"/>
        <v>1.5</v>
      </c>
      <c r="L4583" s="198">
        <f t="shared" si="430"/>
        <v>0.5</v>
      </c>
      <c r="M4583" s="199">
        <f t="shared" si="431"/>
        <v>0.5</v>
      </c>
    </row>
    <row r="4584" spans="1:13" x14ac:dyDescent="0.35">
      <c r="A4584" s="189" t="s">
        <v>4295</v>
      </c>
      <c r="B4584" s="190" t="s">
        <v>4299</v>
      </c>
      <c r="C4584" s="191">
        <v>581453</v>
      </c>
      <c r="D4584" s="192">
        <v>4.4740000000000002</v>
      </c>
      <c r="E4584" s="193">
        <v>38.100624019999998</v>
      </c>
      <c r="F4584" s="194">
        <v>7.8003120124804992</v>
      </c>
      <c r="H4584" s="195">
        <f t="shared" si="427"/>
        <v>5</v>
      </c>
      <c r="I4584" s="196">
        <f t="shared" si="428"/>
        <v>0.5</v>
      </c>
      <c r="J4584" s="197">
        <f t="shared" si="429"/>
        <v>0.5</v>
      </c>
      <c r="K4584" s="186">
        <f t="shared" si="432"/>
        <v>6</v>
      </c>
      <c r="L4584" s="198">
        <f t="shared" si="430"/>
        <v>2</v>
      </c>
      <c r="M4584" s="199">
        <f t="shared" si="431"/>
        <v>2</v>
      </c>
    </row>
    <row r="4585" spans="1:13" x14ac:dyDescent="0.35">
      <c r="A4585" s="189" t="s">
        <v>4295</v>
      </c>
      <c r="B4585" s="190" t="s">
        <v>4300</v>
      </c>
      <c r="C4585" s="191">
        <v>581461</v>
      </c>
      <c r="D4585" s="192">
        <v>1.84</v>
      </c>
      <c r="E4585" s="193">
        <v>40.250915749999997</v>
      </c>
      <c r="F4585" s="194">
        <v>10.256410256410257</v>
      </c>
      <c r="H4585" s="195">
        <f t="shared" si="427"/>
        <v>0.5</v>
      </c>
      <c r="I4585" s="196">
        <f t="shared" si="428"/>
        <v>0.5</v>
      </c>
      <c r="J4585" s="197">
        <f t="shared" si="429"/>
        <v>0.5</v>
      </c>
      <c r="K4585" s="186">
        <f t="shared" si="432"/>
        <v>1.5</v>
      </c>
      <c r="L4585" s="198">
        <f t="shared" si="430"/>
        <v>0.5</v>
      </c>
      <c r="M4585" s="199">
        <f t="shared" si="431"/>
        <v>0.5</v>
      </c>
    </row>
    <row r="4586" spans="1:13" x14ac:dyDescent="0.35">
      <c r="A4586" s="189" t="s">
        <v>4295</v>
      </c>
      <c r="B4586" s="190" t="s">
        <v>4301</v>
      </c>
      <c r="C4586" s="191">
        <v>581496</v>
      </c>
      <c r="D4586" s="192">
        <v>2.39</v>
      </c>
      <c r="E4586" s="193">
        <v>42.034796819999997</v>
      </c>
      <c r="F4586" s="194">
        <v>1.1209715086408221</v>
      </c>
      <c r="H4586" s="195">
        <f t="shared" si="427"/>
        <v>1</v>
      </c>
      <c r="I4586" s="196">
        <f t="shared" si="428"/>
        <v>2</v>
      </c>
      <c r="J4586" s="197">
        <f t="shared" si="429"/>
        <v>5</v>
      </c>
      <c r="K4586" s="186">
        <f t="shared" si="432"/>
        <v>8</v>
      </c>
      <c r="L4586" s="198">
        <f t="shared" si="430"/>
        <v>2.6666666666666665</v>
      </c>
      <c r="M4586" s="199">
        <f t="shared" si="431"/>
        <v>2.66</v>
      </c>
    </row>
    <row r="4587" spans="1:13" x14ac:dyDescent="0.35">
      <c r="A4587" s="189" t="s">
        <v>4295</v>
      </c>
      <c r="B4587" s="190" t="s">
        <v>878</v>
      </c>
      <c r="C4587" s="191">
        <v>581526</v>
      </c>
      <c r="D4587" s="192">
        <v>1.1359999999999999</v>
      </c>
      <c r="E4587" s="193">
        <v>41.492592590000001</v>
      </c>
      <c r="F4587" s="194">
        <v>4.4444444444444446</v>
      </c>
      <c r="H4587" s="195">
        <f t="shared" si="427"/>
        <v>0.5</v>
      </c>
      <c r="I4587" s="196">
        <f t="shared" si="428"/>
        <v>1.5</v>
      </c>
      <c r="J4587" s="197">
        <f t="shared" si="429"/>
        <v>1</v>
      </c>
      <c r="K4587" s="186">
        <f t="shared" si="432"/>
        <v>3</v>
      </c>
      <c r="L4587" s="198">
        <f t="shared" si="430"/>
        <v>1</v>
      </c>
      <c r="M4587" s="199">
        <f t="shared" si="431"/>
        <v>1</v>
      </c>
    </row>
    <row r="4588" spans="1:13" x14ac:dyDescent="0.35">
      <c r="A4588" s="189" t="s">
        <v>4295</v>
      </c>
      <c r="B4588" s="190" t="s">
        <v>4302</v>
      </c>
      <c r="C4588" s="191">
        <v>581542</v>
      </c>
      <c r="D4588" s="192">
        <v>1.669</v>
      </c>
      <c r="E4588" s="193">
        <v>42.938790560000001</v>
      </c>
      <c r="F4588" s="194">
        <v>1.7699115044247788</v>
      </c>
      <c r="H4588" s="195">
        <f t="shared" si="427"/>
        <v>0.5</v>
      </c>
      <c r="I4588" s="196">
        <f t="shared" si="428"/>
        <v>3.5</v>
      </c>
      <c r="J4588" s="197">
        <f t="shared" si="429"/>
        <v>5</v>
      </c>
      <c r="K4588" s="186">
        <f t="shared" si="432"/>
        <v>9</v>
      </c>
      <c r="L4588" s="198">
        <f t="shared" si="430"/>
        <v>3</v>
      </c>
      <c r="M4588" s="199">
        <f t="shared" si="431"/>
        <v>3</v>
      </c>
    </row>
    <row r="4589" spans="1:13" x14ac:dyDescent="0.35">
      <c r="A4589" s="189" t="s">
        <v>4295</v>
      </c>
      <c r="B4589" s="190" t="s">
        <v>4303</v>
      </c>
      <c r="C4589" s="191">
        <v>581569</v>
      </c>
      <c r="D4589" s="192">
        <v>1.619</v>
      </c>
      <c r="E4589" s="193">
        <v>41.124401910000003</v>
      </c>
      <c r="F4589" s="194">
        <v>5.741626794258373</v>
      </c>
      <c r="H4589" s="195">
        <f t="shared" si="427"/>
        <v>0.5</v>
      </c>
      <c r="I4589" s="196">
        <f t="shared" si="428"/>
        <v>0.5</v>
      </c>
      <c r="J4589" s="197">
        <f t="shared" si="429"/>
        <v>0.5</v>
      </c>
      <c r="K4589" s="186">
        <f t="shared" si="432"/>
        <v>1.5</v>
      </c>
      <c r="L4589" s="198">
        <f t="shared" si="430"/>
        <v>0.5</v>
      </c>
      <c r="M4589" s="199">
        <f t="shared" si="431"/>
        <v>0.5</v>
      </c>
    </row>
    <row r="4590" spans="1:13" x14ac:dyDescent="0.35">
      <c r="A4590" s="189" t="s">
        <v>4295</v>
      </c>
      <c r="B4590" s="190" t="s">
        <v>4304</v>
      </c>
      <c r="C4590" s="191">
        <v>581615</v>
      </c>
      <c r="D4590" s="192">
        <v>2.7029999999999998</v>
      </c>
      <c r="E4590" s="193">
        <v>44.5</v>
      </c>
      <c r="F4590" s="194">
        <v>12.5</v>
      </c>
      <c r="H4590" s="195">
        <f t="shared" si="427"/>
        <v>2</v>
      </c>
      <c r="I4590" s="196">
        <f t="shared" si="428"/>
        <v>5</v>
      </c>
      <c r="J4590" s="197">
        <f t="shared" si="429"/>
        <v>0.5</v>
      </c>
      <c r="K4590" s="186">
        <f t="shared" si="432"/>
        <v>7.5</v>
      </c>
      <c r="L4590" s="198">
        <f t="shared" si="430"/>
        <v>2.5</v>
      </c>
      <c r="M4590" s="199">
        <f t="shared" si="431"/>
        <v>2.5</v>
      </c>
    </row>
    <row r="4591" spans="1:13" x14ac:dyDescent="0.35">
      <c r="A4591" s="189" t="s">
        <v>4295</v>
      </c>
      <c r="B4591" s="190" t="s">
        <v>4305</v>
      </c>
      <c r="C4591" s="191">
        <v>581682</v>
      </c>
      <c r="D4591" s="192">
        <v>2.4079999999999999</v>
      </c>
      <c r="E4591" s="193">
        <v>42.897719649999999</v>
      </c>
      <c r="F4591" s="194">
        <v>6.4386317907444663</v>
      </c>
      <c r="H4591" s="195">
        <f t="shared" si="427"/>
        <v>1</v>
      </c>
      <c r="I4591" s="196">
        <f t="shared" si="428"/>
        <v>3.5</v>
      </c>
      <c r="J4591" s="197">
        <f t="shared" si="429"/>
        <v>0.5</v>
      </c>
      <c r="K4591" s="186">
        <f t="shared" si="432"/>
        <v>5</v>
      </c>
      <c r="L4591" s="198">
        <f t="shared" si="430"/>
        <v>1.6666666666666667</v>
      </c>
      <c r="M4591" s="199">
        <f t="shared" si="431"/>
        <v>1.66</v>
      </c>
    </row>
    <row r="4592" spans="1:13" x14ac:dyDescent="0.35">
      <c r="A4592" s="189" t="s">
        <v>4295</v>
      </c>
      <c r="B4592" s="190" t="s">
        <v>4306</v>
      </c>
      <c r="C4592" s="191">
        <v>581763</v>
      </c>
      <c r="D4592" s="192">
        <v>3.3029999999999999</v>
      </c>
      <c r="E4592" s="193">
        <v>42.579607420000002</v>
      </c>
      <c r="F4592" s="194">
        <v>4.5801526717557257</v>
      </c>
      <c r="H4592" s="195">
        <f t="shared" si="427"/>
        <v>3</v>
      </c>
      <c r="I4592" s="196">
        <f t="shared" si="428"/>
        <v>3</v>
      </c>
      <c r="J4592" s="197">
        <f t="shared" si="429"/>
        <v>0.5</v>
      </c>
      <c r="K4592" s="186">
        <f t="shared" si="432"/>
        <v>6.5</v>
      </c>
      <c r="L4592" s="198">
        <f t="shared" si="430"/>
        <v>2.1666666666666665</v>
      </c>
      <c r="M4592" s="199">
        <f t="shared" si="431"/>
        <v>2.16</v>
      </c>
    </row>
    <row r="4593" spans="1:13" x14ac:dyDescent="0.35">
      <c r="A4593" s="189" t="s">
        <v>4295</v>
      </c>
      <c r="B4593" s="190" t="s">
        <v>4307</v>
      </c>
      <c r="C4593" s="191">
        <v>581780</v>
      </c>
      <c r="D4593" s="192">
        <v>2.105</v>
      </c>
      <c r="E4593" s="193">
        <v>36.479338839999997</v>
      </c>
      <c r="F4593" s="194">
        <v>7.0247933884297513</v>
      </c>
      <c r="H4593" s="195">
        <f t="shared" si="427"/>
        <v>0.5</v>
      </c>
      <c r="I4593" s="196">
        <f t="shared" si="428"/>
        <v>0.5</v>
      </c>
      <c r="J4593" s="197">
        <f t="shared" si="429"/>
        <v>0.5</v>
      </c>
      <c r="K4593" s="186">
        <f t="shared" si="432"/>
        <v>1.5</v>
      </c>
      <c r="L4593" s="198">
        <f t="shared" si="430"/>
        <v>0.5</v>
      </c>
      <c r="M4593" s="199">
        <f t="shared" si="431"/>
        <v>0.5</v>
      </c>
    </row>
    <row r="4594" spans="1:13" x14ac:dyDescent="0.35">
      <c r="A4594" s="189" t="s">
        <v>4295</v>
      </c>
      <c r="B4594" s="190" t="s">
        <v>4308</v>
      </c>
      <c r="C4594" s="191">
        <v>581828</v>
      </c>
      <c r="D4594" s="192">
        <v>2.778</v>
      </c>
      <c r="E4594" s="193">
        <v>44.548780489999999</v>
      </c>
      <c r="F4594" s="194">
        <v>1.7073170731707317</v>
      </c>
      <c r="H4594" s="195">
        <f t="shared" si="427"/>
        <v>2</v>
      </c>
      <c r="I4594" s="196">
        <f t="shared" si="428"/>
        <v>5</v>
      </c>
      <c r="J4594" s="197">
        <f t="shared" si="429"/>
        <v>5</v>
      </c>
      <c r="K4594" s="186">
        <f t="shared" si="432"/>
        <v>12</v>
      </c>
      <c r="L4594" s="198">
        <f t="shared" si="430"/>
        <v>4</v>
      </c>
      <c r="M4594" s="199">
        <f t="shared" si="431"/>
        <v>4</v>
      </c>
    </row>
    <row r="4595" spans="1:13" x14ac:dyDescent="0.35">
      <c r="A4595" s="189" t="s">
        <v>4295</v>
      </c>
      <c r="B4595" s="190" t="s">
        <v>4309</v>
      </c>
      <c r="C4595" s="191">
        <v>581836</v>
      </c>
      <c r="D4595" s="192">
        <v>2.6320000000000001</v>
      </c>
      <c r="E4595" s="193">
        <v>49.400621119999997</v>
      </c>
      <c r="F4595" s="194">
        <v>1.2422360248447206</v>
      </c>
      <c r="H4595" s="195">
        <f t="shared" si="427"/>
        <v>1.5</v>
      </c>
      <c r="I4595" s="196">
        <f t="shared" si="428"/>
        <v>5</v>
      </c>
      <c r="J4595" s="197">
        <f t="shared" si="429"/>
        <v>5</v>
      </c>
      <c r="K4595" s="186">
        <f t="shared" si="432"/>
        <v>11.5</v>
      </c>
      <c r="L4595" s="198">
        <f t="shared" si="430"/>
        <v>3.8333333333333335</v>
      </c>
      <c r="M4595" s="199">
        <f t="shared" si="431"/>
        <v>3.83</v>
      </c>
    </row>
    <row r="4596" spans="1:13" x14ac:dyDescent="0.35">
      <c r="A4596" s="189" t="s">
        <v>4295</v>
      </c>
      <c r="B4596" s="190" t="s">
        <v>4310</v>
      </c>
      <c r="C4596" s="191">
        <v>581861</v>
      </c>
      <c r="D4596" s="192">
        <v>3.593</v>
      </c>
      <c r="E4596" s="193">
        <v>43.396153849999997</v>
      </c>
      <c r="F4596" s="194">
        <v>2.3076923076923075</v>
      </c>
      <c r="H4596" s="195">
        <f t="shared" si="427"/>
        <v>3.5</v>
      </c>
      <c r="I4596" s="196">
        <f t="shared" si="428"/>
        <v>4.5</v>
      </c>
      <c r="J4596" s="197">
        <f t="shared" si="429"/>
        <v>4</v>
      </c>
      <c r="K4596" s="186">
        <f t="shared" si="432"/>
        <v>12</v>
      </c>
      <c r="L4596" s="198">
        <f t="shared" si="430"/>
        <v>4</v>
      </c>
      <c r="M4596" s="199">
        <f t="shared" si="431"/>
        <v>4</v>
      </c>
    </row>
    <row r="4597" spans="1:13" x14ac:dyDescent="0.35">
      <c r="A4597" s="189" t="s">
        <v>4295</v>
      </c>
      <c r="B4597" s="190" t="s">
        <v>1385</v>
      </c>
      <c r="C4597" s="191">
        <v>581909</v>
      </c>
      <c r="D4597" s="192">
        <v>2.12</v>
      </c>
      <c r="E4597" s="193">
        <v>41.661147900000003</v>
      </c>
      <c r="F4597" s="194">
        <v>5.739514348785872</v>
      </c>
      <c r="H4597" s="195">
        <f t="shared" si="427"/>
        <v>0.5</v>
      </c>
      <c r="I4597" s="196">
        <f t="shared" si="428"/>
        <v>1.5</v>
      </c>
      <c r="J4597" s="197">
        <f t="shared" si="429"/>
        <v>0.5</v>
      </c>
      <c r="K4597" s="186">
        <f t="shared" si="432"/>
        <v>2.5</v>
      </c>
      <c r="L4597" s="198">
        <f t="shared" si="430"/>
        <v>0.83333333333333337</v>
      </c>
      <c r="M4597" s="199">
        <f t="shared" si="431"/>
        <v>0.83</v>
      </c>
    </row>
    <row r="4598" spans="1:13" x14ac:dyDescent="0.35">
      <c r="A4598" s="189" t="s">
        <v>4295</v>
      </c>
      <c r="B4598" s="190" t="s">
        <v>3436</v>
      </c>
      <c r="C4598" s="191">
        <v>581950</v>
      </c>
      <c r="D4598" s="192">
        <v>1.984</v>
      </c>
      <c r="E4598" s="193">
        <v>42.132838280000001</v>
      </c>
      <c r="F4598" s="194">
        <v>2.8052805280528053</v>
      </c>
      <c r="H4598" s="195">
        <f t="shared" si="427"/>
        <v>0.5</v>
      </c>
      <c r="I4598" s="196">
        <f t="shared" si="428"/>
        <v>2.5</v>
      </c>
      <c r="J4598" s="197">
        <f t="shared" si="429"/>
        <v>3.5</v>
      </c>
      <c r="K4598" s="186">
        <f t="shared" si="432"/>
        <v>6.5</v>
      </c>
      <c r="L4598" s="198">
        <f t="shared" si="430"/>
        <v>2.1666666666666665</v>
      </c>
      <c r="M4598" s="199">
        <f t="shared" si="431"/>
        <v>2.16</v>
      </c>
    </row>
    <row r="4599" spans="1:13" x14ac:dyDescent="0.35">
      <c r="A4599" s="189" t="s">
        <v>4295</v>
      </c>
      <c r="B4599" s="190" t="s">
        <v>4311</v>
      </c>
      <c r="C4599" s="191">
        <v>581968</v>
      </c>
      <c r="D4599" s="192">
        <v>2.1640000000000001</v>
      </c>
      <c r="E4599" s="193">
        <v>41.65679677</v>
      </c>
      <c r="F4599" s="194">
        <v>12.113055181695827</v>
      </c>
      <c r="H4599" s="195">
        <f t="shared" si="427"/>
        <v>0.5</v>
      </c>
      <c r="I4599" s="196">
        <f t="shared" si="428"/>
        <v>1.5</v>
      </c>
      <c r="J4599" s="197">
        <f t="shared" si="429"/>
        <v>0.5</v>
      </c>
      <c r="K4599" s="186">
        <f t="shared" si="432"/>
        <v>2.5</v>
      </c>
      <c r="L4599" s="198">
        <f t="shared" si="430"/>
        <v>0.83333333333333337</v>
      </c>
      <c r="M4599" s="199">
        <f t="shared" si="431"/>
        <v>0.83</v>
      </c>
    </row>
    <row r="4600" spans="1:13" x14ac:dyDescent="0.35">
      <c r="A4600" s="189" t="s">
        <v>4295</v>
      </c>
      <c r="B4600" s="190" t="s">
        <v>4312</v>
      </c>
      <c r="C4600" s="191">
        <v>581992</v>
      </c>
      <c r="D4600" s="192">
        <v>0</v>
      </c>
      <c r="E4600" s="193">
        <v>43.93269231</v>
      </c>
      <c r="F4600" s="194">
        <v>1.9230769230769231</v>
      </c>
      <c r="H4600" s="195">
        <f t="shared" si="427"/>
        <v>0.5</v>
      </c>
      <c r="I4600" s="196">
        <f t="shared" si="428"/>
        <v>5</v>
      </c>
      <c r="J4600" s="197">
        <f t="shared" si="429"/>
        <v>4.5</v>
      </c>
      <c r="K4600" s="186">
        <f t="shared" si="432"/>
        <v>10</v>
      </c>
      <c r="L4600" s="198">
        <f t="shared" si="430"/>
        <v>3.3333333333333335</v>
      </c>
      <c r="M4600" s="199">
        <f t="shared" si="431"/>
        <v>3.33</v>
      </c>
    </row>
    <row r="4601" spans="1:13" x14ac:dyDescent="0.35">
      <c r="A4601" s="189" t="s">
        <v>4295</v>
      </c>
      <c r="B4601" s="190" t="s">
        <v>4313</v>
      </c>
      <c r="C4601" s="191">
        <v>582034</v>
      </c>
      <c r="D4601" s="192">
        <v>1.869</v>
      </c>
      <c r="E4601" s="193">
        <v>43.689873419999998</v>
      </c>
      <c r="F4601" s="194">
        <v>13.924050632911394</v>
      </c>
      <c r="H4601" s="195">
        <f t="shared" si="427"/>
        <v>0.5</v>
      </c>
      <c r="I4601" s="196">
        <f t="shared" si="428"/>
        <v>5</v>
      </c>
      <c r="J4601" s="197">
        <f t="shared" si="429"/>
        <v>0.5</v>
      </c>
      <c r="K4601" s="186">
        <f t="shared" si="432"/>
        <v>6</v>
      </c>
      <c r="L4601" s="198">
        <f t="shared" si="430"/>
        <v>2</v>
      </c>
      <c r="M4601" s="199">
        <f t="shared" si="431"/>
        <v>2</v>
      </c>
    </row>
    <row r="4602" spans="1:13" x14ac:dyDescent="0.35">
      <c r="A4602" s="189" t="s">
        <v>4295</v>
      </c>
      <c r="B4602" s="190" t="s">
        <v>4314</v>
      </c>
      <c r="C4602" s="191">
        <v>582077</v>
      </c>
      <c r="D4602" s="192">
        <v>2.198</v>
      </c>
      <c r="E4602" s="193">
        <v>44.962427750000003</v>
      </c>
      <c r="F4602" s="194">
        <v>3.4682080924855492</v>
      </c>
      <c r="H4602" s="195">
        <f t="shared" si="427"/>
        <v>0.5</v>
      </c>
      <c r="I4602" s="196">
        <f t="shared" si="428"/>
        <v>5</v>
      </c>
      <c r="J4602" s="197">
        <f t="shared" si="429"/>
        <v>2.5</v>
      </c>
      <c r="K4602" s="186">
        <f t="shared" si="432"/>
        <v>8</v>
      </c>
      <c r="L4602" s="198">
        <f t="shared" si="430"/>
        <v>2.6666666666666665</v>
      </c>
      <c r="M4602" s="199">
        <f t="shared" si="431"/>
        <v>2.66</v>
      </c>
    </row>
    <row r="4603" spans="1:13" x14ac:dyDescent="0.35">
      <c r="A4603" s="189" t="s">
        <v>4295</v>
      </c>
      <c r="B4603" s="190" t="s">
        <v>4315</v>
      </c>
      <c r="C4603" s="191">
        <v>582166</v>
      </c>
      <c r="D4603" s="192">
        <v>2.484</v>
      </c>
      <c r="E4603" s="193">
        <v>42.125461250000001</v>
      </c>
      <c r="F4603" s="194">
        <v>2.9520295202952034</v>
      </c>
      <c r="H4603" s="195">
        <f t="shared" si="427"/>
        <v>1.5</v>
      </c>
      <c r="I4603" s="196">
        <f t="shared" si="428"/>
        <v>2.5</v>
      </c>
      <c r="J4603" s="197">
        <f t="shared" si="429"/>
        <v>3</v>
      </c>
      <c r="K4603" s="186">
        <f t="shared" si="432"/>
        <v>7</v>
      </c>
      <c r="L4603" s="198">
        <f t="shared" si="430"/>
        <v>2.3333333333333335</v>
      </c>
      <c r="M4603" s="199">
        <f t="shared" si="431"/>
        <v>2.33</v>
      </c>
    </row>
    <row r="4604" spans="1:13" x14ac:dyDescent="0.35">
      <c r="A4604" s="189" t="s">
        <v>4295</v>
      </c>
      <c r="B4604" s="190" t="s">
        <v>4316</v>
      </c>
      <c r="C4604" s="191">
        <v>582182</v>
      </c>
      <c r="D4604" s="192">
        <v>2.786</v>
      </c>
      <c r="E4604" s="193">
        <v>43.91011743</v>
      </c>
      <c r="F4604" s="194">
        <v>1.9873532068654023</v>
      </c>
      <c r="H4604" s="195">
        <f t="shared" si="427"/>
        <v>2</v>
      </c>
      <c r="I4604" s="196">
        <f t="shared" si="428"/>
        <v>5</v>
      </c>
      <c r="J4604" s="197">
        <f t="shared" si="429"/>
        <v>4.5</v>
      </c>
      <c r="K4604" s="186">
        <f t="shared" si="432"/>
        <v>11.5</v>
      </c>
      <c r="L4604" s="198">
        <f t="shared" si="430"/>
        <v>3.8333333333333335</v>
      </c>
      <c r="M4604" s="199">
        <f t="shared" si="431"/>
        <v>3.83</v>
      </c>
    </row>
    <row r="4605" spans="1:13" x14ac:dyDescent="0.35">
      <c r="A4605" s="189" t="s">
        <v>4295</v>
      </c>
      <c r="B4605" s="190" t="s">
        <v>1168</v>
      </c>
      <c r="C4605" s="191">
        <v>582212</v>
      </c>
      <c r="D4605" s="192">
        <v>3.073</v>
      </c>
      <c r="E4605" s="193">
        <v>41.248456789999999</v>
      </c>
      <c r="F4605" s="194">
        <v>3.0864197530864197</v>
      </c>
      <c r="H4605" s="195">
        <f t="shared" si="427"/>
        <v>2.5</v>
      </c>
      <c r="I4605" s="196">
        <f t="shared" si="428"/>
        <v>1</v>
      </c>
      <c r="J4605" s="197">
        <f t="shared" si="429"/>
        <v>3</v>
      </c>
      <c r="K4605" s="186">
        <f t="shared" si="432"/>
        <v>6.5</v>
      </c>
      <c r="L4605" s="198">
        <f t="shared" si="430"/>
        <v>2.1666666666666665</v>
      </c>
      <c r="M4605" s="199">
        <f t="shared" si="431"/>
        <v>2.16</v>
      </c>
    </row>
    <row r="4606" spans="1:13" x14ac:dyDescent="0.35">
      <c r="A4606" s="189" t="s">
        <v>4295</v>
      </c>
      <c r="B4606" s="190" t="s">
        <v>4317</v>
      </c>
      <c r="C4606" s="191">
        <v>582239</v>
      </c>
      <c r="D4606" s="192">
        <v>2.762</v>
      </c>
      <c r="E4606" s="193">
        <v>43.467845660000002</v>
      </c>
      <c r="F4606" s="194">
        <v>2.4651661307609856</v>
      </c>
      <c r="H4606" s="195">
        <f t="shared" si="427"/>
        <v>2</v>
      </c>
      <c r="I4606" s="196">
        <f t="shared" si="428"/>
        <v>4.5</v>
      </c>
      <c r="J4606" s="197">
        <f t="shared" si="429"/>
        <v>4</v>
      </c>
      <c r="K4606" s="186">
        <f t="shared" si="432"/>
        <v>10.5</v>
      </c>
      <c r="L4606" s="198">
        <f t="shared" si="430"/>
        <v>3.5</v>
      </c>
      <c r="M4606" s="199">
        <f t="shared" si="431"/>
        <v>3.5</v>
      </c>
    </row>
    <row r="4607" spans="1:13" x14ac:dyDescent="0.35">
      <c r="A4607" s="189" t="s">
        <v>4295</v>
      </c>
      <c r="B4607" s="190" t="s">
        <v>4318</v>
      </c>
      <c r="C4607" s="191">
        <v>582247</v>
      </c>
      <c r="D4607" s="192">
        <v>1.8029999999999999</v>
      </c>
      <c r="E4607" s="193">
        <v>43.265223769999999</v>
      </c>
      <c r="F4607" s="194">
        <v>2.6412325752017609</v>
      </c>
      <c r="H4607" s="195">
        <f t="shared" si="427"/>
        <v>0.5</v>
      </c>
      <c r="I4607" s="196">
        <f t="shared" si="428"/>
        <v>4</v>
      </c>
      <c r="J4607" s="197">
        <f t="shared" si="429"/>
        <v>3.5</v>
      </c>
      <c r="K4607" s="186">
        <f t="shared" si="432"/>
        <v>8</v>
      </c>
      <c r="L4607" s="198">
        <f t="shared" si="430"/>
        <v>2.6666666666666665</v>
      </c>
      <c r="M4607" s="199">
        <f t="shared" si="431"/>
        <v>2.66</v>
      </c>
    </row>
    <row r="4608" spans="1:13" x14ac:dyDescent="0.35">
      <c r="A4608" s="189" t="s">
        <v>4295</v>
      </c>
      <c r="B4608" s="190" t="s">
        <v>4319</v>
      </c>
      <c r="C4608" s="191">
        <v>582298</v>
      </c>
      <c r="D4608" s="192">
        <v>2.5169999999999999</v>
      </c>
      <c r="E4608" s="193">
        <v>42.396236010000003</v>
      </c>
      <c r="F4608" s="194">
        <v>3.8657171922685656</v>
      </c>
      <c r="H4608" s="195">
        <f t="shared" si="427"/>
        <v>1.5</v>
      </c>
      <c r="I4608" s="196">
        <f t="shared" si="428"/>
        <v>3</v>
      </c>
      <c r="J4608" s="197">
        <f t="shared" si="429"/>
        <v>1.5</v>
      </c>
      <c r="K4608" s="186">
        <f t="shared" si="432"/>
        <v>6</v>
      </c>
      <c r="L4608" s="198">
        <f t="shared" si="430"/>
        <v>2</v>
      </c>
      <c r="M4608" s="199">
        <f t="shared" si="431"/>
        <v>2</v>
      </c>
    </row>
    <row r="4609" spans="1:13" x14ac:dyDescent="0.35">
      <c r="A4609" s="189" t="s">
        <v>4295</v>
      </c>
      <c r="B4609" s="190" t="s">
        <v>4320</v>
      </c>
      <c r="C4609" s="191">
        <v>582328</v>
      </c>
      <c r="D4609" s="192">
        <v>3.3849999999999998</v>
      </c>
      <c r="E4609" s="193">
        <v>39.771959459999998</v>
      </c>
      <c r="F4609" s="194">
        <v>2.3648648648648645</v>
      </c>
      <c r="H4609" s="195">
        <f t="shared" si="427"/>
        <v>3.5</v>
      </c>
      <c r="I4609" s="196">
        <f t="shared" si="428"/>
        <v>0.5</v>
      </c>
      <c r="J4609" s="197">
        <f t="shared" si="429"/>
        <v>4</v>
      </c>
      <c r="K4609" s="186">
        <f t="shared" si="432"/>
        <v>8</v>
      </c>
      <c r="L4609" s="198">
        <f t="shared" si="430"/>
        <v>2.6666666666666665</v>
      </c>
      <c r="M4609" s="199">
        <f t="shared" si="431"/>
        <v>2.66</v>
      </c>
    </row>
    <row r="4610" spans="1:13" x14ac:dyDescent="0.35">
      <c r="A4610" s="189" t="s">
        <v>4295</v>
      </c>
      <c r="B4610" s="190" t="s">
        <v>4321</v>
      </c>
      <c r="C4610" s="191">
        <v>582352</v>
      </c>
      <c r="D4610" s="192">
        <v>2.8239999999999998</v>
      </c>
      <c r="E4610" s="193">
        <v>43.602926340000003</v>
      </c>
      <c r="F4610" s="194">
        <v>3.6326942482341069</v>
      </c>
      <c r="H4610" s="195">
        <f t="shared" si="427"/>
        <v>2</v>
      </c>
      <c r="I4610" s="196">
        <f t="shared" si="428"/>
        <v>4.5</v>
      </c>
      <c r="J4610" s="197">
        <f t="shared" si="429"/>
        <v>2</v>
      </c>
      <c r="K4610" s="186">
        <f t="shared" si="432"/>
        <v>8.5</v>
      </c>
      <c r="L4610" s="198">
        <f t="shared" si="430"/>
        <v>2.8333333333333335</v>
      </c>
      <c r="M4610" s="199">
        <f t="shared" si="431"/>
        <v>2.83</v>
      </c>
    </row>
    <row r="4611" spans="1:13" x14ac:dyDescent="0.35">
      <c r="A4611" s="189" t="s">
        <v>4295</v>
      </c>
      <c r="B4611" s="190" t="s">
        <v>4322</v>
      </c>
      <c r="C4611" s="191">
        <v>556963</v>
      </c>
      <c r="D4611" s="192">
        <v>3.194</v>
      </c>
      <c r="E4611" s="193">
        <v>42.861027190000001</v>
      </c>
      <c r="F4611" s="194">
        <v>2.416918429003021</v>
      </c>
      <c r="H4611" s="195">
        <f t="shared" si="427"/>
        <v>3</v>
      </c>
      <c r="I4611" s="196">
        <f t="shared" si="428"/>
        <v>3.5</v>
      </c>
      <c r="J4611" s="197">
        <f t="shared" si="429"/>
        <v>4</v>
      </c>
      <c r="K4611" s="186">
        <f t="shared" si="432"/>
        <v>10.5</v>
      </c>
      <c r="L4611" s="198">
        <f t="shared" si="430"/>
        <v>3.5</v>
      </c>
      <c r="M4611" s="199">
        <f t="shared" si="431"/>
        <v>3.5</v>
      </c>
    </row>
    <row r="4612" spans="1:13" x14ac:dyDescent="0.35">
      <c r="A4612" s="189" t="s">
        <v>4295</v>
      </c>
      <c r="B4612" s="190" t="s">
        <v>4323</v>
      </c>
      <c r="C4612" s="191">
        <v>582433</v>
      </c>
      <c r="D4612" s="192">
        <v>1.5629999999999999</v>
      </c>
      <c r="E4612" s="193">
        <v>40.540506329999999</v>
      </c>
      <c r="F4612" s="194">
        <v>9.6202531645569618</v>
      </c>
      <c r="H4612" s="195">
        <f t="shared" ref="H4612:H4675" si="433">VALUE(_xlfn.IFS(D4612&gt;4.05,"5",D4612&gt;=3.83,"4,5",D4612&gt;=3.6,"4",D4612&gt;=3.37,"3,5",D4612&gt;=3.14,"3",D4612&gt;=2.91,"2,5",D4612&gt;=2.68,"2",D4612&gt;=2.45,"1,5",D4612&gt;=2.22,"1",D4612&lt;2.22,"0,5"))</f>
        <v>0.5</v>
      </c>
      <c r="I4612" s="196">
        <f t="shared" ref="I4612:I4675" si="434">VALUE(_xlfn.IFS(E4612&gt;43.62,"5",E4612&gt;=43.32,"4,5",E4612&gt;=43.1,"4",E4612&gt;=42.7,"3,5",E4612&gt;=42.39,"3",E4612&gt;=42.08,"2,5",E4612&gt;=41.77,"2",E4612&gt;=41.46,"1,5",E4612&gt;=41.15,"1",E4612&lt;41.15,"0,5"))</f>
        <v>0.5</v>
      </c>
      <c r="J4612" s="197">
        <f t="shared" ref="J4612:J4675" si="435">VALUE(_xlfn.IFS(F4612&gt;4.53,"0,5",F4612&gt;=4.2,"1",F4612&gt;=3.86,"1,5",F4612&gt;=3.52,"2",F4612&gt;=3.18,"2,5",F4612&gt;=2.84,"3",F4612&gt;=2.5,"3,5",F4612&gt;=2.16,"4",F4612&gt;=1.82,"4,5",F4612&lt;1.82,"5"))</f>
        <v>0.5</v>
      </c>
      <c r="K4612" s="186">
        <f t="shared" si="432"/>
        <v>1.5</v>
      </c>
      <c r="L4612" s="198">
        <f t="shared" ref="L4612:L4675" si="436">(H4612+I4612+J4612)/3</f>
        <v>0.5</v>
      </c>
      <c r="M4612" s="199">
        <f t="shared" ref="M4612:M4675" si="437">ROUNDDOWN(L4612,2)</f>
        <v>0.5</v>
      </c>
    </row>
    <row r="4613" spans="1:13" x14ac:dyDescent="0.35">
      <c r="A4613" s="189" t="s">
        <v>4295</v>
      </c>
      <c r="B4613" s="190" t="s">
        <v>4324</v>
      </c>
      <c r="C4613" s="191">
        <v>582476</v>
      </c>
      <c r="D4613" s="192">
        <v>2.1619999999999999</v>
      </c>
      <c r="E4613" s="193">
        <v>42.457831329999998</v>
      </c>
      <c r="F4613" s="194">
        <v>1.6867469879518071</v>
      </c>
      <c r="H4613" s="195">
        <f t="shared" si="433"/>
        <v>0.5</v>
      </c>
      <c r="I4613" s="196">
        <f t="shared" si="434"/>
        <v>3</v>
      </c>
      <c r="J4613" s="197">
        <f t="shared" si="435"/>
        <v>5</v>
      </c>
      <c r="K4613" s="186">
        <f t="shared" si="432"/>
        <v>8.5</v>
      </c>
      <c r="L4613" s="198">
        <f t="shared" si="436"/>
        <v>2.8333333333333335</v>
      </c>
      <c r="M4613" s="199">
        <f t="shared" si="437"/>
        <v>2.83</v>
      </c>
    </row>
    <row r="4614" spans="1:13" x14ac:dyDescent="0.35">
      <c r="A4614" s="189" t="s">
        <v>4295</v>
      </c>
      <c r="B4614" s="190" t="s">
        <v>4325</v>
      </c>
      <c r="C4614" s="191">
        <v>582484</v>
      </c>
      <c r="D4614" s="192">
        <v>2.3639999999999999</v>
      </c>
      <c r="E4614" s="193">
        <v>43.135036499999998</v>
      </c>
      <c r="F4614" s="194">
        <v>5.547445255474452</v>
      </c>
      <c r="H4614" s="195">
        <f t="shared" si="433"/>
        <v>1</v>
      </c>
      <c r="I4614" s="196">
        <f t="shared" si="434"/>
        <v>4</v>
      </c>
      <c r="J4614" s="197">
        <f t="shared" si="435"/>
        <v>0.5</v>
      </c>
      <c r="K4614" s="186">
        <f t="shared" si="432"/>
        <v>5.5</v>
      </c>
      <c r="L4614" s="198">
        <f t="shared" si="436"/>
        <v>1.8333333333333333</v>
      </c>
      <c r="M4614" s="199">
        <f t="shared" si="437"/>
        <v>1.83</v>
      </c>
    </row>
    <row r="4615" spans="1:13" x14ac:dyDescent="0.35">
      <c r="A4615" s="189" t="s">
        <v>4295</v>
      </c>
      <c r="B4615" s="190" t="s">
        <v>4326</v>
      </c>
      <c r="C4615" s="191">
        <v>582557</v>
      </c>
      <c r="D4615" s="192">
        <v>1.25</v>
      </c>
      <c r="E4615" s="193">
        <v>43.856363639999998</v>
      </c>
      <c r="F4615" s="194">
        <v>3.6363636363636362</v>
      </c>
      <c r="H4615" s="195">
        <f t="shared" si="433"/>
        <v>0.5</v>
      </c>
      <c r="I4615" s="196">
        <f t="shared" si="434"/>
        <v>5</v>
      </c>
      <c r="J4615" s="197">
        <f t="shared" si="435"/>
        <v>2</v>
      </c>
      <c r="K4615" s="186">
        <f t="shared" si="432"/>
        <v>7.5</v>
      </c>
      <c r="L4615" s="198">
        <f t="shared" si="436"/>
        <v>2.5</v>
      </c>
      <c r="M4615" s="199">
        <f t="shared" si="437"/>
        <v>2.5</v>
      </c>
    </row>
    <row r="4616" spans="1:13" x14ac:dyDescent="0.35">
      <c r="A4616" s="189" t="s">
        <v>4295</v>
      </c>
      <c r="B4616" s="190" t="s">
        <v>806</v>
      </c>
      <c r="C4616" s="191">
        <v>582603</v>
      </c>
      <c r="D4616" s="192">
        <v>3.903</v>
      </c>
      <c r="E4616" s="193">
        <v>43.891741070000002</v>
      </c>
      <c r="F4616" s="194">
        <v>2.0089285714285716</v>
      </c>
      <c r="H4616" s="195">
        <f t="shared" si="433"/>
        <v>4.5</v>
      </c>
      <c r="I4616" s="196">
        <f t="shared" si="434"/>
        <v>5</v>
      </c>
      <c r="J4616" s="197">
        <f t="shared" si="435"/>
        <v>4.5</v>
      </c>
      <c r="K4616" s="186">
        <f t="shared" si="432"/>
        <v>14</v>
      </c>
      <c r="L4616" s="198">
        <f t="shared" si="436"/>
        <v>4.666666666666667</v>
      </c>
      <c r="M4616" s="199">
        <f t="shared" si="437"/>
        <v>4.66</v>
      </c>
    </row>
    <row r="4617" spans="1:13" x14ac:dyDescent="0.35">
      <c r="A4617" s="189" t="s">
        <v>4295</v>
      </c>
      <c r="B4617" s="190" t="s">
        <v>4109</v>
      </c>
      <c r="C4617" s="191">
        <v>582654</v>
      </c>
      <c r="D4617" s="192">
        <v>4.3899999999999997</v>
      </c>
      <c r="E4617" s="193">
        <v>43.042028989999999</v>
      </c>
      <c r="F4617" s="194">
        <v>2.318840579710145</v>
      </c>
      <c r="H4617" s="195">
        <f t="shared" si="433"/>
        <v>5</v>
      </c>
      <c r="I4617" s="196">
        <f t="shared" si="434"/>
        <v>3.5</v>
      </c>
      <c r="J4617" s="197">
        <f t="shared" si="435"/>
        <v>4</v>
      </c>
      <c r="K4617" s="186">
        <f t="shared" si="432"/>
        <v>12.5</v>
      </c>
      <c r="L4617" s="198">
        <f t="shared" si="436"/>
        <v>4.166666666666667</v>
      </c>
      <c r="M4617" s="199">
        <f t="shared" si="437"/>
        <v>4.16</v>
      </c>
    </row>
    <row r="4618" spans="1:13" x14ac:dyDescent="0.35">
      <c r="A4618" s="189" t="s">
        <v>4295</v>
      </c>
      <c r="B4618" s="190" t="s">
        <v>4327</v>
      </c>
      <c r="C4618" s="191">
        <v>582701</v>
      </c>
      <c r="D4618" s="192">
        <v>2.778</v>
      </c>
      <c r="E4618" s="193">
        <v>43.942988200000002</v>
      </c>
      <c r="F4618" s="194">
        <v>2.3591087811271301</v>
      </c>
      <c r="H4618" s="195">
        <f t="shared" si="433"/>
        <v>2</v>
      </c>
      <c r="I4618" s="196">
        <f t="shared" si="434"/>
        <v>5</v>
      </c>
      <c r="J4618" s="197">
        <f t="shared" si="435"/>
        <v>4</v>
      </c>
      <c r="K4618" s="186">
        <f t="shared" si="432"/>
        <v>11</v>
      </c>
      <c r="L4618" s="198">
        <f t="shared" si="436"/>
        <v>3.6666666666666665</v>
      </c>
      <c r="M4618" s="199">
        <f t="shared" si="437"/>
        <v>3.66</v>
      </c>
    </row>
    <row r="4619" spans="1:13" x14ac:dyDescent="0.35">
      <c r="A4619" s="189" t="s">
        <v>4295</v>
      </c>
      <c r="B4619" s="190" t="s">
        <v>4328</v>
      </c>
      <c r="C4619" s="191">
        <v>586005</v>
      </c>
      <c r="D4619" s="192">
        <v>0</v>
      </c>
      <c r="E4619" s="193">
        <v>41.745033110000001</v>
      </c>
      <c r="F4619" s="194">
        <v>3.9735099337748343</v>
      </c>
      <c r="H4619" s="195">
        <f t="shared" si="433"/>
        <v>0.5</v>
      </c>
      <c r="I4619" s="196">
        <f t="shared" si="434"/>
        <v>1.5</v>
      </c>
      <c r="J4619" s="197">
        <f t="shared" si="435"/>
        <v>1.5</v>
      </c>
      <c r="K4619" s="186">
        <f t="shared" si="432"/>
        <v>3.5</v>
      </c>
      <c r="L4619" s="198">
        <f t="shared" si="436"/>
        <v>1.1666666666666667</v>
      </c>
      <c r="M4619" s="199">
        <f t="shared" si="437"/>
        <v>1.1599999999999999</v>
      </c>
    </row>
    <row r="4620" spans="1:13" x14ac:dyDescent="0.35">
      <c r="A4620" s="189" t="s">
        <v>4295</v>
      </c>
      <c r="B4620" s="190" t="s">
        <v>975</v>
      </c>
      <c r="C4620" s="191">
        <v>582743</v>
      </c>
      <c r="D4620" s="192">
        <v>2.39</v>
      </c>
      <c r="E4620" s="193">
        <v>44.562814070000002</v>
      </c>
      <c r="F4620" s="194">
        <v>2.0100502512562817</v>
      </c>
      <c r="H4620" s="195">
        <f t="shared" si="433"/>
        <v>1</v>
      </c>
      <c r="I4620" s="196">
        <f t="shared" si="434"/>
        <v>5</v>
      </c>
      <c r="J4620" s="197">
        <f t="shared" si="435"/>
        <v>4.5</v>
      </c>
      <c r="K4620" s="186">
        <f t="shared" si="432"/>
        <v>10.5</v>
      </c>
      <c r="L4620" s="198">
        <f t="shared" si="436"/>
        <v>3.5</v>
      </c>
      <c r="M4620" s="199">
        <f t="shared" si="437"/>
        <v>3.5</v>
      </c>
    </row>
    <row r="4621" spans="1:13" x14ac:dyDescent="0.35">
      <c r="A4621" s="189" t="s">
        <v>4295</v>
      </c>
      <c r="B4621" s="190" t="s">
        <v>4329</v>
      </c>
      <c r="C4621" s="191">
        <v>582760</v>
      </c>
      <c r="D4621" s="192">
        <v>2.3119999999999998</v>
      </c>
      <c r="E4621" s="193">
        <v>40.688888890000001</v>
      </c>
      <c r="F4621" s="194">
        <v>5.9259259259259265</v>
      </c>
      <c r="H4621" s="195">
        <f t="shared" si="433"/>
        <v>1</v>
      </c>
      <c r="I4621" s="196">
        <f t="shared" si="434"/>
        <v>0.5</v>
      </c>
      <c r="J4621" s="197">
        <f t="shared" si="435"/>
        <v>0.5</v>
      </c>
      <c r="K4621" s="186">
        <f t="shared" ref="K4621:K4684" si="438">SUM(H4621:J4621)</f>
        <v>2</v>
      </c>
      <c r="L4621" s="198">
        <f t="shared" si="436"/>
        <v>0.66666666666666663</v>
      </c>
      <c r="M4621" s="199">
        <f t="shared" si="437"/>
        <v>0.66</v>
      </c>
    </row>
    <row r="4622" spans="1:13" x14ac:dyDescent="0.35">
      <c r="A4622" s="189" t="s">
        <v>4330</v>
      </c>
      <c r="B4622" s="190" t="s">
        <v>2843</v>
      </c>
      <c r="C4622" s="191">
        <v>581313</v>
      </c>
      <c r="D4622" s="192">
        <v>6.1219999999999999</v>
      </c>
      <c r="E4622" s="193">
        <v>42.960580909999997</v>
      </c>
      <c r="F4622" s="194">
        <v>9.9585062240663902</v>
      </c>
      <c r="H4622" s="195">
        <f t="shared" si="433"/>
        <v>5</v>
      </c>
      <c r="I4622" s="196">
        <f t="shared" si="434"/>
        <v>3.5</v>
      </c>
      <c r="J4622" s="197">
        <f t="shared" si="435"/>
        <v>0.5</v>
      </c>
      <c r="K4622" s="186">
        <f t="shared" si="438"/>
        <v>9</v>
      </c>
      <c r="L4622" s="198">
        <f t="shared" si="436"/>
        <v>3</v>
      </c>
      <c r="M4622" s="199">
        <f t="shared" si="437"/>
        <v>3</v>
      </c>
    </row>
    <row r="4623" spans="1:13" x14ac:dyDescent="0.35">
      <c r="A4623" s="189" t="s">
        <v>4330</v>
      </c>
      <c r="B4623" s="190" t="s">
        <v>281</v>
      </c>
      <c r="C4623" s="191">
        <v>581330</v>
      </c>
      <c r="D4623" s="192">
        <v>3.3410000000000002</v>
      </c>
      <c r="E4623" s="193">
        <v>44.479135620000001</v>
      </c>
      <c r="F4623" s="194">
        <v>11.624441132637854</v>
      </c>
      <c r="H4623" s="195">
        <f t="shared" si="433"/>
        <v>3</v>
      </c>
      <c r="I4623" s="196">
        <f t="shared" si="434"/>
        <v>5</v>
      </c>
      <c r="J4623" s="197">
        <f t="shared" si="435"/>
        <v>0.5</v>
      </c>
      <c r="K4623" s="186">
        <f t="shared" si="438"/>
        <v>8.5</v>
      </c>
      <c r="L4623" s="198">
        <f t="shared" si="436"/>
        <v>2.8333333333333335</v>
      </c>
      <c r="M4623" s="199">
        <f t="shared" si="437"/>
        <v>2.83</v>
      </c>
    </row>
    <row r="4624" spans="1:13" x14ac:dyDescent="0.35">
      <c r="A4624" s="189" t="s">
        <v>4330</v>
      </c>
      <c r="B4624" s="190" t="s">
        <v>1781</v>
      </c>
      <c r="C4624" s="191">
        <v>581356</v>
      </c>
      <c r="D4624" s="192">
        <v>5</v>
      </c>
      <c r="E4624" s="193">
        <v>46.774881520000001</v>
      </c>
      <c r="F4624" s="194">
        <v>1.8957345971563981</v>
      </c>
      <c r="H4624" s="195">
        <f t="shared" si="433"/>
        <v>5</v>
      </c>
      <c r="I4624" s="196">
        <f t="shared" si="434"/>
        <v>5</v>
      </c>
      <c r="J4624" s="197">
        <f t="shared" si="435"/>
        <v>4.5</v>
      </c>
      <c r="K4624" s="186">
        <f t="shared" si="438"/>
        <v>14.5</v>
      </c>
      <c r="L4624" s="198">
        <f t="shared" si="436"/>
        <v>4.833333333333333</v>
      </c>
      <c r="M4624" s="199">
        <f t="shared" si="437"/>
        <v>4.83</v>
      </c>
    </row>
    <row r="4625" spans="1:13" x14ac:dyDescent="0.35">
      <c r="A4625" s="189" t="s">
        <v>4330</v>
      </c>
      <c r="B4625" s="190" t="s">
        <v>4330</v>
      </c>
      <c r="C4625" s="191">
        <v>581372</v>
      </c>
      <c r="D4625" s="192">
        <v>4.1520000000000001</v>
      </c>
      <c r="E4625" s="193">
        <v>42.870631670000002</v>
      </c>
      <c r="F4625" s="194">
        <v>9.6144380639868743</v>
      </c>
      <c r="H4625" s="195">
        <f t="shared" si="433"/>
        <v>5</v>
      </c>
      <c r="I4625" s="196">
        <f t="shared" si="434"/>
        <v>3.5</v>
      </c>
      <c r="J4625" s="197">
        <f t="shared" si="435"/>
        <v>0.5</v>
      </c>
      <c r="K4625" s="186">
        <f t="shared" si="438"/>
        <v>9</v>
      </c>
      <c r="L4625" s="198">
        <f t="shared" si="436"/>
        <v>3</v>
      </c>
      <c r="M4625" s="199">
        <f t="shared" si="437"/>
        <v>3</v>
      </c>
    </row>
    <row r="4626" spans="1:13" x14ac:dyDescent="0.35">
      <c r="A4626" s="189" t="s">
        <v>4330</v>
      </c>
      <c r="B4626" s="190" t="s">
        <v>4331</v>
      </c>
      <c r="C4626" s="191">
        <v>581470</v>
      </c>
      <c r="D4626" s="192">
        <v>3.03</v>
      </c>
      <c r="E4626" s="193">
        <v>41.793897880000003</v>
      </c>
      <c r="F4626" s="194">
        <v>4.4831880448318806</v>
      </c>
      <c r="H4626" s="195">
        <f t="shared" si="433"/>
        <v>2.5</v>
      </c>
      <c r="I4626" s="196">
        <f t="shared" si="434"/>
        <v>2</v>
      </c>
      <c r="J4626" s="197">
        <f t="shared" si="435"/>
        <v>1</v>
      </c>
      <c r="K4626" s="186">
        <f t="shared" si="438"/>
        <v>5.5</v>
      </c>
      <c r="L4626" s="198">
        <f t="shared" si="436"/>
        <v>1.8333333333333333</v>
      </c>
      <c r="M4626" s="199">
        <f t="shared" si="437"/>
        <v>1.83</v>
      </c>
    </row>
    <row r="4627" spans="1:13" x14ac:dyDescent="0.35">
      <c r="A4627" s="189" t="s">
        <v>4330</v>
      </c>
      <c r="B4627" s="190" t="s">
        <v>4332</v>
      </c>
      <c r="C4627" s="191">
        <v>554162</v>
      </c>
      <c r="D4627" s="192">
        <v>5.0510000000000002</v>
      </c>
      <c r="E4627" s="193">
        <v>41.982558140000002</v>
      </c>
      <c r="F4627" s="194">
        <v>3.4883720930232558</v>
      </c>
      <c r="H4627" s="195">
        <f t="shared" si="433"/>
        <v>5</v>
      </c>
      <c r="I4627" s="196">
        <f t="shared" si="434"/>
        <v>2</v>
      </c>
      <c r="J4627" s="197">
        <f t="shared" si="435"/>
        <v>2.5</v>
      </c>
      <c r="K4627" s="186">
        <f t="shared" si="438"/>
        <v>9.5</v>
      </c>
      <c r="L4627" s="198">
        <f t="shared" si="436"/>
        <v>3.1666666666666665</v>
      </c>
      <c r="M4627" s="199">
        <f t="shared" si="437"/>
        <v>3.16</v>
      </c>
    </row>
    <row r="4628" spans="1:13" x14ac:dyDescent="0.35">
      <c r="A4628" s="189" t="s">
        <v>4330</v>
      </c>
      <c r="B4628" s="190" t="s">
        <v>2287</v>
      </c>
      <c r="C4628" s="191">
        <v>581500</v>
      </c>
      <c r="D4628" s="192">
        <v>4.508</v>
      </c>
      <c r="E4628" s="193">
        <v>40.784595299999999</v>
      </c>
      <c r="F4628" s="194">
        <v>1.5665796344647518</v>
      </c>
      <c r="H4628" s="195">
        <f t="shared" si="433"/>
        <v>5</v>
      </c>
      <c r="I4628" s="196">
        <f t="shared" si="434"/>
        <v>0.5</v>
      </c>
      <c r="J4628" s="197">
        <f t="shared" si="435"/>
        <v>5</v>
      </c>
      <c r="K4628" s="186">
        <f t="shared" si="438"/>
        <v>10.5</v>
      </c>
      <c r="L4628" s="198">
        <f t="shared" si="436"/>
        <v>3.5</v>
      </c>
      <c r="M4628" s="199">
        <f t="shared" si="437"/>
        <v>3.5</v>
      </c>
    </row>
    <row r="4629" spans="1:13" x14ac:dyDescent="0.35">
      <c r="A4629" s="189" t="s">
        <v>4330</v>
      </c>
      <c r="B4629" s="190" t="s">
        <v>1526</v>
      </c>
      <c r="C4629" s="191">
        <v>581518</v>
      </c>
      <c r="D4629" s="192">
        <v>3.5459999999999998</v>
      </c>
      <c r="E4629" s="193">
        <v>45.892523359999998</v>
      </c>
      <c r="F4629" s="194">
        <v>1.8691588785046729</v>
      </c>
      <c r="H4629" s="195">
        <f t="shared" si="433"/>
        <v>3.5</v>
      </c>
      <c r="I4629" s="196">
        <f t="shared" si="434"/>
        <v>5</v>
      </c>
      <c r="J4629" s="197">
        <f t="shared" si="435"/>
        <v>4.5</v>
      </c>
      <c r="K4629" s="186">
        <f t="shared" si="438"/>
        <v>13</v>
      </c>
      <c r="L4629" s="198">
        <f t="shared" si="436"/>
        <v>4.333333333333333</v>
      </c>
      <c r="M4629" s="199">
        <f t="shared" si="437"/>
        <v>4.33</v>
      </c>
    </row>
    <row r="4630" spans="1:13" x14ac:dyDescent="0.35">
      <c r="A4630" s="189" t="s">
        <v>4330</v>
      </c>
      <c r="B4630" s="190" t="s">
        <v>4333</v>
      </c>
      <c r="C4630" s="191">
        <v>581551</v>
      </c>
      <c r="D4630" s="192">
        <v>2.88</v>
      </c>
      <c r="E4630" s="193">
        <v>39.77074236</v>
      </c>
      <c r="F4630" s="194">
        <v>6.5502183406113534</v>
      </c>
      <c r="H4630" s="195">
        <f t="shared" si="433"/>
        <v>2</v>
      </c>
      <c r="I4630" s="196">
        <f t="shared" si="434"/>
        <v>0.5</v>
      </c>
      <c r="J4630" s="197">
        <f t="shared" si="435"/>
        <v>0.5</v>
      </c>
      <c r="K4630" s="186">
        <f t="shared" si="438"/>
        <v>3</v>
      </c>
      <c r="L4630" s="198">
        <f t="shared" si="436"/>
        <v>1</v>
      </c>
      <c r="M4630" s="199">
        <f t="shared" si="437"/>
        <v>1</v>
      </c>
    </row>
    <row r="4631" spans="1:13" x14ac:dyDescent="0.35">
      <c r="A4631" s="189" t="s">
        <v>4330</v>
      </c>
      <c r="B4631" s="190" t="s">
        <v>3419</v>
      </c>
      <c r="C4631" s="191">
        <v>581593</v>
      </c>
      <c r="D4631" s="192">
        <v>20.832999999999998</v>
      </c>
      <c r="E4631" s="193">
        <v>41.2635468</v>
      </c>
      <c r="F4631" s="194">
        <v>3.9408866995073897</v>
      </c>
      <c r="H4631" s="195">
        <f t="shared" si="433"/>
        <v>5</v>
      </c>
      <c r="I4631" s="196">
        <f t="shared" si="434"/>
        <v>1</v>
      </c>
      <c r="J4631" s="197">
        <f t="shared" si="435"/>
        <v>1.5</v>
      </c>
      <c r="K4631" s="186">
        <f t="shared" si="438"/>
        <v>7.5</v>
      </c>
      <c r="L4631" s="198">
        <f t="shared" si="436"/>
        <v>2.5</v>
      </c>
      <c r="M4631" s="199">
        <f t="shared" si="437"/>
        <v>2.5</v>
      </c>
    </row>
    <row r="4632" spans="1:13" x14ac:dyDescent="0.35">
      <c r="A4632" s="189" t="s">
        <v>4330</v>
      </c>
      <c r="B4632" s="190" t="s">
        <v>1728</v>
      </c>
      <c r="C4632" s="191">
        <v>581631</v>
      </c>
      <c r="D4632" s="192">
        <v>4.6779999999999999</v>
      </c>
      <c r="E4632" s="193">
        <v>45.205223879999998</v>
      </c>
      <c r="F4632" s="194">
        <v>3.7313432835820897</v>
      </c>
      <c r="H4632" s="195">
        <f t="shared" si="433"/>
        <v>5</v>
      </c>
      <c r="I4632" s="196">
        <f t="shared" si="434"/>
        <v>5</v>
      </c>
      <c r="J4632" s="197">
        <f t="shared" si="435"/>
        <v>2</v>
      </c>
      <c r="K4632" s="186">
        <f t="shared" si="438"/>
        <v>12</v>
      </c>
      <c r="L4632" s="198">
        <f t="shared" si="436"/>
        <v>4</v>
      </c>
      <c r="M4632" s="199">
        <f t="shared" si="437"/>
        <v>4</v>
      </c>
    </row>
    <row r="4633" spans="1:13" x14ac:dyDescent="0.35">
      <c r="A4633" s="189" t="s">
        <v>4330</v>
      </c>
      <c r="B4633" s="190" t="s">
        <v>4334</v>
      </c>
      <c r="C4633" s="191">
        <v>513695</v>
      </c>
      <c r="D4633" s="192">
        <v>3.5710000000000002</v>
      </c>
      <c r="E4633" s="193">
        <v>39.704545449999998</v>
      </c>
      <c r="F4633" s="194">
        <v>1.5151515151515151</v>
      </c>
      <c r="H4633" s="195">
        <f t="shared" si="433"/>
        <v>3.5</v>
      </c>
      <c r="I4633" s="196">
        <f t="shared" si="434"/>
        <v>0.5</v>
      </c>
      <c r="J4633" s="197">
        <f t="shared" si="435"/>
        <v>5</v>
      </c>
      <c r="K4633" s="186">
        <f t="shared" si="438"/>
        <v>9</v>
      </c>
      <c r="L4633" s="198">
        <f t="shared" si="436"/>
        <v>3</v>
      </c>
      <c r="M4633" s="199">
        <f t="shared" si="437"/>
        <v>3</v>
      </c>
    </row>
    <row r="4634" spans="1:13" x14ac:dyDescent="0.35">
      <c r="A4634" s="189" t="s">
        <v>4330</v>
      </c>
      <c r="B4634" s="190" t="s">
        <v>4335</v>
      </c>
      <c r="C4634" s="191">
        <v>581534</v>
      </c>
      <c r="D4634" s="192">
        <v>1.4930000000000001</v>
      </c>
      <c r="E4634" s="193">
        <v>40.562780269999998</v>
      </c>
      <c r="F4634" s="194">
        <v>3.5874439461883409</v>
      </c>
      <c r="H4634" s="195">
        <f t="shared" si="433"/>
        <v>0.5</v>
      </c>
      <c r="I4634" s="196">
        <f t="shared" si="434"/>
        <v>0.5</v>
      </c>
      <c r="J4634" s="197">
        <f t="shared" si="435"/>
        <v>2</v>
      </c>
      <c r="K4634" s="186">
        <f t="shared" si="438"/>
        <v>3</v>
      </c>
      <c r="L4634" s="198">
        <f t="shared" si="436"/>
        <v>1</v>
      </c>
      <c r="M4634" s="199">
        <f t="shared" si="437"/>
        <v>1</v>
      </c>
    </row>
    <row r="4635" spans="1:13" x14ac:dyDescent="0.35">
      <c r="A4635" s="189" t="s">
        <v>4330</v>
      </c>
      <c r="B4635" s="190" t="s">
        <v>4336</v>
      </c>
      <c r="C4635" s="191">
        <v>581666</v>
      </c>
      <c r="D4635" s="192">
        <v>4.5449999999999999</v>
      </c>
      <c r="E4635" s="193">
        <v>39.976851850000003</v>
      </c>
      <c r="F4635" s="194">
        <v>3.2407407407407405</v>
      </c>
      <c r="H4635" s="195">
        <f t="shared" si="433"/>
        <v>5</v>
      </c>
      <c r="I4635" s="196">
        <f t="shared" si="434"/>
        <v>0.5</v>
      </c>
      <c r="J4635" s="197">
        <f t="shared" si="435"/>
        <v>2.5</v>
      </c>
      <c r="K4635" s="186">
        <f t="shared" si="438"/>
        <v>8</v>
      </c>
      <c r="L4635" s="198">
        <f t="shared" si="436"/>
        <v>2.6666666666666665</v>
      </c>
      <c r="M4635" s="199">
        <f t="shared" si="437"/>
        <v>2.66</v>
      </c>
    </row>
    <row r="4636" spans="1:13" x14ac:dyDescent="0.35">
      <c r="A4636" s="189" t="s">
        <v>4330</v>
      </c>
      <c r="B4636" s="190" t="s">
        <v>505</v>
      </c>
      <c r="C4636" s="191">
        <v>581721</v>
      </c>
      <c r="D4636" s="192">
        <v>3.67</v>
      </c>
      <c r="E4636" s="193">
        <v>43.166666669999998</v>
      </c>
      <c r="F4636" s="194">
        <v>1.1695906432748537</v>
      </c>
      <c r="H4636" s="195">
        <f t="shared" si="433"/>
        <v>4</v>
      </c>
      <c r="I4636" s="196">
        <f t="shared" si="434"/>
        <v>4</v>
      </c>
      <c r="J4636" s="197">
        <f t="shared" si="435"/>
        <v>5</v>
      </c>
      <c r="K4636" s="186">
        <f t="shared" si="438"/>
        <v>13</v>
      </c>
      <c r="L4636" s="198">
        <f t="shared" si="436"/>
        <v>4.333333333333333</v>
      </c>
      <c r="M4636" s="199">
        <f t="shared" si="437"/>
        <v>4.33</v>
      </c>
    </row>
    <row r="4637" spans="1:13" x14ac:dyDescent="0.35">
      <c r="A4637" s="189" t="s">
        <v>4330</v>
      </c>
      <c r="B4637" s="190" t="s">
        <v>4119</v>
      </c>
      <c r="C4637" s="191">
        <v>581739</v>
      </c>
      <c r="D4637" s="192">
        <v>4.93</v>
      </c>
      <c r="E4637" s="193">
        <v>40.603626939999998</v>
      </c>
      <c r="F4637" s="194">
        <v>4.766839378238342</v>
      </c>
      <c r="H4637" s="195">
        <f t="shared" si="433"/>
        <v>5</v>
      </c>
      <c r="I4637" s="196">
        <f t="shared" si="434"/>
        <v>0.5</v>
      </c>
      <c r="J4637" s="197">
        <f t="shared" si="435"/>
        <v>0.5</v>
      </c>
      <c r="K4637" s="186">
        <f t="shared" si="438"/>
        <v>6</v>
      </c>
      <c r="L4637" s="198">
        <f t="shared" si="436"/>
        <v>2</v>
      </c>
      <c r="M4637" s="199">
        <f t="shared" si="437"/>
        <v>2</v>
      </c>
    </row>
    <row r="4638" spans="1:13" x14ac:dyDescent="0.35">
      <c r="A4638" s="189" t="s">
        <v>4330</v>
      </c>
      <c r="B4638" s="190" t="s">
        <v>4337</v>
      </c>
      <c r="C4638" s="191">
        <v>581755</v>
      </c>
      <c r="D4638" s="192">
        <v>3.2389999999999999</v>
      </c>
      <c r="E4638" s="193">
        <v>40.747311830000001</v>
      </c>
      <c r="F4638" s="194">
        <v>10.215053763440858</v>
      </c>
      <c r="H4638" s="195">
        <f t="shared" si="433"/>
        <v>3</v>
      </c>
      <c r="I4638" s="196">
        <f t="shared" si="434"/>
        <v>0.5</v>
      </c>
      <c r="J4638" s="197">
        <f t="shared" si="435"/>
        <v>0.5</v>
      </c>
      <c r="K4638" s="186">
        <f t="shared" si="438"/>
        <v>4</v>
      </c>
      <c r="L4638" s="198">
        <f t="shared" si="436"/>
        <v>1.3333333333333333</v>
      </c>
      <c r="M4638" s="199">
        <f t="shared" si="437"/>
        <v>1.33</v>
      </c>
    </row>
    <row r="4639" spans="1:13" x14ac:dyDescent="0.35">
      <c r="A4639" s="189" t="s">
        <v>4330</v>
      </c>
      <c r="B4639" s="190" t="s">
        <v>4338</v>
      </c>
      <c r="C4639" s="191">
        <v>581771</v>
      </c>
      <c r="D4639" s="192">
        <v>4.0540000000000003</v>
      </c>
      <c r="E4639" s="193">
        <v>43.724137929999998</v>
      </c>
      <c r="F4639" s="194">
        <v>5.1724137931034484</v>
      </c>
      <c r="H4639" s="195">
        <f t="shared" si="433"/>
        <v>5</v>
      </c>
      <c r="I4639" s="196">
        <f t="shared" si="434"/>
        <v>5</v>
      </c>
      <c r="J4639" s="197">
        <f t="shared" si="435"/>
        <v>0.5</v>
      </c>
      <c r="K4639" s="186">
        <f t="shared" si="438"/>
        <v>10.5</v>
      </c>
      <c r="L4639" s="198">
        <f t="shared" si="436"/>
        <v>3.5</v>
      </c>
      <c r="M4639" s="199">
        <f t="shared" si="437"/>
        <v>3.5</v>
      </c>
    </row>
    <row r="4640" spans="1:13" x14ac:dyDescent="0.35">
      <c r="A4640" s="189" t="s">
        <v>4330</v>
      </c>
      <c r="B4640" s="190" t="s">
        <v>4173</v>
      </c>
      <c r="C4640" s="191">
        <v>581798</v>
      </c>
      <c r="D4640" s="192">
        <v>5.2080000000000002</v>
      </c>
      <c r="E4640" s="193">
        <v>43.205882350000003</v>
      </c>
      <c r="F4640" s="194">
        <v>5.2287581699346406</v>
      </c>
      <c r="H4640" s="195">
        <f t="shared" si="433"/>
        <v>5</v>
      </c>
      <c r="I4640" s="196">
        <f t="shared" si="434"/>
        <v>4</v>
      </c>
      <c r="J4640" s="197">
        <f t="shared" si="435"/>
        <v>0.5</v>
      </c>
      <c r="K4640" s="186">
        <f t="shared" si="438"/>
        <v>9.5</v>
      </c>
      <c r="L4640" s="198">
        <f t="shared" si="436"/>
        <v>3.1666666666666665</v>
      </c>
      <c r="M4640" s="199">
        <f t="shared" si="437"/>
        <v>3.16</v>
      </c>
    </row>
    <row r="4641" spans="1:13" x14ac:dyDescent="0.35">
      <c r="A4641" s="189" t="s">
        <v>4330</v>
      </c>
      <c r="B4641" s="190" t="s">
        <v>4339</v>
      </c>
      <c r="C4641" s="191">
        <v>581801</v>
      </c>
      <c r="D4641" s="192">
        <v>3.7930000000000001</v>
      </c>
      <c r="E4641" s="193">
        <v>43.86231884</v>
      </c>
      <c r="F4641" s="194">
        <v>0.82815734989648038</v>
      </c>
      <c r="H4641" s="195">
        <f t="shared" si="433"/>
        <v>4</v>
      </c>
      <c r="I4641" s="196">
        <f t="shared" si="434"/>
        <v>5</v>
      </c>
      <c r="J4641" s="197">
        <f t="shared" si="435"/>
        <v>5</v>
      </c>
      <c r="K4641" s="186">
        <f t="shared" si="438"/>
        <v>14</v>
      </c>
      <c r="L4641" s="198">
        <f t="shared" si="436"/>
        <v>4.666666666666667</v>
      </c>
      <c r="M4641" s="199">
        <f t="shared" si="437"/>
        <v>4.66</v>
      </c>
    </row>
    <row r="4642" spans="1:13" x14ac:dyDescent="0.35">
      <c r="A4642" s="189" t="s">
        <v>4330</v>
      </c>
      <c r="B4642" s="190" t="s">
        <v>4340</v>
      </c>
      <c r="C4642" s="191">
        <v>581810</v>
      </c>
      <c r="D4642" s="192">
        <v>5.1470000000000002</v>
      </c>
      <c r="E4642" s="193">
        <v>42.598591550000002</v>
      </c>
      <c r="F4642" s="194">
        <v>5.6338028169014081</v>
      </c>
      <c r="H4642" s="195">
        <f t="shared" si="433"/>
        <v>5</v>
      </c>
      <c r="I4642" s="196">
        <f t="shared" si="434"/>
        <v>3</v>
      </c>
      <c r="J4642" s="197">
        <f t="shared" si="435"/>
        <v>0.5</v>
      </c>
      <c r="K4642" s="186">
        <f t="shared" si="438"/>
        <v>8.5</v>
      </c>
      <c r="L4642" s="198">
        <f t="shared" si="436"/>
        <v>2.8333333333333335</v>
      </c>
      <c r="M4642" s="199">
        <f t="shared" si="437"/>
        <v>2.83</v>
      </c>
    </row>
    <row r="4643" spans="1:13" x14ac:dyDescent="0.35">
      <c r="A4643" s="189" t="s">
        <v>4330</v>
      </c>
      <c r="B4643" s="190" t="s">
        <v>4341</v>
      </c>
      <c r="C4643" s="191">
        <v>581844</v>
      </c>
      <c r="D4643" s="192">
        <v>2.9409999999999998</v>
      </c>
      <c r="E4643" s="193">
        <v>40.134920630000003</v>
      </c>
      <c r="F4643" s="194">
        <v>6.3492063492063489</v>
      </c>
      <c r="H4643" s="195">
        <f t="shared" si="433"/>
        <v>2.5</v>
      </c>
      <c r="I4643" s="196">
        <f t="shared" si="434"/>
        <v>0.5</v>
      </c>
      <c r="J4643" s="197">
        <f t="shared" si="435"/>
        <v>0.5</v>
      </c>
      <c r="K4643" s="186">
        <f t="shared" si="438"/>
        <v>3.5</v>
      </c>
      <c r="L4643" s="198">
        <f t="shared" si="436"/>
        <v>1.1666666666666667</v>
      </c>
      <c r="M4643" s="199">
        <f t="shared" si="437"/>
        <v>1.1599999999999999</v>
      </c>
    </row>
    <row r="4644" spans="1:13" x14ac:dyDescent="0.35">
      <c r="A4644" s="189" t="s">
        <v>4330</v>
      </c>
      <c r="B4644" s="190" t="s">
        <v>1216</v>
      </c>
      <c r="C4644" s="191">
        <v>581852</v>
      </c>
      <c r="D4644" s="192">
        <v>0.90900000000000003</v>
      </c>
      <c r="E4644" s="193">
        <v>41.38601036</v>
      </c>
      <c r="F4644" s="194">
        <v>5.1813471502590671</v>
      </c>
      <c r="H4644" s="195">
        <f t="shared" si="433"/>
        <v>0.5</v>
      </c>
      <c r="I4644" s="196">
        <f t="shared" si="434"/>
        <v>1</v>
      </c>
      <c r="J4644" s="197">
        <f t="shared" si="435"/>
        <v>0.5</v>
      </c>
      <c r="K4644" s="186">
        <f t="shared" si="438"/>
        <v>2</v>
      </c>
      <c r="L4644" s="198">
        <f t="shared" si="436"/>
        <v>0.66666666666666663</v>
      </c>
      <c r="M4644" s="199">
        <f t="shared" si="437"/>
        <v>0.66</v>
      </c>
    </row>
    <row r="4645" spans="1:13" x14ac:dyDescent="0.35">
      <c r="A4645" s="189" t="s">
        <v>4330</v>
      </c>
      <c r="B4645" s="190" t="s">
        <v>4342</v>
      </c>
      <c r="C4645" s="191">
        <v>581879</v>
      </c>
      <c r="D4645" s="192">
        <v>4.0789999999999997</v>
      </c>
      <c r="E4645" s="193">
        <v>41.285564119999997</v>
      </c>
      <c r="F4645" s="194">
        <v>6.3069376313945344</v>
      </c>
      <c r="H4645" s="195">
        <f t="shared" si="433"/>
        <v>5</v>
      </c>
      <c r="I4645" s="196">
        <f t="shared" si="434"/>
        <v>1</v>
      </c>
      <c r="J4645" s="197">
        <f t="shared" si="435"/>
        <v>0.5</v>
      </c>
      <c r="K4645" s="186">
        <f t="shared" si="438"/>
        <v>6.5</v>
      </c>
      <c r="L4645" s="198">
        <f t="shared" si="436"/>
        <v>2.1666666666666665</v>
      </c>
      <c r="M4645" s="199">
        <f t="shared" si="437"/>
        <v>2.16</v>
      </c>
    </row>
    <row r="4646" spans="1:13" x14ac:dyDescent="0.35">
      <c r="A4646" s="189" t="s">
        <v>4330</v>
      </c>
      <c r="B4646" s="190" t="s">
        <v>4343</v>
      </c>
      <c r="C4646" s="191">
        <v>581887</v>
      </c>
      <c r="D4646" s="192">
        <v>7.0309999999999997</v>
      </c>
      <c r="E4646" s="193">
        <v>39.699170119999998</v>
      </c>
      <c r="F4646" s="194">
        <v>1.6597510373443984</v>
      </c>
      <c r="H4646" s="195">
        <f t="shared" si="433"/>
        <v>5</v>
      </c>
      <c r="I4646" s="196">
        <f t="shared" si="434"/>
        <v>0.5</v>
      </c>
      <c r="J4646" s="197">
        <f t="shared" si="435"/>
        <v>5</v>
      </c>
      <c r="K4646" s="186">
        <f t="shared" si="438"/>
        <v>10.5</v>
      </c>
      <c r="L4646" s="198">
        <f t="shared" si="436"/>
        <v>3.5</v>
      </c>
      <c r="M4646" s="199">
        <f t="shared" si="437"/>
        <v>3.5</v>
      </c>
    </row>
    <row r="4647" spans="1:13" x14ac:dyDescent="0.35">
      <c r="A4647" s="189" t="s">
        <v>4330</v>
      </c>
      <c r="B4647" s="190" t="s">
        <v>4344</v>
      </c>
      <c r="C4647" s="191">
        <v>581917</v>
      </c>
      <c r="D4647" s="192">
        <v>4.4219999999999997</v>
      </c>
      <c r="E4647" s="193">
        <v>43.13298683</v>
      </c>
      <c r="F4647" s="194">
        <v>4.6569646569646572</v>
      </c>
      <c r="H4647" s="195">
        <f t="shared" si="433"/>
        <v>5</v>
      </c>
      <c r="I4647" s="196">
        <f t="shared" si="434"/>
        <v>4</v>
      </c>
      <c r="J4647" s="197">
        <f t="shared" si="435"/>
        <v>0.5</v>
      </c>
      <c r="K4647" s="186">
        <f t="shared" si="438"/>
        <v>9.5</v>
      </c>
      <c r="L4647" s="198">
        <f t="shared" si="436"/>
        <v>3.1666666666666665</v>
      </c>
      <c r="M4647" s="199">
        <f t="shared" si="437"/>
        <v>3.16</v>
      </c>
    </row>
    <row r="4648" spans="1:13" x14ac:dyDescent="0.35">
      <c r="A4648" s="189" t="s">
        <v>4330</v>
      </c>
      <c r="B4648" s="190" t="s">
        <v>4345</v>
      </c>
      <c r="C4648" s="191">
        <v>581925</v>
      </c>
      <c r="D4648" s="192">
        <v>5.1470000000000002</v>
      </c>
      <c r="E4648" s="193">
        <v>42.700968520000004</v>
      </c>
      <c r="F4648" s="194">
        <v>7.2639225181598066</v>
      </c>
      <c r="H4648" s="195">
        <f t="shared" si="433"/>
        <v>5</v>
      </c>
      <c r="I4648" s="196">
        <f t="shared" si="434"/>
        <v>3.5</v>
      </c>
      <c r="J4648" s="197">
        <f t="shared" si="435"/>
        <v>0.5</v>
      </c>
      <c r="K4648" s="186">
        <f t="shared" si="438"/>
        <v>9</v>
      </c>
      <c r="L4648" s="198">
        <f t="shared" si="436"/>
        <v>3</v>
      </c>
      <c r="M4648" s="199">
        <f t="shared" si="437"/>
        <v>3</v>
      </c>
    </row>
    <row r="4649" spans="1:13" x14ac:dyDescent="0.35">
      <c r="A4649" s="189" t="s">
        <v>4330</v>
      </c>
      <c r="B4649" s="190" t="s">
        <v>4346</v>
      </c>
      <c r="C4649" s="191">
        <v>581933</v>
      </c>
      <c r="D4649" s="192">
        <v>4.3959999999999999</v>
      </c>
      <c r="E4649" s="193">
        <v>43.262962960000003</v>
      </c>
      <c r="F4649" s="194">
        <v>2.9629629629629632</v>
      </c>
      <c r="H4649" s="195">
        <f t="shared" si="433"/>
        <v>5</v>
      </c>
      <c r="I4649" s="196">
        <f t="shared" si="434"/>
        <v>4</v>
      </c>
      <c r="J4649" s="197">
        <f t="shared" si="435"/>
        <v>3</v>
      </c>
      <c r="K4649" s="186">
        <f t="shared" si="438"/>
        <v>12</v>
      </c>
      <c r="L4649" s="198">
        <f t="shared" si="436"/>
        <v>4</v>
      </c>
      <c r="M4649" s="199">
        <f t="shared" si="437"/>
        <v>4</v>
      </c>
    </row>
    <row r="4650" spans="1:13" x14ac:dyDescent="0.35">
      <c r="A4650" s="189" t="s">
        <v>4330</v>
      </c>
      <c r="B4650" s="190" t="s">
        <v>4347</v>
      </c>
      <c r="C4650" s="191">
        <v>581941</v>
      </c>
      <c r="D4650" s="192">
        <v>6.6669999999999998</v>
      </c>
      <c r="E4650" s="193">
        <v>39.652173910000002</v>
      </c>
      <c r="F4650" s="194">
        <v>0</v>
      </c>
      <c r="H4650" s="195">
        <f t="shared" si="433"/>
        <v>5</v>
      </c>
      <c r="I4650" s="196">
        <f t="shared" si="434"/>
        <v>0.5</v>
      </c>
      <c r="J4650" s="197">
        <f t="shared" si="435"/>
        <v>5</v>
      </c>
      <c r="K4650" s="186">
        <f t="shared" si="438"/>
        <v>10.5</v>
      </c>
      <c r="L4650" s="198">
        <f t="shared" si="436"/>
        <v>3.5</v>
      </c>
      <c r="M4650" s="199">
        <f t="shared" si="437"/>
        <v>3.5</v>
      </c>
    </row>
    <row r="4651" spans="1:13" x14ac:dyDescent="0.35">
      <c r="A4651" s="189" t="s">
        <v>4330</v>
      </c>
      <c r="B4651" s="190" t="s">
        <v>4348</v>
      </c>
      <c r="C4651" s="191">
        <v>553875</v>
      </c>
      <c r="D4651" s="192">
        <v>2.8570000000000002</v>
      </c>
      <c r="E4651" s="193">
        <v>53.74590164</v>
      </c>
      <c r="F4651" s="194">
        <v>0</v>
      </c>
      <c r="H4651" s="195">
        <f t="shared" si="433"/>
        <v>2</v>
      </c>
      <c r="I4651" s="196">
        <f t="shared" si="434"/>
        <v>5</v>
      </c>
      <c r="J4651" s="197">
        <f t="shared" si="435"/>
        <v>5</v>
      </c>
      <c r="K4651" s="186">
        <f t="shared" si="438"/>
        <v>12</v>
      </c>
      <c r="L4651" s="198">
        <f t="shared" si="436"/>
        <v>4</v>
      </c>
      <c r="M4651" s="199">
        <f t="shared" si="437"/>
        <v>4</v>
      </c>
    </row>
    <row r="4652" spans="1:13" x14ac:dyDescent="0.35">
      <c r="A4652" s="189" t="s">
        <v>4330</v>
      </c>
      <c r="B4652" s="190" t="s">
        <v>4349</v>
      </c>
      <c r="C4652" s="191">
        <v>531006</v>
      </c>
      <c r="D4652" s="192">
        <v>2.3359999999999999</v>
      </c>
      <c r="E4652" s="193">
        <v>40.50588235</v>
      </c>
      <c r="F4652" s="194">
        <v>3.5294117647058822</v>
      </c>
      <c r="H4652" s="195">
        <f t="shared" si="433"/>
        <v>1</v>
      </c>
      <c r="I4652" s="196">
        <f t="shared" si="434"/>
        <v>0.5</v>
      </c>
      <c r="J4652" s="197">
        <f t="shared" si="435"/>
        <v>2</v>
      </c>
      <c r="K4652" s="186">
        <f t="shared" si="438"/>
        <v>3.5</v>
      </c>
      <c r="L4652" s="198">
        <f t="shared" si="436"/>
        <v>1.1666666666666667</v>
      </c>
      <c r="M4652" s="199">
        <f t="shared" si="437"/>
        <v>1.1599999999999999</v>
      </c>
    </row>
    <row r="4653" spans="1:13" x14ac:dyDescent="0.35">
      <c r="A4653" s="189" t="s">
        <v>4330</v>
      </c>
      <c r="B4653" s="190" t="s">
        <v>4350</v>
      </c>
      <c r="C4653" s="191">
        <v>582018</v>
      </c>
      <c r="D4653" s="192">
        <v>2.762</v>
      </c>
      <c r="E4653" s="193">
        <v>42.551954729999999</v>
      </c>
      <c r="F4653" s="194">
        <v>5.1440329218106999</v>
      </c>
      <c r="H4653" s="195">
        <f t="shared" si="433"/>
        <v>2</v>
      </c>
      <c r="I4653" s="196">
        <f t="shared" si="434"/>
        <v>3</v>
      </c>
      <c r="J4653" s="197">
        <f t="shared" si="435"/>
        <v>0.5</v>
      </c>
      <c r="K4653" s="186">
        <f t="shared" si="438"/>
        <v>5.5</v>
      </c>
      <c r="L4653" s="198">
        <f t="shared" si="436"/>
        <v>1.8333333333333333</v>
      </c>
      <c r="M4653" s="199">
        <f t="shared" si="437"/>
        <v>1.83</v>
      </c>
    </row>
    <row r="4654" spans="1:13" x14ac:dyDescent="0.35">
      <c r="A4654" s="189" t="s">
        <v>4330</v>
      </c>
      <c r="B4654" s="190" t="s">
        <v>3509</v>
      </c>
      <c r="C4654" s="191">
        <v>582026</v>
      </c>
      <c r="D4654" s="192">
        <v>4</v>
      </c>
      <c r="E4654" s="193">
        <v>49</v>
      </c>
      <c r="F4654" s="194">
        <v>0</v>
      </c>
      <c r="H4654" s="195">
        <f t="shared" si="433"/>
        <v>4.5</v>
      </c>
      <c r="I4654" s="196">
        <f t="shared" si="434"/>
        <v>5</v>
      </c>
      <c r="J4654" s="197">
        <f t="shared" si="435"/>
        <v>5</v>
      </c>
      <c r="K4654" s="186">
        <f t="shared" si="438"/>
        <v>14.5</v>
      </c>
      <c r="L4654" s="198">
        <f t="shared" si="436"/>
        <v>4.833333333333333</v>
      </c>
      <c r="M4654" s="199">
        <f t="shared" si="437"/>
        <v>4.83</v>
      </c>
    </row>
    <row r="4655" spans="1:13" x14ac:dyDescent="0.35">
      <c r="A4655" s="189" t="s">
        <v>4330</v>
      </c>
      <c r="B4655" s="190" t="s">
        <v>4351</v>
      </c>
      <c r="C4655" s="191">
        <v>582042</v>
      </c>
      <c r="D4655" s="192">
        <v>2.3809999999999998</v>
      </c>
      <c r="E4655" s="193">
        <v>42.127358489999999</v>
      </c>
      <c r="F4655" s="194">
        <v>3.7735849056603774</v>
      </c>
      <c r="H4655" s="195">
        <f t="shared" si="433"/>
        <v>1</v>
      </c>
      <c r="I4655" s="196">
        <f t="shared" si="434"/>
        <v>2.5</v>
      </c>
      <c r="J4655" s="197">
        <f t="shared" si="435"/>
        <v>2</v>
      </c>
      <c r="K4655" s="186">
        <f t="shared" si="438"/>
        <v>5.5</v>
      </c>
      <c r="L4655" s="198">
        <f t="shared" si="436"/>
        <v>1.8333333333333333</v>
      </c>
      <c r="M4655" s="199">
        <f t="shared" si="437"/>
        <v>1.83</v>
      </c>
    </row>
    <row r="4656" spans="1:13" x14ac:dyDescent="0.35">
      <c r="A4656" s="189" t="s">
        <v>4330</v>
      </c>
      <c r="B4656" s="190" t="s">
        <v>4352</v>
      </c>
      <c r="C4656" s="191">
        <v>582069</v>
      </c>
      <c r="D4656" s="192">
        <v>2.4</v>
      </c>
      <c r="E4656" s="193">
        <v>43.052325580000002</v>
      </c>
      <c r="F4656" s="194">
        <v>0</v>
      </c>
      <c r="H4656" s="195">
        <f t="shared" si="433"/>
        <v>1</v>
      </c>
      <c r="I4656" s="196">
        <f t="shared" si="434"/>
        <v>3.5</v>
      </c>
      <c r="J4656" s="197">
        <f t="shared" si="435"/>
        <v>5</v>
      </c>
      <c r="K4656" s="186">
        <f t="shared" si="438"/>
        <v>9.5</v>
      </c>
      <c r="L4656" s="198">
        <f t="shared" si="436"/>
        <v>3.1666666666666665</v>
      </c>
      <c r="M4656" s="199">
        <f t="shared" si="437"/>
        <v>3.16</v>
      </c>
    </row>
    <row r="4657" spans="1:13" x14ac:dyDescent="0.35">
      <c r="A4657" s="189" t="s">
        <v>4330</v>
      </c>
      <c r="B4657" s="190" t="s">
        <v>711</v>
      </c>
      <c r="C4657" s="191">
        <v>582085</v>
      </c>
      <c r="D4657" s="192">
        <v>3.7930000000000001</v>
      </c>
      <c r="E4657" s="193">
        <v>42.173036089999997</v>
      </c>
      <c r="F4657" s="194">
        <v>5.520169851380043</v>
      </c>
      <c r="H4657" s="195">
        <f t="shared" si="433"/>
        <v>4</v>
      </c>
      <c r="I4657" s="196">
        <f t="shared" si="434"/>
        <v>2.5</v>
      </c>
      <c r="J4657" s="197">
        <f t="shared" si="435"/>
        <v>0.5</v>
      </c>
      <c r="K4657" s="186">
        <f t="shared" si="438"/>
        <v>7</v>
      </c>
      <c r="L4657" s="198">
        <f t="shared" si="436"/>
        <v>2.3333333333333335</v>
      </c>
      <c r="M4657" s="199">
        <f t="shared" si="437"/>
        <v>2.33</v>
      </c>
    </row>
    <row r="4658" spans="1:13" x14ac:dyDescent="0.35">
      <c r="A4658" s="189" t="s">
        <v>4330</v>
      </c>
      <c r="B4658" s="190" t="s">
        <v>4353</v>
      </c>
      <c r="C4658" s="191">
        <v>582107</v>
      </c>
      <c r="D4658" s="192">
        <v>3.4249999999999998</v>
      </c>
      <c r="E4658" s="193">
        <v>40.481818179999998</v>
      </c>
      <c r="F4658" s="194">
        <v>1.8181818181818181</v>
      </c>
      <c r="H4658" s="195">
        <f t="shared" si="433"/>
        <v>3.5</v>
      </c>
      <c r="I4658" s="196">
        <f t="shared" si="434"/>
        <v>0.5</v>
      </c>
      <c r="J4658" s="197">
        <f t="shared" si="435"/>
        <v>5</v>
      </c>
      <c r="K4658" s="186">
        <f t="shared" si="438"/>
        <v>9</v>
      </c>
      <c r="L4658" s="198">
        <f t="shared" si="436"/>
        <v>3</v>
      </c>
      <c r="M4658" s="199">
        <f t="shared" si="437"/>
        <v>3</v>
      </c>
    </row>
    <row r="4659" spans="1:13" x14ac:dyDescent="0.35">
      <c r="A4659" s="189" t="s">
        <v>4330</v>
      </c>
      <c r="B4659" s="190" t="s">
        <v>2096</v>
      </c>
      <c r="C4659" s="191">
        <v>582115</v>
      </c>
      <c r="D4659" s="192">
        <v>3.62</v>
      </c>
      <c r="E4659" s="193">
        <v>40.161157019999997</v>
      </c>
      <c r="F4659" s="194">
        <v>8.2644628099173563</v>
      </c>
      <c r="H4659" s="195">
        <f t="shared" si="433"/>
        <v>4</v>
      </c>
      <c r="I4659" s="196">
        <f t="shared" si="434"/>
        <v>0.5</v>
      </c>
      <c r="J4659" s="197">
        <f t="shared" si="435"/>
        <v>0.5</v>
      </c>
      <c r="K4659" s="186">
        <f t="shared" si="438"/>
        <v>5</v>
      </c>
      <c r="L4659" s="198">
        <f t="shared" si="436"/>
        <v>1.6666666666666667</v>
      </c>
      <c r="M4659" s="199">
        <f t="shared" si="437"/>
        <v>1.66</v>
      </c>
    </row>
    <row r="4660" spans="1:13" x14ac:dyDescent="0.35">
      <c r="A4660" s="189" t="s">
        <v>4330</v>
      </c>
      <c r="B4660" s="190" t="s">
        <v>1600</v>
      </c>
      <c r="C4660" s="191">
        <v>582131</v>
      </c>
      <c r="D4660" s="192">
        <v>2.2330000000000001</v>
      </c>
      <c r="E4660" s="193">
        <v>41.928338760000003</v>
      </c>
      <c r="F4660" s="194">
        <v>4.234527687296417</v>
      </c>
      <c r="H4660" s="195">
        <f t="shared" si="433"/>
        <v>1</v>
      </c>
      <c r="I4660" s="196">
        <f t="shared" si="434"/>
        <v>2</v>
      </c>
      <c r="J4660" s="197">
        <f t="shared" si="435"/>
        <v>1</v>
      </c>
      <c r="K4660" s="186">
        <f t="shared" si="438"/>
        <v>4</v>
      </c>
      <c r="L4660" s="198">
        <f t="shared" si="436"/>
        <v>1.3333333333333333</v>
      </c>
      <c r="M4660" s="199">
        <f t="shared" si="437"/>
        <v>1.33</v>
      </c>
    </row>
    <row r="4661" spans="1:13" x14ac:dyDescent="0.35">
      <c r="A4661" s="189" t="s">
        <v>4330</v>
      </c>
      <c r="B4661" s="190" t="s">
        <v>1856</v>
      </c>
      <c r="C4661" s="191">
        <v>582158</v>
      </c>
      <c r="D4661" s="192">
        <v>3.746</v>
      </c>
      <c r="E4661" s="193">
        <v>44.430699089999997</v>
      </c>
      <c r="F4661" s="194">
        <v>1.094224924012158</v>
      </c>
      <c r="H4661" s="195">
        <f t="shared" si="433"/>
        <v>4</v>
      </c>
      <c r="I4661" s="196">
        <f t="shared" si="434"/>
        <v>5</v>
      </c>
      <c r="J4661" s="197">
        <f t="shared" si="435"/>
        <v>5</v>
      </c>
      <c r="K4661" s="186">
        <f t="shared" si="438"/>
        <v>14</v>
      </c>
      <c r="L4661" s="198">
        <f t="shared" si="436"/>
        <v>4.666666666666667</v>
      </c>
      <c r="M4661" s="199">
        <f t="shared" si="437"/>
        <v>4.66</v>
      </c>
    </row>
    <row r="4662" spans="1:13" x14ac:dyDescent="0.35">
      <c r="A4662" s="189" t="s">
        <v>4330</v>
      </c>
      <c r="B4662" s="190" t="s">
        <v>4354</v>
      </c>
      <c r="C4662" s="191">
        <v>582191</v>
      </c>
      <c r="D4662" s="192">
        <v>4.444</v>
      </c>
      <c r="E4662" s="193">
        <v>39.639705880000001</v>
      </c>
      <c r="F4662" s="194">
        <v>5.1470588235294121</v>
      </c>
      <c r="H4662" s="195">
        <f t="shared" si="433"/>
        <v>5</v>
      </c>
      <c r="I4662" s="196">
        <f t="shared" si="434"/>
        <v>0.5</v>
      </c>
      <c r="J4662" s="197">
        <f t="shared" si="435"/>
        <v>0.5</v>
      </c>
      <c r="K4662" s="186">
        <f t="shared" si="438"/>
        <v>6</v>
      </c>
      <c r="L4662" s="198">
        <f t="shared" si="436"/>
        <v>2</v>
      </c>
      <c r="M4662" s="199">
        <f t="shared" si="437"/>
        <v>2</v>
      </c>
    </row>
    <row r="4663" spans="1:13" x14ac:dyDescent="0.35">
      <c r="A4663" s="189" t="s">
        <v>4330</v>
      </c>
      <c r="B4663" s="190" t="s">
        <v>520</v>
      </c>
      <c r="C4663" s="191">
        <v>582204</v>
      </c>
      <c r="D4663" s="192">
        <v>4.6509999999999998</v>
      </c>
      <c r="E4663" s="193">
        <v>43.725563909999998</v>
      </c>
      <c r="F4663" s="194">
        <v>10.526315789473683</v>
      </c>
      <c r="H4663" s="195">
        <f t="shared" si="433"/>
        <v>5</v>
      </c>
      <c r="I4663" s="196">
        <f t="shared" si="434"/>
        <v>5</v>
      </c>
      <c r="J4663" s="197">
        <f t="shared" si="435"/>
        <v>0.5</v>
      </c>
      <c r="K4663" s="186">
        <f t="shared" si="438"/>
        <v>10.5</v>
      </c>
      <c r="L4663" s="198">
        <f t="shared" si="436"/>
        <v>3.5</v>
      </c>
      <c r="M4663" s="199">
        <f t="shared" si="437"/>
        <v>3.5</v>
      </c>
    </row>
    <row r="4664" spans="1:13" x14ac:dyDescent="0.35">
      <c r="A4664" s="189" t="s">
        <v>4330</v>
      </c>
      <c r="B4664" s="190" t="s">
        <v>4355</v>
      </c>
      <c r="C4664" s="191">
        <v>582221</v>
      </c>
      <c r="D4664" s="192">
        <v>3.226</v>
      </c>
      <c r="E4664" s="193">
        <v>44.00583658</v>
      </c>
      <c r="F4664" s="194">
        <v>2.3346303501945527</v>
      </c>
      <c r="H4664" s="195">
        <f t="shared" si="433"/>
        <v>3</v>
      </c>
      <c r="I4664" s="196">
        <f t="shared" si="434"/>
        <v>5</v>
      </c>
      <c r="J4664" s="197">
        <f t="shared" si="435"/>
        <v>4</v>
      </c>
      <c r="K4664" s="186">
        <f t="shared" si="438"/>
        <v>12</v>
      </c>
      <c r="L4664" s="198">
        <f t="shared" si="436"/>
        <v>4</v>
      </c>
      <c r="M4664" s="199">
        <f t="shared" si="437"/>
        <v>4</v>
      </c>
    </row>
    <row r="4665" spans="1:13" x14ac:dyDescent="0.35">
      <c r="A4665" s="189" t="s">
        <v>4330</v>
      </c>
      <c r="B4665" s="190" t="s">
        <v>4356</v>
      </c>
      <c r="C4665" s="191">
        <v>513709</v>
      </c>
      <c r="D4665" s="192">
        <v>8.14</v>
      </c>
      <c r="E4665" s="193">
        <v>40.330645160000003</v>
      </c>
      <c r="F4665" s="194">
        <v>4.838709677419355</v>
      </c>
      <c r="H4665" s="195">
        <f t="shared" si="433"/>
        <v>5</v>
      </c>
      <c r="I4665" s="196">
        <f t="shared" si="434"/>
        <v>0.5</v>
      </c>
      <c r="J4665" s="197">
        <f t="shared" si="435"/>
        <v>0.5</v>
      </c>
      <c r="K4665" s="186">
        <f t="shared" si="438"/>
        <v>6</v>
      </c>
      <c r="L4665" s="198">
        <f t="shared" si="436"/>
        <v>2</v>
      </c>
      <c r="M4665" s="199">
        <f t="shared" si="437"/>
        <v>2</v>
      </c>
    </row>
    <row r="4666" spans="1:13" x14ac:dyDescent="0.35">
      <c r="A4666" s="189" t="s">
        <v>4330</v>
      </c>
      <c r="B4666" s="190" t="s">
        <v>4357</v>
      </c>
      <c r="C4666" s="191">
        <v>582271</v>
      </c>
      <c r="D4666" s="192">
        <v>3.7360000000000002</v>
      </c>
      <c r="E4666" s="193">
        <v>39.701769910000003</v>
      </c>
      <c r="F4666" s="194">
        <v>3.1858407079646018</v>
      </c>
      <c r="H4666" s="195">
        <f t="shared" si="433"/>
        <v>4</v>
      </c>
      <c r="I4666" s="196">
        <f t="shared" si="434"/>
        <v>0.5</v>
      </c>
      <c r="J4666" s="197">
        <f t="shared" si="435"/>
        <v>2.5</v>
      </c>
      <c r="K4666" s="186">
        <f t="shared" si="438"/>
        <v>7</v>
      </c>
      <c r="L4666" s="198">
        <f t="shared" si="436"/>
        <v>2.3333333333333335</v>
      </c>
      <c r="M4666" s="199">
        <f t="shared" si="437"/>
        <v>2.33</v>
      </c>
    </row>
    <row r="4667" spans="1:13" x14ac:dyDescent="0.35">
      <c r="A4667" s="189" t="s">
        <v>4330</v>
      </c>
      <c r="B4667" s="190" t="s">
        <v>4358</v>
      </c>
      <c r="C4667" s="191">
        <v>582280</v>
      </c>
      <c r="D4667" s="192">
        <v>4.819</v>
      </c>
      <c r="E4667" s="193">
        <v>43.31428571</v>
      </c>
      <c r="F4667" s="194">
        <v>1.4285714285714286</v>
      </c>
      <c r="H4667" s="195">
        <f t="shared" si="433"/>
        <v>5</v>
      </c>
      <c r="I4667" s="196">
        <f t="shared" si="434"/>
        <v>4</v>
      </c>
      <c r="J4667" s="197">
        <f t="shared" si="435"/>
        <v>5</v>
      </c>
      <c r="K4667" s="186">
        <f t="shared" si="438"/>
        <v>14</v>
      </c>
      <c r="L4667" s="198">
        <f t="shared" si="436"/>
        <v>4.666666666666667</v>
      </c>
      <c r="M4667" s="199">
        <f t="shared" si="437"/>
        <v>4.66</v>
      </c>
    </row>
    <row r="4668" spans="1:13" x14ac:dyDescent="0.35">
      <c r="A4668" s="189" t="s">
        <v>4330</v>
      </c>
      <c r="B4668" s="190" t="s">
        <v>3516</v>
      </c>
      <c r="C4668" s="191">
        <v>582310</v>
      </c>
      <c r="D4668" s="192">
        <v>6.1319999999999997</v>
      </c>
      <c r="E4668" s="193">
        <v>42.017543860000004</v>
      </c>
      <c r="F4668" s="194">
        <v>2.9239766081871341</v>
      </c>
      <c r="H4668" s="195">
        <f t="shared" si="433"/>
        <v>5</v>
      </c>
      <c r="I4668" s="196">
        <f t="shared" si="434"/>
        <v>2</v>
      </c>
      <c r="J4668" s="197">
        <f t="shared" si="435"/>
        <v>3</v>
      </c>
      <c r="K4668" s="186">
        <f t="shared" si="438"/>
        <v>10</v>
      </c>
      <c r="L4668" s="198">
        <f t="shared" si="436"/>
        <v>3.3333333333333335</v>
      </c>
      <c r="M4668" s="199">
        <f t="shared" si="437"/>
        <v>3.33</v>
      </c>
    </row>
    <row r="4669" spans="1:13" x14ac:dyDescent="0.35">
      <c r="A4669" s="189" t="s">
        <v>4330</v>
      </c>
      <c r="B4669" s="190" t="s">
        <v>4359</v>
      </c>
      <c r="C4669" s="191">
        <v>582336</v>
      </c>
      <c r="D4669" s="192">
        <v>5.4729999999999999</v>
      </c>
      <c r="E4669" s="193">
        <v>41.458904109999999</v>
      </c>
      <c r="F4669" s="194">
        <v>0.30441400304414007</v>
      </c>
      <c r="H4669" s="195">
        <f t="shared" si="433"/>
        <v>5</v>
      </c>
      <c r="I4669" s="196">
        <f t="shared" si="434"/>
        <v>1</v>
      </c>
      <c r="J4669" s="197">
        <f t="shared" si="435"/>
        <v>5</v>
      </c>
      <c r="K4669" s="186">
        <f t="shared" si="438"/>
        <v>11</v>
      </c>
      <c r="L4669" s="198">
        <f t="shared" si="436"/>
        <v>3.6666666666666665</v>
      </c>
      <c r="M4669" s="199">
        <f t="shared" si="437"/>
        <v>3.66</v>
      </c>
    </row>
    <row r="4670" spans="1:13" x14ac:dyDescent="0.35">
      <c r="A4670" s="189" t="s">
        <v>4330</v>
      </c>
      <c r="B4670" s="190" t="s">
        <v>4360</v>
      </c>
      <c r="C4670" s="191">
        <v>582344</v>
      </c>
      <c r="D4670" s="192">
        <v>6.6669999999999998</v>
      </c>
      <c r="E4670" s="193">
        <v>41.576335880000002</v>
      </c>
      <c r="F4670" s="194">
        <v>1.5267175572519083</v>
      </c>
      <c r="H4670" s="195">
        <f t="shared" si="433"/>
        <v>5</v>
      </c>
      <c r="I4670" s="196">
        <f t="shared" si="434"/>
        <v>1.5</v>
      </c>
      <c r="J4670" s="197">
        <f t="shared" si="435"/>
        <v>5</v>
      </c>
      <c r="K4670" s="186">
        <f t="shared" si="438"/>
        <v>11.5</v>
      </c>
      <c r="L4670" s="198">
        <f t="shared" si="436"/>
        <v>3.8333333333333335</v>
      </c>
      <c r="M4670" s="199">
        <f t="shared" si="437"/>
        <v>3.83</v>
      </c>
    </row>
    <row r="4671" spans="1:13" x14ac:dyDescent="0.35">
      <c r="A4671" s="189" t="s">
        <v>4330</v>
      </c>
      <c r="B4671" s="190" t="s">
        <v>4361</v>
      </c>
      <c r="C4671" s="191">
        <v>582620</v>
      </c>
      <c r="D4671" s="192">
        <v>2.0409999999999999</v>
      </c>
      <c r="E4671" s="193">
        <v>46.11538462</v>
      </c>
      <c r="F4671" s="194">
        <v>1.1834319526627219</v>
      </c>
      <c r="H4671" s="195">
        <f t="shared" si="433"/>
        <v>0.5</v>
      </c>
      <c r="I4671" s="196">
        <f t="shared" si="434"/>
        <v>5</v>
      </c>
      <c r="J4671" s="197">
        <f t="shared" si="435"/>
        <v>5</v>
      </c>
      <c r="K4671" s="186">
        <f t="shared" si="438"/>
        <v>10.5</v>
      </c>
      <c r="L4671" s="198">
        <f t="shared" si="436"/>
        <v>3.5</v>
      </c>
      <c r="M4671" s="199">
        <f t="shared" si="437"/>
        <v>3.5</v>
      </c>
    </row>
    <row r="4672" spans="1:13" x14ac:dyDescent="0.35">
      <c r="A4672" s="189" t="s">
        <v>4330</v>
      </c>
      <c r="B4672" s="190" t="s">
        <v>3985</v>
      </c>
      <c r="C4672" s="191">
        <v>582395</v>
      </c>
      <c r="D4672" s="192">
        <v>7.7190000000000003</v>
      </c>
      <c r="E4672" s="193">
        <v>42.45258621</v>
      </c>
      <c r="F4672" s="194">
        <v>1.2931034482758621</v>
      </c>
      <c r="H4672" s="195">
        <f t="shared" si="433"/>
        <v>5</v>
      </c>
      <c r="I4672" s="196">
        <f t="shared" si="434"/>
        <v>3</v>
      </c>
      <c r="J4672" s="197">
        <f t="shared" si="435"/>
        <v>5</v>
      </c>
      <c r="K4672" s="186">
        <f t="shared" si="438"/>
        <v>13</v>
      </c>
      <c r="L4672" s="198">
        <f t="shared" si="436"/>
        <v>4.333333333333333</v>
      </c>
      <c r="M4672" s="199">
        <f t="shared" si="437"/>
        <v>4.33</v>
      </c>
    </row>
    <row r="4673" spans="1:13" x14ac:dyDescent="0.35">
      <c r="A4673" s="189" t="s">
        <v>4330</v>
      </c>
      <c r="B4673" s="190" t="s">
        <v>4362</v>
      </c>
      <c r="C4673" s="191">
        <v>582409</v>
      </c>
      <c r="D4673" s="192">
        <v>3.214</v>
      </c>
      <c r="E4673" s="193">
        <v>41.070512819999998</v>
      </c>
      <c r="F4673" s="194">
        <v>2.1367521367521372</v>
      </c>
      <c r="H4673" s="195">
        <f t="shared" si="433"/>
        <v>3</v>
      </c>
      <c r="I4673" s="196">
        <f t="shared" si="434"/>
        <v>0.5</v>
      </c>
      <c r="J4673" s="197">
        <f t="shared" si="435"/>
        <v>4.5</v>
      </c>
      <c r="K4673" s="186">
        <f t="shared" si="438"/>
        <v>8</v>
      </c>
      <c r="L4673" s="198">
        <f t="shared" si="436"/>
        <v>2.6666666666666665</v>
      </c>
      <c r="M4673" s="199">
        <f t="shared" si="437"/>
        <v>2.66</v>
      </c>
    </row>
    <row r="4674" spans="1:13" x14ac:dyDescent="0.35">
      <c r="A4674" s="189" t="s">
        <v>4330</v>
      </c>
      <c r="B4674" s="190" t="s">
        <v>4363</v>
      </c>
      <c r="C4674" s="191">
        <v>582417</v>
      </c>
      <c r="D4674" s="192">
        <v>3.093</v>
      </c>
      <c r="E4674" s="193">
        <v>40.643312100000003</v>
      </c>
      <c r="F4674" s="194">
        <v>1.2738853503184715</v>
      </c>
      <c r="H4674" s="195">
        <f t="shared" si="433"/>
        <v>2.5</v>
      </c>
      <c r="I4674" s="196">
        <f t="shared" si="434"/>
        <v>0.5</v>
      </c>
      <c r="J4674" s="197">
        <f t="shared" si="435"/>
        <v>5</v>
      </c>
      <c r="K4674" s="186">
        <f t="shared" si="438"/>
        <v>8</v>
      </c>
      <c r="L4674" s="198">
        <f t="shared" si="436"/>
        <v>2.6666666666666665</v>
      </c>
      <c r="M4674" s="199">
        <f t="shared" si="437"/>
        <v>2.66</v>
      </c>
    </row>
    <row r="4675" spans="1:13" x14ac:dyDescent="0.35">
      <c r="A4675" s="189" t="s">
        <v>4330</v>
      </c>
      <c r="B4675" s="190" t="s">
        <v>4364</v>
      </c>
      <c r="C4675" s="191">
        <v>586064</v>
      </c>
      <c r="D4675" s="192">
        <v>2.339</v>
      </c>
      <c r="E4675" s="193">
        <v>40.792000000000002</v>
      </c>
      <c r="F4675" s="194">
        <v>4.8</v>
      </c>
      <c r="H4675" s="195">
        <f t="shared" si="433"/>
        <v>1</v>
      </c>
      <c r="I4675" s="196">
        <f t="shared" si="434"/>
        <v>0.5</v>
      </c>
      <c r="J4675" s="197">
        <f t="shared" si="435"/>
        <v>0.5</v>
      </c>
      <c r="K4675" s="186">
        <f t="shared" si="438"/>
        <v>2</v>
      </c>
      <c r="L4675" s="198">
        <f t="shared" si="436"/>
        <v>0.66666666666666663</v>
      </c>
      <c r="M4675" s="199">
        <f t="shared" si="437"/>
        <v>0.66</v>
      </c>
    </row>
    <row r="4676" spans="1:13" x14ac:dyDescent="0.35">
      <c r="A4676" s="189" t="s">
        <v>4330</v>
      </c>
      <c r="B4676" s="190" t="s">
        <v>4365</v>
      </c>
      <c r="C4676" s="191">
        <v>582441</v>
      </c>
      <c r="D4676" s="192">
        <v>5.3620000000000001</v>
      </c>
      <c r="E4676" s="193">
        <v>41.131970260000003</v>
      </c>
      <c r="F4676" s="194">
        <v>7.7535847052575679</v>
      </c>
      <c r="H4676" s="195">
        <f t="shared" ref="H4676:H4739" si="439">VALUE(_xlfn.IFS(D4676&gt;4.05,"5",D4676&gt;=3.83,"4,5",D4676&gt;=3.6,"4",D4676&gt;=3.37,"3,5",D4676&gt;=3.14,"3",D4676&gt;=2.91,"2,5",D4676&gt;=2.68,"2",D4676&gt;=2.45,"1,5",D4676&gt;=2.22,"1",D4676&lt;2.22,"0,5"))</f>
        <v>5</v>
      </c>
      <c r="I4676" s="196">
        <f t="shared" ref="I4676:I4739" si="440">VALUE(_xlfn.IFS(E4676&gt;43.62,"5",E4676&gt;=43.32,"4,5",E4676&gt;=43.1,"4",E4676&gt;=42.7,"3,5",E4676&gt;=42.39,"3",E4676&gt;=42.08,"2,5",E4676&gt;=41.77,"2",E4676&gt;=41.46,"1,5",E4676&gt;=41.15,"1",E4676&lt;41.15,"0,5"))</f>
        <v>0.5</v>
      </c>
      <c r="J4676" s="197">
        <f t="shared" ref="J4676:J4739" si="441">VALUE(_xlfn.IFS(F4676&gt;4.53,"0,5",F4676&gt;=4.2,"1",F4676&gt;=3.86,"1,5",F4676&gt;=3.52,"2",F4676&gt;=3.18,"2,5",F4676&gt;=2.84,"3",F4676&gt;=2.5,"3,5",F4676&gt;=2.16,"4",F4676&gt;=1.82,"4,5",F4676&lt;1.82,"5"))</f>
        <v>0.5</v>
      </c>
      <c r="K4676" s="186">
        <f t="shared" si="438"/>
        <v>6</v>
      </c>
      <c r="L4676" s="198">
        <f t="shared" ref="L4676:L4739" si="442">(H4676+I4676+J4676)/3</f>
        <v>2</v>
      </c>
      <c r="M4676" s="199">
        <f t="shared" ref="M4676:M4739" si="443">ROUNDDOWN(L4676,2)</f>
        <v>2</v>
      </c>
    </row>
    <row r="4677" spans="1:13" x14ac:dyDescent="0.35">
      <c r="A4677" s="189" t="s">
        <v>4330</v>
      </c>
      <c r="B4677" s="190" t="s">
        <v>4366</v>
      </c>
      <c r="C4677" s="191">
        <v>582468</v>
      </c>
      <c r="D4677" s="192">
        <v>5.4660000000000002</v>
      </c>
      <c r="E4677" s="193">
        <v>46.805755400000002</v>
      </c>
      <c r="F4677" s="194">
        <v>3.5971223021582737</v>
      </c>
      <c r="H4677" s="195">
        <f t="shared" si="439"/>
        <v>5</v>
      </c>
      <c r="I4677" s="196">
        <f t="shared" si="440"/>
        <v>5</v>
      </c>
      <c r="J4677" s="197">
        <f t="shared" si="441"/>
        <v>2</v>
      </c>
      <c r="K4677" s="186">
        <f t="shared" si="438"/>
        <v>12</v>
      </c>
      <c r="L4677" s="198">
        <f t="shared" si="442"/>
        <v>4</v>
      </c>
      <c r="M4677" s="199">
        <f t="shared" si="443"/>
        <v>4</v>
      </c>
    </row>
    <row r="4678" spans="1:13" x14ac:dyDescent="0.35">
      <c r="A4678" s="189" t="s">
        <v>4330</v>
      </c>
      <c r="B4678" s="190" t="s">
        <v>4367</v>
      </c>
      <c r="C4678" s="191">
        <v>582492</v>
      </c>
      <c r="D4678" s="192">
        <v>5.4260000000000002</v>
      </c>
      <c r="E4678" s="193">
        <v>41.083756350000002</v>
      </c>
      <c r="F4678" s="194">
        <v>8.1218274111675139</v>
      </c>
      <c r="H4678" s="195">
        <f t="shared" si="439"/>
        <v>5</v>
      </c>
      <c r="I4678" s="196">
        <f t="shared" si="440"/>
        <v>0.5</v>
      </c>
      <c r="J4678" s="197">
        <f t="shared" si="441"/>
        <v>0.5</v>
      </c>
      <c r="K4678" s="186">
        <f t="shared" si="438"/>
        <v>6</v>
      </c>
      <c r="L4678" s="198">
        <f t="shared" si="442"/>
        <v>2</v>
      </c>
      <c r="M4678" s="199">
        <f t="shared" si="443"/>
        <v>2</v>
      </c>
    </row>
    <row r="4679" spans="1:13" x14ac:dyDescent="0.35">
      <c r="A4679" s="189" t="s">
        <v>4330</v>
      </c>
      <c r="B4679" s="190" t="s">
        <v>4368</v>
      </c>
      <c r="C4679" s="191">
        <v>582506</v>
      </c>
      <c r="D4679" s="192">
        <v>2.2730000000000001</v>
      </c>
      <c r="E4679" s="193">
        <v>42.28947368</v>
      </c>
      <c r="F4679" s="194">
        <v>2.6315789473684208</v>
      </c>
      <c r="H4679" s="195">
        <f t="shared" si="439"/>
        <v>1</v>
      </c>
      <c r="I4679" s="196">
        <f t="shared" si="440"/>
        <v>2.5</v>
      </c>
      <c r="J4679" s="197">
        <f t="shared" si="441"/>
        <v>3.5</v>
      </c>
      <c r="K4679" s="186">
        <f t="shared" si="438"/>
        <v>7</v>
      </c>
      <c r="L4679" s="198">
        <f t="shared" si="442"/>
        <v>2.3333333333333335</v>
      </c>
      <c r="M4679" s="199">
        <f t="shared" si="443"/>
        <v>2.33</v>
      </c>
    </row>
    <row r="4680" spans="1:13" x14ac:dyDescent="0.35">
      <c r="A4680" s="189" t="s">
        <v>4330</v>
      </c>
      <c r="B4680" s="190" t="s">
        <v>4369</v>
      </c>
      <c r="C4680" s="191">
        <v>582531</v>
      </c>
      <c r="D4680" s="192">
        <v>3.7839999999999998</v>
      </c>
      <c r="E4680" s="193">
        <v>44.732558140000002</v>
      </c>
      <c r="F4680" s="194">
        <v>4.6511627906976747</v>
      </c>
      <c r="H4680" s="195">
        <f t="shared" si="439"/>
        <v>4</v>
      </c>
      <c r="I4680" s="196">
        <f t="shared" si="440"/>
        <v>5</v>
      </c>
      <c r="J4680" s="197">
        <f t="shared" si="441"/>
        <v>0.5</v>
      </c>
      <c r="K4680" s="186">
        <f t="shared" si="438"/>
        <v>9.5</v>
      </c>
      <c r="L4680" s="198">
        <f t="shared" si="442"/>
        <v>3.1666666666666665</v>
      </c>
      <c r="M4680" s="199">
        <f t="shared" si="443"/>
        <v>3.16</v>
      </c>
    </row>
    <row r="4681" spans="1:13" x14ac:dyDescent="0.35">
      <c r="A4681" s="189" t="s">
        <v>4330</v>
      </c>
      <c r="B4681" s="190" t="s">
        <v>4370</v>
      </c>
      <c r="C4681" s="191">
        <v>534692</v>
      </c>
      <c r="D4681" s="192">
        <v>6.5789999999999997</v>
      </c>
      <c r="E4681" s="193">
        <v>43.931718060000001</v>
      </c>
      <c r="F4681" s="194">
        <v>3.0837004405286339</v>
      </c>
      <c r="H4681" s="195">
        <f t="shared" si="439"/>
        <v>5</v>
      </c>
      <c r="I4681" s="196">
        <f t="shared" si="440"/>
        <v>5</v>
      </c>
      <c r="J4681" s="197">
        <f t="shared" si="441"/>
        <v>3</v>
      </c>
      <c r="K4681" s="186">
        <f t="shared" si="438"/>
        <v>13</v>
      </c>
      <c r="L4681" s="198">
        <f t="shared" si="442"/>
        <v>4.333333333333333</v>
      </c>
      <c r="M4681" s="199">
        <f t="shared" si="443"/>
        <v>4.33</v>
      </c>
    </row>
    <row r="4682" spans="1:13" x14ac:dyDescent="0.35">
      <c r="A4682" s="189" t="s">
        <v>4330</v>
      </c>
      <c r="B4682" s="190" t="s">
        <v>4371</v>
      </c>
      <c r="C4682" s="191">
        <v>582573</v>
      </c>
      <c r="D4682" s="192">
        <v>5.1589999999999998</v>
      </c>
      <c r="E4682" s="193">
        <v>46.167441859999997</v>
      </c>
      <c r="F4682" s="194">
        <v>3.7209302325581399</v>
      </c>
      <c r="H4682" s="195">
        <f t="shared" si="439"/>
        <v>5</v>
      </c>
      <c r="I4682" s="196">
        <f t="shared" si="440"/>
        <v>5</v>
      </c>
      <c r="J4682" s="197">
        <f t="shared" si="441"/>
        <v>2</v>
      </c>
      <c r="K4682" s="186">
        <f t="shared" si="438"/>
        <v>12</v>
      </c>
      <c r="L4682" s="198">
        <f t="shared" si="442"/>
        <v>4</v>
      </c>
      <c r="M4682" s="199">
        <f t="shared" si="443"/>
        <v>4</v>
      </c>
    </row>
    <row r="4683" spans="1:13" x14ac:dyDescent="0.35">
      <c r="A4683" s="189" t="s">
        <v>4330</v>
      </c>
      <c r="B4683" s="190" t="s">
        <v>4372</v>
      </c>
      <c r="C4683" s="191">
        <v>553883</v>
      </c>
      <c r="D4683" s="192">
        <v>0</v>
      </c>
      <c r="E4683" s="193">
        <v>38.736842109999998</v>
      </c>
      <c r="F4683" s="194">
        <v>0</v>
      </c>
      <c r="H4683" s="195">
        <f t="shared" si="439"/>
        <v>0.5</v>
      </c>
      <c r="I4683" s="196">
        <f t="shared" si="440"/>
        <v>0.5</v>
      </c>
      <c r="J4683" s="197">
        <f t="shared" si="441"/>
        <v>5</v>
      </c>
      <c r="K4683" s="186">
        <f t="shared" si="438"/>
        <v>6</v>
      </c>
      <c r="L4683" s="198">
        <f t="shared" si="442"/>
        <v>2</v>
      </c>
      <c r="M4683" s="199">
        <f t="shared" si="443"/>
        <v>2</v>
      </c>
    </row>
    <row r="4684" spans="1:13" x14ac:dyDescent="0.35">
      <c r="A4684" s="189" t="s">
        <v>4330</v>
      </c>
      <c r="B4684" s="190" t="s">
        <v>4373</v>
      </c>
      <c r="C4684" s="191">
        <v>582581</v>
      </c>
      <c r="D4684" s="192">
        <v>3.819</v>
      </c>
      <c r="E4684" s="193">
        <v>43.71052632</v>
      </c>
      <c r="F4684" s="194">
        <v>3.5087719298245617</v>
      </c>
      <c r="H4684" s="195">
        <f t="shared" si="439"/>
        <v>4</v>
      </c>
      <c r="I4684" s="196">
        <f t="shared" si="440"/>
        <v>5</v>
      </c>
      <c r="J4684" s="197">
        <f t="shared" si="441"/>
        <v>2.5</v>
      </c>
      <c r="K4684" s="186">
        <f t="shared" si="438"/>
        <v>11.5</v>
      </c>
      <c r="L4684" s="198">
        <f t="shared" si="442"/>
        <v>3.8333333333333335</v>
      </c>
      <c r="M4684" s="199">
        <f t="shared" si="443"/>
        <v>3.83</v>
      </c>
    </row>
    <row r="4685" spans="1:13" x14ac:dyDescent="0.35">
      <c r="A4685" s="189" t="s">
        <v>4330</v>
      </c>
      <c r="B4685" s="190" t="s">
        <v>4374</v>
      </c>
      <c r="C4685" s="191">
        <v>582590</v>
      </c>
      <c r="D4685" s="192">
        <v>4.0650000000000004</v>
      </c>
      <c r="E4685" s="193">
        <v>42.21153846</v>
      </c>
      <c r="F4685" s="194">
        <v>2.7972027972027971</v>
      </c>
      <c r="H4685" s="195">
        <f t="shared" si="439"/>
        <v>5</v>
      </c>
      <c r="I4685" s="196">
        <f t="shared" si="440"/>
        <v>2.5</v>
      </c>
      <c r="J4685" s="197">
        <f t="shared" si="441"/>
        <v>3.5</v>
      </c>
      <c r="K4685" s="186">
        <f t="shared" ref="K4685:K4748" si="444">SUM(H4685:J4685)</f>
        <v>11</v>
      </c>
      <c r="L4685" s="198">
        <f t="shared" si="442"/>
        <v>3.6666666666666665</v>
      </c>
      <c r="M4685" s="199">
        <f t="shared" si="443"/>
        <v>3.66</v>
      </c>
    </row>
    <row r="4686" spans="1:13" x14ac:dyDescent="0.35">
      <c r="A4686" s="189" t="s">
        <v>4330</v>
      </c>
      <c r="B4686" s="190" t="s">
        <v>4375</v>
      </c>
      <c r="C4686" s="191">
        <v>582611</v>
      </c>
      <c r="D4686" s="192">
        <v>2.0129999999999999</v>
      </c>
      <c r="E4686" s="193">
        <v>40.15714286</v>
      </c>
      <c r="F4686" s="194">
        <v>0.81632653061224492</v>
      </c>
      <c r="H4686" s="195">
        <f t="shared" si="439"/>
        <v>0.5</v>
      </c>
      <c r="I4686" s="196">
        <f t="shared" si="440"/>
        <v>0.5</v>
      </c>
      <c r="J4686" s="197">
        <f t="shared" si="441"/>
        <v>5</v>
      </c>
      <c r="K4686" s="186">
        <f t="shared" si="444"/>
        <v>6</v>
      </c>
      <c r="L4686" s="198">
        <f t="shared" si="442"/>
        <v>2</v>
      </c>
      <c r="M4686" s="199">
        <f t="shared" si="443"/>
        <v>2</v>
      </c>
    </row>
    <row r="4687" spans="1:13" x14ac:dyDescent="0.35">
      <c r="A4687" s="189" t="s">
        <v>4330</v>
      </c>
      <c r="B4687" s="190" t="s">
        <v>4376</v>
      </c>
      <c r="C4687" s="191">
        <v>530824</v>
      </c>
      <c r="D4687" s="192">
        <v>4.4029999999999996</v>
      </c>
      <c r="E4687" s="193">
        <v>39.833333330000002</v>
      </c>
      <c r="F4687" s="194">
        <v>4.5977011494252871</v>
      </c>
      <c r="H4687" s="195">
        <f t="shared" si="439"/>
        <v>5</v>
      </c>
      <c r="I4687" s="196">
        <f t="shared" si="440"/>
        <v>0.5</v>
      </c>
      <c r="J4687" s="197">
        <f t="shared" si="441"/>
        <v>0.5</v>
      </c>
      <c r="K4687" s="186">
        <f t="shared" si="444"/>
        <v>6</v>
      </c>
      <c r="L4687" s="198">
        <f t="shared" si="442"/>
        <v>2</v>
      </c>
      <c r="M4687" s="199">
        <f t="shared" si="443"/>
        <v>2</v>
      </c>
    </row>
    <row r="4688" spans="1:13" x14ac:dyDescent="0.35">
      <c r="A4688" s="189" t="s">
        <v>4330</v>
      </c>
      <c r="B4688" s="190" t="s">
        <v>4377</v>
      </c>
      <c r="C4688" s="191">
        <v>582646</v>
      </c>
      <c r="D4688" s="192">
        <v>3.8479999999999999</v>
      </c>
      <c r="E4688" s="193">
        <v>44.821264370000002</v>
      </c>
      <c r="F4688" s="194">
        <v>0.17241379310344826</v>
      </c>
      <c r="H4688" s="195">
        <f t="shared" si="439"/>
        <v>4.5</v>
      </c>
      <c r="I4688" s="196">
        <f t="shared" si="440"/>
        <v>5</v>
      </c>
      <c r="J4688" s="197">
        <f t="shared" si="441"/>
        <v>5</v>
      </c>
      <c r="K4688" s="186">
        <f t="shared" si="444"/>
        <v>14.5</v>
      </c>
      <c r="L4688" s="198">
        <f t="shared" si="442"/>
        <v>4.833333333333333</v>
      </c>
      <c r="M4688" s="199">
        <f t="shared" si="443"/>
        <v>4.83</v>
      </c>
    </row>
    <row r="4689" spans="1:13" x14ac:dyDescent="0.35">
      <c r="A4689" s="189" t="s">
        <v>4330</v>
      </c>
      <c r="B4689" s="190" t="s">
        <v>2279</v>
      </c>
      <c r="C4689" s="191">
        <v>582662</v>
      </c>
      <c r="D4689" s="192">
        <v>2.8570000000000002</v>
      </c>
      <c r="E4689" s="193">
        <v>43.620481929999997</v>
      </c>
      <c r="F4689" s="194">
        <v>2.4096385542168672</v>
      </c>
      <c r="H4689" s="195">
        <f t="shared" si="439"/>
        <v>2</v>
      </c>
      <c r="I4689" s="196">
        <f t="shared" si="440"/>
        <v>5</v>
      </c>
      <c r="J4689" s="197">
        <f t="shared" si="441"/>
        <v>4</v>
      </c>
      <c r="K4689" s="186">
        <f t="shared" si="444"/>
        <v>11</v>
      </c>
      <c r="L4689" s="198">
        <f t="shared" si="442"/>
        <v>3.6666666666666665</v>
      </c>
      <c r="M4689" s="199">
        <f t="shared" si="443"/>
        <v>3.66</v>
      </c>
    </row>
    <row r="4690" spans="1:13" x14ac:dyDescent="0.35">
      <c r="A4690" s="189" t="s">
        <v>4330</v>
      </c>
      <c r="B4690" s="190" t="s">
        <v>3321</v>
      </c>
      <c r="C4690" s="191">
        <v>582671</v>
      </c>
      <c r="D4690" s="192">
        <v>4.843</v>
      </c>
      <c r="E4690" s="193">
        <v>43.430107530000001</v>
      </c>
      <c r="F4690" s="194">
        <v>2.5089605734767026</v>
      </c>
      <c r="H4690" s="195">
        <f t="shared" si="439"/>
        <v>5</v>
      </c>
      <c r="I4690" s="196">
        <f t="shared" si="440"/>
        <v>4.5</v>
      </c>
      <c r="J4690" s="197">
        <f t="shared" si="441"/>
        <v>3.5</v>
      </c>
      <c r="K4690" s="186">
        <f t="shared" si="444"/>
        <v>13</v>
      </c>
      <c r="L4690" s="198">
        <f t="shared" si="442"/>
        <v>4.333333333333333</v>
      </c>
      <c r="M4690" s="199">
        <f t="shared" si="443"/>
        <v>4.33</v>
      </c>
    </row>
    <row r="4691" spans="1:13" x14ac:dyDescent="0.35">
      <c r="A4691" s="189" t="s">
        <v>4330</v>
      </c>
      <c r="B4691" s="190" t="s">
        <v>4378</v>
      </c>
      <c r="C4691" s="191">
        <v>582689</v>
      </c>
      <c r="D4691" s="192">
        <v>2.3620000000000001</v>
      </c>
      <c r="E4691" s="193">
        <v>40.734146340000002</v>
      </c>
      <c r="F4691" s="194">
        <v>5.8536585365853657</v>
      </c>
      <c r="H4691" s="195">
        <f t="shared" si="439"/>
        <v>1</v>
      </c>
      <c r="I4691" s="196">
        <f t="shared" si="440"/>
        <v>0.5</v>
      </c>
      <c r="J4691" s="197">
        <f t="shared" si="441"/>
        <v>0.5</v>
      </c>
      <c r="K4691" s="186">
        <f t="shared" si="444"/>
        <v>2</v>
      </c>
      <c r="L4691" s="198">
        <f t="shared" si="442"/>
        <v>0.66666666666666663</v>
      </c>
      <c r="M4691" s="199">
        <f t="shared" si="443"/>
        <v>0.66</v>
      </c>
    </row>
    <row r="4692" spans="1:13" x14ac:dyDescent="0.35">
      <c r="A4692" s="189" t="s">
        <v>4330</v>
      </c>
      <c r="B4692" s="190" t="s">
        <v>4379</v>
      </c>
      <c r="C4692" s="191">
        <v>582727</v>
      </c>
      <c r="D4692" s="192">
        <v>4.444</v>
      </c>
      <c r="E4692" s="193">
        <v>41.844827590000001</v>
      </c>
      <c r="F4692" s="194">
        <v>3.4482758620689657</v>
      </c>
      <c r="H4692" s="195">
        <f t="shared" si="439"/>
        <v>5</v>
      </c>
      <c r="I4692" s="196">
        <f t="shared" si="440"/>
        <v>2</v>
      </c>
      <c r="J4692" s="197">
        <f t="shared" si="441"/>
        <v>2.5</v>
      </c>
      <c r="K4692" s="186">
        <f t="shared" si="444"/>
        <v>9.5</v>
      </c>
      <c r="L4692" s="198">
        <f t="shared" si="442"/>
        <v>3.1666666666666665</v>
      </c>
      <c r="M4692" s="199">
        <f t="shared" si="443"/>
        <v>3.16</v>
      </c>
    </row>
    <row r="4693" spans="1:13" x14ac:dyDescent="0.35">
      <c r="A4693" s="189" t="s">
        <v>4330</v>
      </c>
      <c r="B4693" s="190" t="s">
        <v>4380</v>
      </c>
      <c r="C4693" s="191">
        <v>582751</v>
      </c>
      <c r="D4693" s="192">
        <v>4.3739999999999997</v>
      </c>
      <c r="E4693" s="193">
        <v>41.996790760000003</v>
      </c>
      <c r="F4693" s="194">
        <v>3.8510911424903722</v>
      </c>
      <c r="H4693" s="195">
        <f t="shared" si="439"/>
        <v>5</v>
      </c>
      <c r="I4693" s="196">
        <f t="shared" si="440"/>
        <v>2</v>
      </c>
      <c r="J4693" s="197">
        <f t="shared" si="441"/>
        <v>2</v>
      </c>
      <c r="K4693" s="186">
        <f t="shared" si="444"/>
        <v>9</v>
      </c>
      <c r="L4693" s="198">
        <f t="shared" si="442"/>
        <v>3</v>
      </c>
      <c r="M4693" s="199">
        <f t="shared" si="443"/>
        <v>3</v>
      </c>
    </row>
    <row r="4694" spans="1:13" x14ac:dyDescent="0.35">
      <c r="A4694" s="189" t="s">
        <v>4330</v>
      </c>
      <c r="B4694" s="190" t="s">
        <v>4381</v>
      </c>
      <c r="C4694" s="191">
        <v>582778</v>
      </c>
      <c r="D4694" s="192">
        <v>2.0830000000000002</v>
      </c>
      <c r="E4694" s="193">
        <v>42.114457829999999</v>
      </c>
      <c r="F4694" s="194">
        <v>4.8192771084337354</v>
      </c>
      <c r="H4694" s="195">
        <f t="shared" si="439"/>
        <v>0.5</v>
      </c>
      <c r="I4694" s="196">
        <f t="shared" si="440"/>
        <v>2.5</v>
      </c>
      <c r="J4694" s="197">
        <f t="shared" si="441"/>
        <v>0.5</v>
      </c>
      <c r="K4694" s="186">
        <f t="shared" si="444"/>
        <v>3.5</v>
      </c>
      <c r="L4694" s="198">
        <f t="shared" si="442"/>
        <v>1.1666666666666667</v>
      </c>
      <c r="M4694" s="199">
        <f t="shared" si="443"/>
        <v>1.1599999999999999</v>
      </c>
    </row>
    <row r="4695" spans="1:13" x14ac:dyDescent="0.35">
      <c r="A4695" s="189" t="s">
        <v>4382</v>
      </c>
      <c r="B4695" s="190" t="s">
        <v>4382</v>
      </c>
      <c r="C4695" s="191">
        <v>582786</v>
      </c>
      <c r="D4695" s="192">
        <v>4.6340000000000003</v>
      </c>
      <c r="E4695" s="193">
        <v>42.582852760000002</v>
      </c>
      <c r="F4695" s="194">
        <v>3.3317855234842697</v>
      </c>
      <c r="H4695" s="195">
        <f t="shared" si="439"/>
        <v>5</v>
      </c>
      <c r="I4695" s="196">
        <f t="shared" si="440"/>
        <v>3</v>
      </c>
      <c r="J4695" s="197">
        <f t="shared" si="441"/>
        <v>2.5</v>
      </c>
      <c r="K4695" s="186">
        <f t="shared" si="444"/>
        <v>10.5</v>
      </c>
      <c r="L4695" s="198">
        <f t="shared" si="442"/>
        <v>3.5</v>
      </c>
      <c r="M4695" s="199">
        <f t="shared" si="443"/>
        <v>3.5</v>
      </c>
    </row>
    <row r="4696" spans="1:13" x14ac:dyDescent="0.35">
      <c r="A4696" s="189" t="s">
        <v>4383</v>
      </c>
      <c r="B4696" s="190" t="s">
        <v>4383</v>
      </c>
      <c r="C4696" s="191">
        <v>584291</v>
      </c>
      <c r="D4696" s="192">
        <v>4.3010000000000002</v>
      </c>
      <c r="E4696" s="193">
        <v>44.439226959999999</v>
      </c>
      <c r="F4696" s="194">
        <v>4.1909664964002733</v>
      </c>
      <c r="H4696" s="195">
        <f t="shared" si="439"/>
        <v>5</v>
      </c>
      <c r="I4696" s="196">
        <f t="shared" si="440"/>
        <v>5</v>
      </c>
      <c r="J4696" s="197">
        <f t="shared" si="441"/>
        <v>1.5</v>
      </c>
      <c r="K4696" s="186">
        <f t="shared" si="444"/>
        <v>11.5</v>
      </c>
      <c r="L4696" s="198">
        <f t="shared" si="442"/>
        <v>3.8333333333333335</v>
      </c>
      <c r="M4696" s="199">
        <f t="shared" si="443"/>
        <v>3.83</v>
      </c>
    </row>
    <row r="4697" spans="1:13" x14ac:dyDescent="0.35">
      <c r="A4697" s="189" t="s">
        <v>4383</v>
      </c>
      <c r="B4697" s="190" t="s">
        <v>4384</v>
      </c>
      <c r="C4697" s="191">
        <v>584380</v>
      </c>
      <c r="D4697" s="192">
        <v>4.6609999999999996</v>
      </c>
      <c r="E4697" s="193">
        <v>43.430167599999997</v>
      </c>
      <c r="F4697" s="194">
        <v>3.0726256983240225</v>
      </c>
      <c r="H4697" s="195">
        <f t="shared" si="439"/>
        <v>5</v>
      </c>
      <c r="I4697" s="196">
        <f t="shared" si="440"/>
        <v>4.5</v>
      </c>
      <c r="J4697" s="197">
        <f t="shared" si="441"/>
        <v>3</v>
      </c>
      <c r="K4697" s="186">
        <f t="shared" si="444"/>
        <v>12.5</v>
      </c>
      <c r="L4697" s="198">
        <f t="shared" si="442"/>
        <v>4.166666666666667</v>
      </c>
      <c r="M4697" s="199">
        <f t="shared" si="443"/>
        <v>4.16</v>
      </c>
    </row>
    <row r="4698" spans="1:13" x14ac:dyDescent="0.35">
      <c r="A4698" s="189" t="s">
        <v>4383</v>
      </c>
      <c r="B4698" s="190" t="s">
        <v>4385</v>
      </c>
      <c r="C4698" s="191">
        <v>584452</v>
      </c>
      <c r="D4698" s="192">
        <v>3.3690000000000002</v>
      </c>
      <c r="E4698" s="193">
        <v>43.304528300000001</v>
      </c>
      <c r="F4698" s="194">
        <v>1.0566037735849056</v>
      </c>
      <c r="H4698" s="195">
        <f t="shared" si="439"/>
        <v>3</v>
      </c>
      <c r="I4698" s="196">
        <f t="shared" si="440"/>
        <v>4</v>
      </c>
      <c r="J4698" s="197">
        <f t="shared" si="441"/>
        <v>5</v>
      </c>
      <c r="K4698" s="186">
        <f t="shared" si="444"/>
        <v>12</v>
      </c>
      <c r="L4698" s="198">
        <f t="shared" si="442"/>
        <v>4</v>
      </c>
      <c r="M4698" s="199">
        <f t="shared" si="443"/>
        <v>4</v>
      </c>
    </row>
    <row r="4699" spans="1:13" x14ac:dyDescent="0.35">
      <c r="A4699" s="189" t="s">
        <v>4383</v>
      </c>
      <c r="B4699" s="190" t="s">
        <v>4386</v>
      </c>
      <c r="C4699" s="191">
        <v>584487</v>
      </c>
      <c r="D4699" s="192">
        <v>3.15</v>
      </c>
      <c r="E4699" s="193">
        <v>41.975449099999999</v>
      </c>
      <c r="F4699" s="194">
        <v>3.3532934131736525</v>
      </c>
      <c r="H4699" s="195">
        <f t="shared" si="439"/>
        <v>3</v>
      </c>
      <c r="I4699" s="196">
        <f t="shared" si="440"/>
        <v>2</v>
      </c>
      <c r="J4699" s="197">
        <f t="shared" si="441"/>
        <v>2.5</v>
      </c>
      <c r="K4699" s="186">
        <f t="shared" si="444"/>
        <v>7.5</v>
      </c>
      <c r="L4699" s="198">
        <f t="shared" si="442"/>
        <v>2.5</v>
      </c>
      <c r="M4699" s="199">
        <f t="shared" si="443"/>
        <v>2.5</v>
      </c>
    </row>
    <row r="4700" spans="1:13" x14ac:dyDescent="0.35">
      <c r="A4700" s="189" t="s">
        <v>4383</v>
      </c>
      <c r="B4700" s="190" t="s">
        <v>4387</v>
      </c>
      <c r="C4700" s="191">
        <v>584576</v>
      </c>
      <c r="D4700" s="192">
        <v>4.181</v>
      </c>
      <c r="E4700" s="193">
        <v>44.577866669999999</v>
      </c>
      <c r="F4700" s="194">
        <v>1.7066666666666666</v>
      </c>
      <c r="H4700" s="195">
        <f t="shared" si="439"/>
        <v>5</v>
      </c>
      <c r="I4700" s="196">
        <f t="shared" si="440"/>
        <v>5</v>
      </c>
      <c r="J4700" s="197">
        <f t="shared" si="441"/>
        <v>5</v>
      </c>
      <c r="K4700" s="186">
        <f t="shared" si="444"/>
        <v>15</v>
      </c>
      <c r="L4700" s="198">
        <f t="shared" si="442"/>
        <v>5</v>
      </c>
      <c r="M4700" s="199">
        <f t="shared" si="443"/>
        <v>5</v>
      </c>
    </row>
    <row r="4701" spans="1:13" x14ac:dyDescent="0.35">
      <c r="A4701" s="189" t="s">
        <v>4383</v>
      </c>
      <c r="B4701" s="190" t="s">
        <v>4388</v>
      </c>
      <c r="C4701" s="191">
        <v>558443</v>
      </c>
      <c r="D4701" s="192">
        <v>3.444</v>
      </c>
      <c r="E4701" s="193">
        <v>45.991646780000004</v>
      </c>
      <c r="F4701" s="194">
        <v>4.9323786793953861</v>
      </c>
      <c r="H4701" s="195">
        <f t="shared" si="439"/>
        <v>3.5</v>
      </c>
      <c r="I4701" s="196">
        <f t="shared" si="440"/>
        <v>5</v>
      </c>
      <c r="J4701" s="197">
        <f t="shared" si="441"/>
        <v>0.5</v>
      </c>
      <c r="K4701" s="186">
        <f t="shared" si="444"/>
        <v>9</v>
      </c>
      <c r="L4701" s="198">
        <f t="shared" si="442"/>
        <v>3</v>
      </c>
      <c r="M4701" s="199">
        <f t="shared" si="443"/>
        <v>3</v>
      </c>
    </row>
    <row r="4702" spans="1:13" x14ac:dyDescent="0.35">
      <c r="A4702" s="189" t="s">
        <v>4383</v>
      </c>
      <c r="B4702" s="190" t="s">
        <v>4389</v>
      </c>
      <c r="C4702" s="191">
        <v>584622</v>
      </c>
      <c r="D4702" s="192">
        <v>4.5279999999999996</v>
      </c>
      <c r="E4702" s="193">
        <v>43.84767025</v>
      </c>
      <c r="F4702" s="194">
        <v>1.3785497656465397</v>
      </c>
      <c r="H4702" s="195">
        <f t="shared" si="439"/>
        <v>5</v>
      </c>
      <c r="I4702" s="196">
        <f t="shared" si="440"/>
        <v>5</v>
      </c>
      <c r="J4702" s="197">
        <f t="shared" si="441"/>
        <v>5</v>
      </c>
      <c r="K4702" s="186">
        <f t="shared" si="444"/>
        <v>15</v>
      </c>
      <c r="L4702" s="198">
        <f t="shared" si="442"/>
        <v>5</v>
      </c>
      <c r="M4702" s="199">
        <f t="shared" si="443"/>
        <v>5</v>
      </c>
    </row>
    <row r="4703" spans="1:13" x14ac:dyDescent="0.35">
      <c r="A4703" s="189" t="s">
        <v>4383</v>
      </c>
      <c r="B4703" s="190" t="s">
        <v>4390</v>
      </c>
      <c r="C4703" s="191">
        <v>584631</v>
      </c>
      <c r="D4703" s="192">
        <v>4.9530000000000003</v>
      </c>
      <c r="E4703" s="193">
        <v>44.173306770000003</v>
      </c>
      <c r="F4703" s="194">
        <v>2.6560424966799467</v>
      </c>
      <c r="H4703" s="195">
        <f t="shared" si="439"/>
        <v>5</v>
      </c>
      <c r="I4703" s="196">
        <f t="shared" si="440"/>
        <v>5</v>
      </c>
      <c r="J4703" s="197">
        <f t="shared" si="441"/>
        <v>3.5</v>
      </c>
      <c r="K4703" s="186">
        <f t="shared" si="444"/>
        <v>13.5</v>
      </c>
      <c r="L4703" s="198">
        <f t="shared" si="442"/>
        <v>4.5</v>
      </c>
      <c r="M4703" s="199">
        <f t="shared" si="443"/>
        <v>4.5</v>
      </c>
    </row>
    <row r="4704" spans="1:13" x14ac:dyDescent="0.35">
      <c r="A4704" s="189" t="s">
        <v>4383</v>
      </c>
      <c r="B4704" s="190" t="s">
        <v>4391</v>
      </c>
      <c r="C4704" s="191">
        <v>584665</v>
      </c>
      <c r="D4704" s="192">
        <v>3.9649999999999999</v>
      </c>
      <c r="E4704" s="193">
        <v>43.035741440000002</v>
      </c>
      <c r="F4704" s="194">
        <v>2.5095057034220534</v>
      </c>
      <c r="H4704" s="195">
        <f t="shared" si="439"/>
        <v>4.5</v>
      </c>
      <c r="I4704" s="196">
        <f t="shared" si="440"/>
        <v>3.5</v>
      </c>
      <c r="J4704" s="197">
        <f t="shared" si="441"/>
        <v>3.5</v>
      </c>
      <c r="K4704" s="186">
        <f t="shared" si="444"/>
        <v>11.5</v>
      </c>
      <c r="L4704" s="198">
        <f t="shared" si="442"/>
        <v>3.8333333333333335</v>
      </c>
      <c r="M4704" s="199">
        <f t="shared" si="443"/>
        <v>3.83</v>
      </c>
    </row>
    <row r="4705" spans="1:13" x14ac:dyDescent="0.35">
      <c r="A4705" s="189" t="s">
        <v>4383</v>
      </c>
      <c r="B4705" s="190" t="s">
        <v>4392</v>
      </c>
      <c r="C4705" s="191">
        <v>584673</v>
      </c>
      <c r="D4705" s="192">
        <v>3.899</v>
      </c>
      <c r="E4705" s="193">
        <v>42.752688169999999</v>
      </c>
      <c r="F4705" s="194">
        <v>3.225806451612903</v>
      </c>
      <c r="H4705" s="195">
        <f t="shared" si="439"/>
        <v>4.5</v>
      </c>
      <c r="I4705" s="196">
        <f t="shared" si="440"/>
        <v>3.5</v>
      </c>
      <c r="J4705" s="197">
        <f t="shared" si="441"/>
        <v>2.5</v>
      </c>
      <c r="K4705" s="186">
        <f t="shared" si="444"/>
        <v>10.5</v>
      </c>
      <c r="L4705" s="198">
        <f t="shared" si="442"/>
        <v>3.5</v>
      </c>
      <c r="M4705" s="199">
        <f t="shared" si="443"/>
        <v>3.5</v>
      </c>
    </row>
    <row r="4706" spans="1:13" x14ac:dyDescent="0.35">
      <c r="A4706" s="189" t="s">
        <v>4383</v>
      </c>
      <c r="B4706" s="190" t="s">
        <v>4393</v>
      </c>
      <c r="C4706" s="191">
        <v>584797</v>
      </c>
      <c r="D4706" s="192">
        <v>3.601</v>
      </c>
      <c r="E4706" s="193">
        <v>44.181119840000001</v>
      </c>
      <c r="F4706" s="194">
        <v>2.389894161829976</v>
      </c>
      <c r="H4706" s="195">
        <f t="shared" si="439"/>
        <v>4</v>
      </c>
      <c r="I4706" s="196">
        <f t="shared" si="440"/>
        <v>5</v>
      </c>
      <c r="J4706" s="197">
        <f t="shared" si="441"/>
        <v>4</v>
      </c>
      <c r="K4706" s="186">
        <f t="shared" si="444"/>
        <v>13</v>
      </c>
      <c r="L4706" s="198">
        <f t="shared" si="442"/>
        <v>4.333333333333333</v>
      </c>
      <c r="M4706" s="199">
        <f t="shared" si="443"/>
        <v>4.33</v>
      </c>
    </row>
    <row r="4707" spans="1:13" x14ac:dyDescent="0.35">
      <c r="A4707" s="189" t="s">
        <v>4383</v>
      </c>
      <c r="B4707" s="190" t="s">
        <v>4394</v>
      </c>
      <c r="C4707" s="191">
        <v>584851</v>
      </c>
      <c r="D4707" s="192">
        <v>6.8230000000000004</v>
      </c>
      <c r="E4707" s="193">
        <v>45.244572159999997</v>
      </c>
      <c r="F4707" s="194">
        <v>4.8531289910600259</v>
      </c>
      <c r="H4707" s="195">
        <f t="shared" si="439"/>
        <v>5</v>
      </c>
      <c r="I4707" s="196">
        <f t="shared" si="440"/>
        <v>5</v>
      </c>
      <c r="J4707" s="197">
        <f t="shared" si="441"/>
        <v>0.5</v>
      </c>
      <c r="K4707" s="186">
        <f t="shared" si="444"/>
        <v>10.5</v>
      </c>
      <c r="L4707" s="198">
        <f t="shared" si="442"/>
        <v>3.5</v>
      </c>
      <c r="M4707" s="199">
        <f t="shared" si="443"/>
        <v>3.5</v>
      </c>
    </row>
    <row r="4708" spans="1:13" x14ac:dyDescent="0.35">
      <c r="A4708" s="189" t="s">
        <v>4383</v>
      </c>
      <c r="B4708" s="190" t="s">
        <v>4395</v>
      </c>
      <c r="C4708" s="191">
        <v>584860</v>
      </c>
      <c r="D4708" s="192">
        <v>4.4429999999999996</v>
      </c>
      <c r="E4708" s="193">
        <v>43.70320624</v>
      </c>
      <c r="F4708" s="194">
        <v>1.4731369150779896</v>
      </c>
      <c r="H4708" s="195">
        <f t="shared" si="439"/>
        <v>5</v>
      </c>
      <c r="I4708" s="196">
        <f t="shared" si="440"/>
        <v>5</v>
      </c>
      <c r="J4708" s="197">
        <f t="shared" si="441"/>
        <v>5</v>
      </c>
      <c r="K4708" s="186">
        <f t="shared" si="444"/>
        <v>15</v>
      </c>
      <c r="L4708" s="198">
        <f t="shared" si="442"/>
        <v>5</v>
      </c>
      <c r="M4708" s="199">
        <f t="shared" si="443"/>
        <v>5</v>
      </c>
    </row>
    <row r="4709" spans="1:13" x14ac:dyDescent="0.35">
      <c r="A4709" s="189" t="s">
        <v>4383</v>
      </c>
      <c r="B4709" s="190" t="s">
        <v>4396</v>
      </c>
      <c r="C4709" s="191">
        <v>584941</v>
      </c>
      <c r="D4709" s="192">
        <v>4.1449999999999996</v>
      </c>
      <c r="E4709" s="193">
        <v>44.004789270000003</v>
      </c>
      <c r="F4709" s="194">
        <v>2.3946360153256703</v>
      </c>
      <c r="H4709" s="195">
        <f t="shared" si="439"/>
        <v>5</v>
      </c>
      <c r="I4709" s="196">
        <f t="shared" si="440"/>
        <v>5</v>
      </c>
      <c r="J4709" s="197">
        <f t="shared" si="441"/>
        <v>4</v>
      </c>
      <c r="K4709" s="186">
        <f t="shared" si="444"/>
        <v>14</v>
      </c>
      <c r="L4709" s="198">
        <f t="shared" si="442"/>
        <v>4.666666666666667</v>
      </c>
      <c r="M4709" s="199">
        <f t="shared" si="443"/>
        <v>4.66</v>
      </c>
    </row>
    <row r="4710" spans="1:13" x14ac:dyDescent="0.35">
      <c r="A4710" s="189" t="s">
        <v>4383</v>
      </c>
      <c r="B4710" s="190" t="s">
        <v>2066</v>
      </c>
      <c r="C4710" s="191">
        <v>584959</v>
      </c>
      <c r="D4710" s="192">
        <v>5.0069999999999997</v>
      </c>
      <c r="E4710" s="193">
        <v>42.741979839999999</v>
      </c>
      <c r="F4710" s="194">
        <v>2.9330889092575618</v>
      </c>
      <c r="H4710" s="195">
        <f t="shared" si="439"/>
        <v>5</v>
      </c>
      <c r="I4710" s="196">
        <f t="shared" si="440"/>
        <v>3.5</v>
      </c>
      <c r="J4710" s="197">
        <f t="shared" si="441"/>
        <v>3</v>
      </c>
      <c r="K4710" s="186">
        <f t="shared" si="444"/>
        <v>11.5</v>
      </c>
      <c r="L4710" s="198">
        <f t="shared" si="442"/>
        <v>3.8333333333333335</v>
      </c>
      <c r="M4710" s="199">
        <f t="shared" si="443"/>
        <v>3.83</v>
      </c>
    </row>
    <row r="4711" spans="1:13" x14ac:dyDescent="0.35">
      <c r="A4711" s="189" t="s">
        <v>4383</v>
      </c>
      <c r="B4711" s="190" t="s">
        <v>4397</v>
      </c>
      <c r="C4711" s="191">
        <v>584975</v>
      </c>
      <c r="D4711" s="192">
        <v>3.6480000000000001</v>
      </c>
      <c r="E4711" s="193">
        <v>44.887976620000003</v>
      </c>
      <c r="F4711" s="194">
        <v>2.2265516281658781</v>
      </c>
      <c r="H4711" s="195">
        <f t="shared" si="439"/>
        <v>4</v>
      </c>
      <c r="I4711" s="196">
        <f t="shared" si="440"/>
        <v>5</v>
      </c>
      <c r="J4711" s="197">
        <f t="shared" si="441"/>
        <v>4</v>
      </c>
      <c r="K4711" s="186">
        <f t="shared" si="444"/>
        <v>13</v>
      </c>
      <c r="L4711" s="198">
        <f t="shared" si="442"/>
        <v>4.333333333333333</v>
      </c>
      <c r="M4711" s="199">
        <f t="shared" si="443"/>
        <v>4.33</v>
      </c>
    </row>
    <row r="4712" spans="1:13" x14ac:dyDescent="0.35">
      <c r="A4712" s="189" t="s">
        <v>4383</v>
      </c>
      <c r="B4712" s="190" t="s">
        <v>4398</v>
      </c>
      <c r="C4712" s="191">
        <v>584983</v>
      </c>
      <c r="D4712" s="192">
        <v>3.5939999999999999</v>
      </c>
      <c r="E4712" s="193">
        <v>43.22134947</v>
      </c>
      <c r="F4712" s="194">
        <v>3.1934071594128253</v>
      </c>
      <c r="H4712" s="195">
        <f t="shared" si="439"/>
        <v>3.5</v>
      </c>
      <c r="I4712" s="196">
        <f t="shared" si="440"/>
        <v>4</v>
      </c>
      <c r="J4712" s="197">
        <f t="shared" si="441"/>
        <v>2.5</v>
      </c>
      <c r="K4712" s="186">
        <f t="shared" si="444"/>
        <v>10</v>
      </c>
      <c r="L4712" s="198">
        <f t="shared" si="442"/>
        <v>3.3333333333333335</v>
      </c>
      <c r="M4712" s="199">
        <f t="shared" si="443"/>
        <v>3.33</v>
      </c>
    </row>
    <row r="4713" spans="1:13" x14ac:dyDescent="0.35">
      <c r="A4713" s="189" t="s">
        <v>4383</v>
      </c>
      <c r="B4713" s="190" t="s">
        <v>4399</v>
      </c>
      <c r="C4713" s="191">
        <v>585050</v>
      </c>
      <c r="D4713" s="192">
        <v>3.2930000000000001</v>
      </c>
      <c r="E4713" s="193">
        <v>41.227984339999999</v>
      </c>
      <c r="F4713" s="194">
        <v>10.828440965427268</v>
      </c>
      <c r="H4713" s="195">
        <f t="shared" si="439"/>
        <v>3</v>
      </c>
      <c r="I4713" s="196">
        <f t="shared" si="440"/>
        <v>1</v>
      </c>
      <c r="J4713" s="197">
        <f t="shared" si="441"/>
        <v>0.5</v>
      </c>
      <c r="K4713" s="186">
        <f t="shared" si="444"/>
        <v>4.5</v>
      </c>
      <c r="L4713" s="198">
        <f t="shared" si="442"/>
        <v>1.5</v>
      </c>
      <c r="M4713" s="199">
        <f t="shared" si="443"/>
        <v>1.5</v>
      </c>
    </row>
    <row r="4714" spans="1:13" x14ac:dyDescent="0.35">
      <c r="A4714" s="189" t="s">
        <v>4400</v>
      </c>
      <c r="B4714" s="190" t="s">
        <v>4401</v>
      </c>
      <c r="C4714" s="191">
        <v>592897</v>
      </c>
      <c r="D4714" s="192">
        <v>2.8170000000000002</v>
      </c>
      <c r="E4714" s="193">
        <v>44.821138210000001</v>
      </c>
      <c r="F4714" s="194">
        <v>1.6260162601626016</v>
      </c>
      <c r="H4714" s="195">
        <f t="shared" si="439"/>
        <v>2</v>
      </c>
      <c r="I4714" s="196">
        <f t="shared" si="440"/>
        <v>5</v>
      </c>
      <c r="J4714" s="197">
        <f t="shared" si="441"/>
        <v>5</v>
      </c>
      <c r="K4714" s="186">
        <f t="shared" si="444"/>
        <v>12</v>
      </c>
      <c r="L4714" s="198">
        <f t="shared" si="442"/>
        <v>4</v>
      </c>
      <c r="M4714" s="199">
        <f t="shared" si="443"/>
        <v>4</v>
      </c>
    </row>
    <row r="4715" spans="1:13" x14ac:dyDescent="0.35">
      <c r="A4715" s="189" t="s">
        <v>4400</v>
      </c>
      <c r="B4715" s="190" t="s">
        <v>4402</v>
      </c>
      <c r="C4715" s="191">
        <v>592927</v>
      </c>
      <c r="D4715" s="192">
        <v>3.8940000000000001</v>
      </c>
      <c r="E4715" s="193">
        <v>43.060179980000001</v>
      </c>
      <c r="F4715" s="194">
        <v>1.124859392575928</v>
      </c>
      <c r="H4715" s="195">
        <f t="shared" si="439"/>
        <v>4.5</v>
      </c>
      <c r="I4715" s="196">
        <f t="shared" si="440"/>
        <v>3.5</v>
      </c>
      <c r="J4715" s="197">
        <f t="shared" si="441"/>
        <v>5</v>
      </c>
      <c r="K4715" s="186">
        <f t="shared" si="444"/>
        <v>13</v>
      </c>
      <c r="L4715" s="198">
        <f t="shared" si="442"/>
        <v>4.333333333333333</v>
      </c>
      <c r="M4715" s="199">
        <f t="shared" si="443"/>
        <v>4.33</v>
      </c>
    </row>
    <row r="4716" spans="1:13" x14ac:dyDescent="0.35">
      <c r="A4716" s="189" t="s">
        <v>4400</v>
      </c>
      <c r="B4716" s="190" t="s">
        <v>4400</v>
      </c>
      <c r="C4716" s="191">
        <v>592943</v>
      </c>
      <c r="D4716" s="192">
        <v>3.6960000000000002</v>
      </c>
      <c r="E4716" s="193">
        <v>42.018647510000001</v>
      </c>
      <c r="F4716" s="194">
        <v>2.902336380786533</v>
      </c>
      <c r="H4716" s="195">
        <f t="shared" si="439"/>
        <v>4</v>
      </c>
      <c r="I4716" s="196">
        <f t="shared" si="440"/>
        <v>2</v>
      </c>
      <c r="J4716" s="197">
        <f t="shared" si="441"/>
        <v>3</v>
      </c>
      <c r="K4716" s="186">
        <f t="shared" si="444"/>
        <v>9</v>
      </c>
      <c r="L4716" s="198">
        <f t="shared" si="442"/>
        <v>3</v>
      </c>
      <c r="M4716" s="199">
        <f t="shared" si="443"/>
        <v>3</v>
      </c>
    </row>
    <row r="4717" spans="1:13" x14ac:dyDescent="0.35">
      <c r="A4717" s="189" t="s">
        <v>4400</v>
      </c>
      <c r="B4717" s="190" t="s">
        <v>4403</v>
      </c>
      <c r="C4717" s="191">
        <v>592986</v>
      </c>
      <c r="D4717" s="192">
        <v>2.8780000000000001</v>
      </c>
      <c r="E4717" s="193">
        <v>39.356540080000002</v>
      </c>
      <c r="F4717" s="194">
        <v>0.84388185654008441</v>
      </c>
      <c r="H4717" s="195">
        <f t="shared" si="439"/>
        <v>2</v>
      </c>
      <c r="I4717" s="196">
        <f t="shared" si="440"/>
        <v>0.5</v>
      </c>
      <c r="J4717" s="197">
        <f t="shared" si="441"/>
        <v>5</v>
      </c>
      <c r="K4717" s="186">
        <f t="shared" si="444"/>
        <v>7.5</v>
      </c>
      <c r="L4717" s="198">
        <f t="shared" si="442"/>
        <v>2.5</v>
      </c>
      <c r="M4717" s="199">
        <f t="shared" si="443"/>
        <v>2.5</v>
      </c>
    </row>
    <row r="4718" spans="1:13" x14ac:dyDescent="0.35">
      <c r="A4718" s="189" t="s">
        <v>4400</v>
      </c>
      <c r="B4718" s="190" t="s">
        <v>2335</v>
      </c>
      <c r="C4718" s="191">
        <v>592994</v>
      </c>
      <c r="D4718" s="192">
        <v>1.871</v>
      </c>
      <c r="E4718" s="193">
        <v>41.682965299999999</v>
      </c>
      <c r="F4718" s="194">
        <v>2.7339642481598316</v>
      </c>
      <c r="H4718" s="195">
        <f t="shared" si="439"/>
        <v>0.5</v>
      </c>
      <c r="I4718" s="196">
        <f t="shared" si="440"/>
        <v>1.5</v>
      </c>
      <c r="J4718" s="197">
        <f t="shared" si="441"/>
        <v>3.5</v>
      </c>
      <c r="K4718" s="186">
        <f t="shared" si="444"/>
        <v>5.5</v>
      </c>
      <c r="L4718" s="198">
        <f t="shared" si="442"/>
        <v>1.8333333333333333</v>
      </c>
      <c r="M4718" s="199">
        <f t="shared" si="443"/>
        <v>1.83</v>
      </c>
    </row>
    <row r="4719" spans="1:13" x14ac:dyDescent="0.35">
      <c r="A4719" s="189" t="s">
        <v>4400</v>
      </c>
      <c r="B4719" s="190" t="s">
        <v>3134</v>
      </c>
      <c r="C4719" s="191">
        <v>593095</v>
      </c>
      <c r="D4719" s="192">
        <v>4.9080000000000004</v>
      </c>
      <c r="E4719" s="193">
        <v>43.411564630000001</v>
      </c>
      <c r="F4719" s="194">
        <v>3.4013605442176869</v>
      </c>
      <c r="H4719" s="195">
        <f t="shared" si="439"/>
        <v>5</v>
      </c>
      <c r="I4719" s="196">
        <f t="shared" si="440"/>
        <v>4.5</v>
      </c>
      <c r="J4719" s="197">
        <f t="shared" si="441"/>
        <v>2.5</v>
      </c>
      <c r="K4719" s="186">
        <f t="shared" si="444"/>
        <v>12</v>
      </c>
      <c r="L4719" s="198">
        <f t="shared" si="442"/>
        <v>4</v>
      </c>
      <c r="M4719" s="199">
        <f t="shared" si="443"/>
        <v>4</v>
      </c>
    </row>
    <row r="4720" spans="1:13" x14ac:dyDescent="0.35">
      <c r="A4720" s="189" t="s">
        <v>4400</v>
      </c>
      <c r="B4720" s="190" t="s">
        <v>4404</v>
      </c>
      <c r="C4720" s="191">
        <v>593150</v>
      </c>
      <c r="D4720" s="192">
        <v>2.7559999999999998</v>
      </c>
      <c r="E4720" s="193">
        <v>39.139784949999999</v>
      </c>
      <c r="F4720" s="194">
        <v>2.150537634408602</v>
      </c>
      <c r="H4720" s="195">
        <f t="shared" si="439"/>
        <v>2</v>
      </c>
      <c r="I4720" s="196">
        <f t="shared" si="440"/>
        <v>0.5</v>
      </c>
      <c r="J4720" s="197">
        <f t="shared" si="441"/>
        <v>4.5</v>
      </c>
      <c r="K4720" s="186">
        <f t="shared" si="444"/>
        <v>7</v>
      </c>
      <c r="L4720" s="198">
        <f t="shared" si="442"/>
        <v>2.3333333333333335</v>
      </c>
      <c r="M4720" s="199">
        <f t="shared" si="443"/>
        <v>2.33</v>
      </c>
    </row>
    <row r="4721" spans="1:13" x14ac:dyDescent="0.35">
      <c r="A4721" s="189" t="s">
        <v>4400</v>
      </c>
      <c r="B4721" s="190" t="s">
        <v>4405</v>
      </c>
      <c r="C4721" s="191">
        <v>593184</v>
      </c>
      <c r="D4721" s="192">
        <v>7.6920000000000002</v>
      </c>
      <c r="E4721" s="193">
        <v>46.967889909999997</v>
      </c>
      <c r="F4721" s="194">
        <v>1.834862385321101</v>
      </c>
      <c r="H4721" s="195">
        <f t="shared" si="439"/>
        <v>5</v>
      </c>
      <c r="I4721" s="196">
        <f t="shared" si="440"/>
        <v>5</v>
      </c>
      <c r="J4721" s="197">
        <f t="shared" si="441"/>
        <v>4.5</v>
      </c>
      <c r="K4721" s="186">
        <f t="shared" si="444"/>
        <v>14.5</v>
      </c>
      <c r="L4721" s="198">
        <f t="shared" si="442"/>
        <v>4.833333333333333</v>
      </c>
      <c r="M4721" s="199">
        <f t="shared" si="443"/>
        <v>4.83</v>
      </c>
    </row>
    <row r="4722" spans="1:13" x14ac:dyDescent="0.35">
      <c r="A4722" s="189" t="s">
        <v>4400</v>
      </c>
      <c r="B4722" s="190" t="s">
        <v>3432</v>
      </c>
      <c r="C4722" s="191">
        <v>593222</v>
      </c>
      <c r="D4722" s="192">
        <v>2.5409999999999999</v>
      </c>
      <c r="E4722" s="193">
        <v>41.664367820000002</v>
      </c>
      <c r="F4722" s="194">
        <v>2.5287356321839085</v>
      </c>
      <c r="H4722" s="195">
        <f t="shared" si="439"/>
        <v>1.5</v>
      </c>
      <c r="I4722" s="196">
        <f t="shared" si="440"/>
        <v>1.5</v>
      </c>
      <c r="J4722" s="197">
        <f t="shared" si="441"/>
        <v>3.5</v>
      </c>
      <c r="K4722" s="186">
        <f t="shared" si="444"/>
        <v>6.5</v>
      </c>
      <c r="L4722" s="198">
        <f t="shared" si="442"/>
        <v>2.1666666666666665</v>
      </c>
      <c r="M4722" s="199">
        <f t="shared" si="443"/>
        <v>2.16</v>
      </c>
    </row>
    <row r="4723" spans="1:13" x14ac:dyDescent="0.35">
      <c r="A4723" s="189" t="s">
        <v>4400</v>
      </c>
      <c r="B4723" s="190" t="s">
        <v>4406</v>
      </c>
      <c r="C4723" s="191">
        <v>593257</v>
      </c>
      <c r="D4723" s="192">
        <v>3.0510000000000002</v>
      </c>
      <c r="E4723" s="193">
        <v>42.976845150000003</v>
      </c>
      <c r="F4723" s="194">
        <v>1.3024602026049203</v>
      </c>
      <c r="H4723" s="195">
        <f t="shared" si="439"/>
        <v>2.5</v>
      </c>
      <c r="I4723" s="196">
        <f t="shared" si="440"/>
        <v>3.5</v>
      </c>
      <c r="J4723" s="197">
        <f t="shared" si="441"/>
        <v>5</v>
      </c>
      <c r="K4723" s="186">
        <f t="shared" si="444"/>
        <v>11</v>
      </c>
      <c r="L4723" s="198">
        <f t="shared" si="442"/>
        <v>3.6666666666666665</v>
      </c>
      <c r="M4723" s="199">
        <f t="shared" si="443"/>
        <v>3.66</v>
      </c>
    </row>
    <row r="4724" spans="1:13" x14ac:dyDescent="0.35">
      <c r="A4724" s="189" t="s">
        <v>4400</v>
      </c>
      <c r="B4724" s="190" t="s">
        <v>4407</v>
      </c>
      <c r="C4724" s="191">
        <v>593290</v>
      </c>
      <c r="D4724" s="192">
        <v>5.8140000000000001</v>
      </c>
      <c r="E4724" s="193">
        <v>40.452054789999998</v>
      </c>
      <c r="F4724" s="194">
        <v>0</v>
      </c>
      <c r="H4724" s="195">
        <f t="shared" si="439"/>
        <v>5</v>
      </c>
      <c r="I4724" s="196">
        <f t="shared" si="440"/>
        <v>0.5</v>
      </c>
      <c r="J4724" s="197">
        <f t="shared" si="441"/>
        <v>5</v>
      </c>
      <c r="K4724" s="186">
        <f t="shared" si="444"/>
        <v>10.5</v>
      </c>
      <c r="L4724" s="198">
        <f t="shared" si="442"/>
        <v>3.5</v>
      </c>
      <c r="M4724" s="199">
        <f t="shared" si="443"/>
        <v>3.5</v>
      </c>
    </row>
    <row r="4725" spans="1:13" x14ac:dyDescent="0.35">
      <c r="A4725" s="189" t="s">
        <v>4400</v>
      </c>
      <c r="B4725" s="190" t="s">
        <v>4314</v>
      </c>
      <c r="C4725" s="191">
        <v>593338</v>
      </c>
      <c r="D4725" s="192">
        <v>3.9470000000000001</v>
      </c>
      <c r="E4725" s="193">
        <v>43.97752809</v>
      </c>
      <c r="F4725" s="194">
        <v>0.5617977528089888</v>
      </c>
      <c r="H4725" s="195">
        <f t="shared" si="439"/>
        <v>4.5</v>
      </c>
      <c r="I4725" s="196">
        <f t="shared" si="440"/>
        <v>5</v>
      </c>
      <c r="J4725" s="197">
        <f t="shared" si="441"/>
        <v>5</v>
      </c>
      <c r="K4725" s="186">
        <f t="shared" si="444"/>
        <v>14.5</v>
      </c>
      <c r="L4725" s="198">
        <f t="shared" si="442"/>
        <v>4.833333333333333</v>
      </c>
      <c r="M4725" s="199">
        <f t="shared" si="443"/>
        <v>4.83</v>
      </c>
    </row>
    <row r="4726" spans="1:13" x14ac:dyDescent="0.35">
      <c r="A4726" s="189" t="s">
        <v>4400</v>
      </c>
      <c r="B4726" s="190" t="s">
        <v>4408</v>
      </c>
      <c r="C4726" s="191">
        <v>557048</v>
      </c>
      <c r="D4726" s="192">
        <v>7.0510000000000002</v>
      </c>
      <c r="E4726" s="193">
        <v>42.09834369</v>
      </c>
      <c r="F4726" s="194">
        <v>0.41407867494824019</v>
      </c>
      <c r="H4726" s="195">
        <f t="shared" si="439"/>
        <v>5</v>
      </c>
      <c r="I4726" s="196">
        <f t="shared" si="440"/>
        <v>2.5</v>
      </c>
      <c r="J4726" s="197">
        <f t="shared" si="441"/>
        <v>5</v>
      </c>
      <c r="K4726" s="186">
        <f t="shared" si="444"/>
        <v>12.5</v>
      </c>
      <c r="L4726" s="198">
        <f t="shared" si="442"/>
        <v>4.166666666666667</v>
      </c>
      <c r="M4726" s="199">
        <f t="shared" si="443"/>
        <v>4.16</v>
      </c>
    </row>
    <row r="4727" spans="1:13" x14ac:dyDescent="0.35">
      <c r="A4727" s="189" t="s">
        <v>4400</v>
      </c>
      <c r="B4727" s="190" t="s">
        <v>4409</v>
      </c>
      <c r="C4727" s="191">
        <v>593389</v>
      </c>
      <c r="D4727" s="192">
        <v>4.04</v>
      </c>
      <c r="E4727" s="193">
        <v>41.37464387</v>
      </c>
      <c r="F4727" s="194">
        <v>1.7094017094017093</v>
      </c>
      <c r="H4727" s="195">
        <f t="shared" si="439"/>
        <v>4.5</v>
      </c>
      <c r="I4727" s="196">
        <f t="shared" si="440"/>
        <v>1</v>
      </c>
      <c r="J4727" s="197">
        <f t="shared" si="441"/>
        <v>5</v>
      </c>
      <c r="K4727" s="186">
        <f t="shared" si="444"/>
        <v>10.5</v>
      </c>
      <c r="L4727" s="198">
        <f t="shared" si="442"/>
        <v>3.5</v>
      </c>
      <c r="M4727" s="199">
        <f t="shared" si="443"/>
        <v>3.5</v>
      </c>
    </row>
    <row r="4728" spans="1:13" x14ac:dyDescent="0.35">
      <c r="A4728" s="189" t="s">
        <v>4400</v>
      </c>
      <c r="B4728" s="190" t="s">
        <v>4410</v>
      </c>
      <c r="C4728" s="191">
        <v>593401</v>
      </c>
      <c r="D4728" s="192">
        <v>5.2830000000000004</v>
      </c>
      <c r="E4728" s="193">
        <v>43.664383559999997</v>
      </c>
      <c r="F4728" s="194">
        <v>1.8264840182648403</v>
      </c>
      <c r="H4728" s="195">
        <f t="shared" si="439"/>
        <v>5</v>
      </c>
      <c r="I4728" s="196">
        <f t="shared" si="440"/>
        <v>5</v>
      </c>
      <c r="J4728" s="197">
        <f t="shared" si="441"/>
        <v>4.5</v>
      </c>
      <c r="K4728" s="186">
        <f t="shared" si="444"/>
        <v>14.5</v>
      </c>
      <c r="L4728" s="198">
        <f t="shared" si="442"/>
        <v>4.833333333333333</v>
      </c>
      <c r="M4728" s="199">
        <f t="shared" si="443"/>
        <v>4.83</v>
      </c>
    </row>
    <row r="4729" spans="1:13" x14ac:dyDescent="0.35">
      <c r="A4729" s="189" t="s">
        <v>4400</v>
      </c>
      <c r="B4729" s="190" t="s">
        <v>4411</v>
      </c>
      <c r="C4729" s="191">
        <v>593419</v>
      </c>
      <c r="D4729" s="192">
        <v>4.5519999999999996</v>
      </c>
      <c r="E4729" s="193">
        <v>43.807899460000002</v>
      </c>
      <c r="F4729" s="194">
        <v>1.7953321364452424</v>
      </c>
      <c r="H4729" s="195">
        <f t="shared" si="439"/>
        <v>5</v>
      </c>
      <c r="I4729" s="196">
        <f t="shared" si="440"/>
        <v>5</v>
      </c>
      <c r="J4729" s="197">
        <f t="shared" si="441"/>
        <v>5</v>
      </c>
      <c r="K4729" s="186">
        <f t="shared" si="444"/>
        <v>15</v>
      </c>
      <c r="L4729" s="198">
        <f t="shared" si="442"/>
        <v>5</v>
      </c>
      <c r="M4729" s="199">
        <f t="shared" si="443"/>
        <v>5</v>
      </c>
    </row>
    <row r="4730" spans="1:13" x14ac:dyDescent="0.35">
      <c r="A4730" s="189" t="s">
        <v>4400</v>
      </c>
      <c r="B4730" s="190" t="s">
        <v>4412</v>
      </c>
      <c r="C4730" s="191">
        <v>593427</v>
      </c>
      <c r="D4730" s="192">
        <v>4.7240000000000002</v>
      </c>
      <c r="E4730" s="193">
        <v>42.323943659999998</v>
      </c>
      <c r="F4730" s="194">
        <v>2.816901408450704</v>
      </c>
      <c r="H4730" s="195">
        <f t="shared" si="439"/>
        <v>5</v>
      </c>
      <c r="I4730" s="196">
        <f t="shared" si="440"/>
        <v>2.5</v>
      </c>
      <c r="J4730" s="197">
        <f t="shared" si="441"/>
        <v>3.5</v>
      </c>
      <c r="K4730" s="186">
        <f t="shared" si="444"/>
        <v>11</v>
      </c>
      <c r="L4730" s="198">
        <f t="shared" si="442"/>
        <v>3.6666666666666665</v>
      </c>
      <c r="M4730" s="199">
        <f t="shared" si="443"/>
        <v>3.66</v>
      </c>
    </row>
    <row r="4731" spans="1:13" x14ac:dyDescent="0.35">
      <c r="A4731" s="189" t="s">
        <v>4400</v>
      </c>
      <c r="B4731" s="190" t="s">
        <v>792</v>
      </c>
      <c r="C4731" s="191">
        <v>593532</v>
      </c>
      <c r="D4731" s="192">
        <v>2.2829999999999999</v>
      </c>
      <c r="E4731" s="193">
        <v>39.950284089999997</v>
      </c>
      <c r="F4731" s="194">
        <v>1.1363636363636365</v>
      </c>
      <c r="H4731" s="195">
        <f t="shared" si="439"/>
        <v>1</v>
      </c>
      <c r="I4731" s="196">
        <f t="shared" si="440"/>
        <v>0.5</v>
      </c>
      <c r="J4731" s="197">
        <f t="shared" si="441"/>
        <v>5</v>
      </c>
      <c r="K4731" s="186">
        <f t="shared" si="444"/>
        <v>6.5</v>
      </c>
      <c r="L4731" s="198">
        <f t="shared" si="442"/>
        <v>2.1666666666666665</v>
      </c>
      <c r="M4731" s="199">
        <f t="shared" si="443"/>
        <v>2.16</v>
      </c>
    </row>
    <row r="4732" spans="1:13" x14ac:dyDescent="0.35">
      <c r="A4732" s="189" t="s">
        <v>4400</v>
      </c>
      <c r="B4732" s="190" t="s">
        <v>4413</v>
      </c>
      <c r="C4732" s="191">
        <v>593591</v>
      </c>
      <c r="D4732" s="192">
        <v>6.7309999999999999</v>
      </c>
      <c r="E4732" s="193">
        <v>45.9024024</v>
      </c>
      <c r="F4732" s="194">
        <v>0</v>
      </c>
      <c r="H4732" s="195">
        <f t="shared" si="439"/>
        <v>5</v>
      </c>
      <c r="I4732" s="196">
        <f t="shared" si="440"/>
        <v>5</v>
      </c>
      <c r="J4732" s="197">
        <f t="shared" si="441"/>
        <v>5</v>
      </c>
      <c r="K4732" s="186">
        <f t="shared" si="444"/>
        <v>15</v>
      </c>
      <c r="L4732" s="198">
        <f t="shared" si="442"/>
        <v>5</v>
      </c>
      <c r="M4732" s="199">
        <f t="shared" si="443"/>
        <v>5</v>
      </c>
    </row>
    <row r="4733" spans="1:13" x14ac:dyDescent="0.35">
      <c r="A4733" s="189" t="s">
        <v>4400</v>
      </c>
      <c r="B4733" s="190" t="s">
        <v>4369</v>
      </c>
      <c r="C4733" s="191">
        <v>550191</v>
      </c>
      <c r="D4733" s="192">
        <v>6.7069999999999999</v>
      </c>
      <c r="E4733" s="193">
        <v>45.101626019999998</v>
      </c>
      <c r="F4733" s="194">
        <v>1.6260162601626016</v>
      </c>
      <c r="H4733" s="195">
        <f t="shared" si="439"/>
        <v>5</v>
      </c>
      <c r="I4733" s="196">
        <f t="shared" si="440"/>
        <v>5</v>
      </c>
      <c r="J4733" s="197">
        <f t="shared" si="441"/>
        <v>5</v>
      </c>
      <c r="K4733" s="186">
        <f t="shared" si="444"/>
        <v>15</v>
      </c>
      <c r="L4733" s="198">
        <f t="shared" si="442"/>
        <v>5</v>
      </c>
      <c r="M4733" s="199">
        <f t="shared" si="443"/>
        <v>5</v>
      </c>
    </row>
    <row r="4734" spans="1:13" x14ac:dyDescent="0.35">
      <c r="A4734" s="189" t="s">
        <v>3419</v>
      </c>
      <c r="B4734" s="190" t="s">
        <v>4414</v>
      </c>
      <c r="C4734" s="191">
        <v>586099</v>
      </c>
      <c r="D4734" s="192">
        <v>5.3529999999999998</v>
      </c>
      <c r="E4734" s="193">
        <v>43.629337540000002</v>
      </c>
      <c r="F4734" s="194">
        <v>2.9968454258675075</v>
      </c>
      <c r="H4734" s="195">
        <f t="shared" si="439"/>
        <v>5</v>
      </c>
      <c r="I4734" s="196">
        <f t="shared" si="440"/>
        <v>5</v>
      </c>
      <c r="J4734" s="197">
        <f t="shared" si="441"/>
        <v>3</v>
      </c>
      <c r="K4734" s="186">
        <f t="shared" si="444"/>
        <v>13</v>
      </c>
      <c r="L4734" s="198">
        <f t="shared" si="442"/>
        <v>4.333333333333333</v>
      </c>
      <c r="M4734" s="199">
        <f t="shared" si="443"/>
        <v>4.33</v>
      </c>
    </row>
    <row r="4735" spans="1:13" x14ac:dyDescent="0.35">
      <c r="A4735" s="189" t="s">
        <v>3419</v>
      </c>
      <c r="B4735" s="190" t="s">
        <v>443</v>
      </c>
      <c r="C4735" s="191">
        <v>586102</v>
      </c>
      <c r="D4735" s="192">
        <v>4.6340000000000003</v>
      </c>
      <c r="E4735" s="193">
        <v>44.031445230000003</v>
      </c>
      <c r="F4735" s="194">
        <v>3.3319450229071221</v>
      </c>
      <c r="H4735" s="195">
        <f t="shared" si="439"/>
        <v>5</v>
      </c>
      <c r="I4735" s="196">
        <f t="shared" si="440"/>
        <v>5</v>
      </c>
      <c r="J4735" s="197">
        <f t="shared" si="441"/>
        <v>2.5</v>
      </c>
      <c r="K4735" s="186">
        <f t="shared" si="444"/>
        <v>12.5</v>
      </c>
      <c r="L4735" s="198">
        <f t="shared" si="442"/>
        <v>4.166666666666667</v>
      </c>
      <c r="M4735" s="199">
        <f t="shared" si="443"/>
        <v>4.16</v>
      </c>
    </row>
    <row r="4736" spans="1:13" x14ac:dyDescent="0.35">
      <c r="A4736" s="189" t="s">
        <v>3419</v>
      </c>
      <c r="B4736" s="190" t="s">
        <v>4415</v>
      </c>
      <c r="C4736" s="191">
        <v>586137</v>
      </c>
      <c r="D4736" s="192">
        <v>5.3520000000000003</v>
      </c>
      <c r="E4736" s="193">
        <v>41.408344280000001</v>
      </c>
      <c r="F4736" s="194">
        <v>2.8252299605781861</v>
      </c>
      <c r="H4736" s="195">
        <f t="shared" si="439"/>
        <v>5</v>
      </c>
      <c r="I4736" s="196">
        <f t="shared" si="440"/>
        <v>1</v>
      </c>
      <c r="J4736" s="197">
        <f t="shared" si="441"/>
        <v>3.5</v>
      </c>
      <c r="K4736" s="186">
        <f t="shared" si="444"/>
        <v>9.5</v>
      </c>
      <c r="L4736" s="198">
        <f t="shared" si="442"/>
        <v>3.1666666666666665</v>
      </c>
      <c r="M4736" s="199">
        <f t="shared" si="443"/>
        <v>3.16</v>
      </c>
    </row>
    <row r="4737" spans="1:13" x14ac:dyDescent="0.35">
      <c r="A4737" s="189" t="s">
        <v>3419</v>
      </c>
      <c r="B4737" s="190" t="s">
        <v>4416</v>
      </c>
      <c r="C4737" s="191">
        <v>586161</v>
      </c>
      <c r="D4737" s="192">
        <v>6.6150000000000002</v>
      </c>
      <c r="E4737" s="193">
        <v>44.523901189999997</v>
      </c>
      <c r="F4737" s="194">
        <v>3.2402951555983317</v>
      </c>
      <c r="H4737" s="195">
        <f t="shared" si="439"/>
        <v>5</v>
      </c>
      <c r="I4737" s="196">
        <f t="shared" si="440"/>
        <v>5</v>
      </c>
      <c r="J4737" s="197">
        <f t="shared" si="441"/>
        <v>2.5</v>
      </c>
      <c r="K4737" s="186">
        <f t="shared" si="444"/>
        <v>12.5</v>
      </c>
      <c r="L4737" s="198">
        <f t="shared" si="442"/>
        <v>4.166666666666667</v>
      </c>
      <c r="M4737" s="199">
        <f t="shared" si="443"/>
        <v>4.16</v>
      </c>
    </row>
    <row r="4738" spans="1:13" x14ac:dyDescent="0.35">
      <c r="A4738" s="189" t="s">
        <v>3419</v>
      </c>
      <c r="B4738" s="190" t="s">
        <v>3419</v>
      </c>
      <c r="C4738" s="191">
        <v>586021</v>
      </c>
      <c r="D4738" s="192">
        <v>6.9290000000000003</v>
      </c>
      <c r="E4738" s="193">
        <v>45.203893139999998</v>
      </c>
      <c r="F4738" s="194">
        <v>2.4939764129010444</v>
      </c>
      <c r="H4738" s="195">
        <f t="shared" si="439"/>
        <v>5</v>
      </c>
      <c r="I4738" s="196">
        <f t="shared" si="440"/>
        <v>5</v>
      </c>
      <c r="J4738" s="197">
        <f t="shared" si="441"/>
        <v>4</v>
      </c>
      <c r="K4738" s="186">
        <f t="shared" si="444"/>
        <v>14</v>
      </c>
      <c r="L4738" s="198">
        <f t="shared" si="442"/>
        <v>4.666666666666667</v>
      </c>
      <c r="M4738" s="199">
        <f t="shared" si="443"/>
        <v>4.66</v>
      </c>
    </row>
    <row r="4739" spans="1:13" x14ac:dyDescent="0.35">
      <c r="A4739" s="189" t="s">
        <v>3419</v>
      </c>
      <c r="B4739" s="190" t="s">
        <v>2476</v>
      </c>
      <c r="C4739" s="191">
        <v>586234</v>
      </c>
      <c r="D4739" s="192">
        <v>4.375</v>
      </c>
      <c r="E4739" s="193">
        <v>41.354304640000002</v>
      </c>
      <c r="F4739" s="194">
        <v>4.4150110375275942</v>
      </c>
      <c r="H4739" s="195">
        <f t="shared" si="439"/>
        <v>5</v>
      </c>
      <c r="I4739" s="196">
        <f t="shared" si="440"/>
        <v>1</v>
      </c>
      <c r="J4739" s="197">
        <f t="shared" si="441"/>
        <v>1</v>
      </c>
      <c r="K4739" s="186">
        <f t="shared" si="444"/>
        <v>7</v>
      </c>
      <c r="L4739" s="198">
        <f t="shared" si="442"/>
        <v>2.3333333333333335</v>
      </c>
      <c r="M4739" s="199">
        <f t="shared" si="443"/>
        <v>2.33</v>
      </c>
    </row>
    <row r="4740" spans="1:13" x14ac:dyDescent="0.35">
      <c r="A4740" s="189" t="s">
        <v>3419</v>
      </c>
      <c r="B4740" s="190" t="s">
        <v>4417</v>
      </c>
      <c r="C4740" s="191">
        <v>586242</v>
      </c>
      <c r="D4740" s="192">
        <v>4.8390000000000004</v>
      </c>
      <c r="E4740" s="193">
        <v>45.865079369999997</v>
      </c>
      <c r="F4740" s="194">
        <v>1.0582010582010584</v>
      </c>
      <c r="H4740" s="195">
        <f t="shared" ref="H4740:H4803" si="445">VALUE(_xlfn.IFS(D4740&gt;4.05,"5",D4740&gt;=3.83,"4,5",D4740&gt;=3.6,"4",D4740&gt;=3.37,"3,5",D4740&gt;=3.14,"3",D4740&gt;=2.91,"2,5",D4740&gt;=2.68,"2",D4740&gt;=2.45,"1,5",D4740&gt;=2.22,"1",D4740&lt;2.22,"0,5"))</f>
        <v>5</v>
      </c>
      <c r="I4740" s="196">
        <f t="shared" ref="I4740:I4803" si="446">VALUE(_xlfn.IFS(E4740&gt;43.62,"5",E4740&gt;=43.32,"4,5",E4740&gt;=43.1,"4",E4740&gt;=42.7,"3,5",E4740&gt;=42.39,"3",E4740&gt;=42.08,"2,5",E4740&gt;=41.77,"2",E4740&gt;=41.46,"1,5",E4740&gt;=41.15,"1",E4740&lt;41.15,"0,5"))</f>
        <v>5</v>
      </c>
      <c r="J4740" s="197">
        <f t="shared" ref="J4740:J4803" si="447">VALUE(_xlfn.IFS(F4740&gt;4.53,"0,5",F4740&gt;=4.2,"1",F4740&gt;=3.86,"1,5",F4740&gt;=3.52,"2",F4740&gt;=3.18,"2,5",F4740&gt;=2.84,"3",F4740&gt;=2.5,"3,5",F4740&gt;=2.16,"4",F4740&gt;=1.82,"4,5",F4740&lt;1.82,"5"))</f>
        <v>5</v>
      </c>
      <c r="K4740" s="186">
        <f t="shared" si="444"/>
        <v>15</v>
      </c>
      <c r="L4740" s="198">
        <f t="shared" ref="L4740:L4803" si="448">(H4740+I4740+J4740)/3</f>
        <v>5</v>
      </c>
      <c r="M4740" s="199">
        <f t="shared" ref="M4740:M4803" si="449">ROUNDDOWN(L4740,2)</f>
        <v>5</v>
      </c>
    </row>
    <row r="4741" spans="1:13" x14ac:dyDescent="0.35">
      <c r="A4741" s="189" t="s">
        <v>3419</v>
      </c>
      <c r="B4741" s="190" t="s">
        <v>1668</v>
      </c>
      <c r="C4741" s="191">
        <v>586358</v>
      </c>
      <c r="D4741" s="192">
        <v>4.8979999999999997</v>
      </c>
      <c r="E4741" s="193">
        <v>44.171299509999997</v>
      </c>
      <c r="F4741" s="194">
        <v>2.9186935371785965</v>
      </c>
      <c r="H4741" s="195">
        <f t="shared" si="445"/>
        <v>5</v>
      </c>
      <c r="I4741" s="196">
        <f t="shared" si="446"/>
        <v>5</v>
      </c>
      <c r="J4741" s="197">
        <f t="shared" si="447"/>
        <v>3</v>
      </c>
      <c r="K4741" s="186">
        <f t="shared" si="444"/>
        <v>13</v>
      </c>
      <c r="L4741" s="198">
        <f t="shared" si="448"/>
        <v>4.333333333333333</v>
      </c>
      <c r="M4741" s="199">
        <f t="shared" si="449"/>
        <v>4.33</v>
      </c>
    </row>
    <row r="4742" spans="1:13" x14ac:dyDescent="0.35">
      <c r="A4742" s="189" t="s">
        <v>3419</v>
      </c>
      <c r="B4742" s="190" t="s">
        <v>4418</v>
      </c>
      <c r="C4742" s="191">
        <v>586374</v>
      </c>
      <c r="D4742" s="192">
        <v>6.62</v>
      </c>
      <c r="E4742" s="193">
        <v>42.747112000000001</v>
      </c>
      <c r="F4742" s="194">
        <v>2.6117528879959822</v>
      </c>
      <c r="H4742" s="195">
        <f t="shared" si="445"/>
        <v>5</v>
      </c>
      <c r="I4742" s="196">
        <f t="shared" si="446"/>
        <v>3.5</v>
      </c>
      <c r="J4742" s="197">
        <f t="shared" si="447"/>
        <v>3.5</v>
      </c>
      <c r="K4742" s="186">
        <f t="shared" si="444"/>
        <v>12</v>
      </c>
      <c r="L4742" s="198">
        <f t="shared" si="448"/>
        <v>4</v>
      </c>
      <c r="M4742" s="199">
        <f t="shared" si="449"/>
        <v>4</v>
      </c>
    </row>
    <row r="4743" spans="1:13" x14ac:dyDescent="0.35">
      <c r="A4743" s="189" t="s">
        <v>3419</v>
      </c>
      <c r="B4743" s="190" t="s">
        <v>1747</v>
      </c>
      <c r="C4743" s="191">
        <v>586412</v>
      </c>
      <c r="D4743" s="192">
        <v>5.6029999999999998</v>
      </c>
      <c r="E4743" s="193">
        <v>42.775596819999997</v>
      </c>
      <c r="F4743" s="194">
        <v>2.0159151193633953</v>
      </c>
      <c r="H4743" s="195">
        <f t="shared" si="445"/>
        <v>5</v>
      </c>
      <c r="I4743" s="196">
        <f t="shared" si="446"/>
        <v>3.5</v>
      </c>
      <c r="J4743" s="197">
        <f t="shared" si="447"/>
        <v>4.5</v>
      </c>
      <c r="K4743" s="186">
        <f t="shared" si="444"/>
        <v>13</v>
      </c>
      <c r="L4743" s="198">
        <f t="shared" si="448"/>
        <v>4.333333333333333</v>
      </c>
      <c r="M4743" s="199">
        <f t="shared" si="449"/>
        <v>4.33</v>
      </c>
    </row>
    <row r="4744" spans="1:13" x14ac:dyDescent="0.35">
      <c r="A4744" s="189" t="s">
        <v>3419</v>
      </c>
      <c r="B4744" s="190" t="s">
        <v>4419</v>
      </c>
      <c r="C4744" s="191">
        <v>586463</v>
      </c>
      <c r="D4744" s="192">
        <v>4.0819999999999999</v>
      </c>
      <c r="E4744" s="193">
        <v>43.206140349999998</v>
      </c>
      <c r="F4744" s="194">
        <v>7.8947368421052637</v>
      </c>
      <c r="H4744" s="195">
        <f t="shared" si="445"/>
        <v>5</v>
      </c>
      <c r="I4744" s="196">
        <f t="shared" si="446"/>
        <v>4</v>
      </c>
      <c r="J4744" s="197">
        <f t="shared" si="447"/>
        <v>0.5</v>
      </c>
      <c r="K4744" s="186">
        <f t="shared" si="444"/>
        <v>9.5</v>
      </c>
      <c r="L4744" s="198">
        <f t="shared" si="448"/>
        <v>3.1666666666666665</v>
      </c>
      <c r="M4744" s="199">
        <f t="shared" si="449"/>
        <v>3.16</v>
      </c>
    </row>
    <row r="4745" spans="1:13" x14ac:dyDescent="0.35">
      <c r="A4745" s="189" t="s">
        <v>3419</v>
      </c>
      <c r="B4745" s="190" t="s">
        <v>520</v>
      </c>
      <c r="C4745" s="191">
        <v>586480</v>
      </c>
      <c r="D4745" s="192">
        <v>5.0339999999999998</v>
      </c>
      <c r="E4745" s="193">
        <v>43.348301890000002</v>
      </c>
      <c r="F4745" s="194">
        <v>2.8679245283018866</v>
      </c>
      <c r="H4745" s="195">
        <f t="shared" si="445"/>
        <v>5</v>
      </c>
      <c r="I4745" s="196">
        <f t="shared" si="446"/>
        <v>4.5</v>
      </c>
      <c r="J4745" s="197">
        <f t="shared" si="447"/>
        <v>3</v>
      </c>
      <c r="K4745" s="186">
        <f t="shared" si="444"/>
        <v>12.5</v>
      </c>
      <c r="L4745" s="198">
        <f t="shared" si="448"/>
        <v>4.166666666666667</v>
      </c>
      <c r="M4745" s="199">
        <f t="shared" si="449"/>
        <v>4.16</v>
      </c>
    </row>
    <row r="4746" spans="1:13" x14ac:dyDescent="0.35">
      <c r="A4746" s="189" t="s">
        <v>3419</v>
      </c>
      <c r="B4746" s="190" t="s">
        <v>4420</v>
      </c>
      <c r="C4746" s="191">
        <v>586498</v>
      </c>
      <c r="D4746" s="192">
        <v>4.9290000000000003</v>
      </c>
      <c r="E4746" s="193">
        <v>43.376497700000002</v>
      </c>
      <c r="F4746" s="194">
        <v>2.1198156682027651</v>
      </c>
      <c r="H4746" s="195">
        <f t="shared" si="445"/>
        <v>5</v>
      </c>
      <c r="I4746" s="196">
        <f t="shared" si="446"/>
        <v>4.5</v>
      </c>
      <c r="J4746" s="197">
        <f t="shared" si="447"/>
        <v>4.5</v>
      </c>
      <c r="K4746" s="186">
        <f t="shared" si="444"/>
        <v>14</v>
      </c>
      <c r="L4746" s="198">
        <f t="shared" si="448"/>
        <v>4.666666666666667</v>
      </c>
      <c r="M4746" s="199">
        <f t="shared" si="449"/>
        <v>4.66</v>
      </c>
    </row>
    <row r="4747" spans="1:13" x14ac:dyDescent="0.35">
      <c r="A4747" s="189" t="s">
        <v>3419</v>
      </c>
      <c r="B4747" s="190" t="s">
        <v>4421</v>
      </c>
      <c r="C4747" s="191">
        <v>586510</v>
      </c>
      <c r="D4747" s="192">
        <v>4.1319999999999997</v>
      </c>
      <c r="E4747" s="193">
        <v>44.762613520000002</v>
      </c>
      <c r="F4747" s="194">
        <v>2.0686175580221997</v>
      </c>
      <c r="H4747" s="195">
        <f t="shared" si="445"/>
        <v>5</v>
      </c>
      <c r="I4747" s="196">
        <f t="shared" si="446"/>
        <v>5</v>
      </c>
      <c r="J4747" s="197">
        <f t="shared" si="447"/>
        <v>4.5</v>
      </c>
      <c r="K4747" s="186">
        <f t="shared" si="444"/>
        <v>14.5</v>
      </c>
      <c r="L4747" s="198">
        <f t="shared" si="448"/>
        <v>4.833333333333333</v>
      </c>
      <c r="M4747" s="199">
        <f t="shared" si="449"/>
        <v>4.83</v>
      </c>
    </row>
    <row r="4748" spans="1:13" x14ac:dyDescent="0.35">
      <c r="A4748" s="189" t="s">
        <v>3419</v>
      </c>
      <c r="B4748" s="190" t="s">
        <v>4422</v>
      </c>
      <c r="C4748" s="191">
        <v>586528</v>
      </c>
      <c r="D4748" s="192">
        <v>5.5529999999999999</v>
      </c>
      <c r="E4748" s="193">
        <v>45.193553049999998</v>
      </c>
      <c r="F4748" s="194">
        <v>3.3535703960682279</v>
      </c>
      <c r="H4748" s="195">
        <f t="shared" si="445"/>
        <v>5</v>
      </c>
      <c r="I4748" s="196">
        <f t="shared" si="446"/>
        <v>5</v>
      </c>
      <c r="J4748" s="197">
        <f t="shared" si="447"/>
        <v>2.5</v>
      </c>
      <c r="K4748" s="186">
        <f t="shared" si="444"/>
        <v>12.5</v>
      </c>
      <c r="L4748" s="198">
        <f t="shared" si="448"/>
        <v>4.166666666666667</v>
      </c>
      <c r="M4748" s="199">
        <f t="shared" si="449"/>
        <v>4.16</v>
      </c>
    </row>
    <row r="4749" spans="1:13" x14ac:dyDescent="0.35">
      <c r="A4749" s="189" t="s">
        <v>3419</v>
      </c>
      <c r="B4749" s="190" t="s">
        <v>4423</v>
      </c>
      <c r="C4749" s="191">
        <v>586561</v>
      </c>
      <c r="D4749" s="192">
        <v>6.3520000000000003</v>
      </c>
      <c r="E4749" s="193">
        <v>44.088421050000001</v>
      </c>
      <c r="F4749" s="194">
        <v>1.6842105263157896</v>
      </c>
      <c r="H4749" s="195">
        <f t="shared" si="445"/>
        <v>5</v>
      </c>
      <c r="I4749" s="196">
        <f t="shared" si="446"/>
        <v>5</v>
      </c>
      <c r="J4749" s="197">
        <f t="shared" si="447"/>
        <v>5</v>
      </c>
      <c r="K4749" s="186">
        <f t="shared" ref="K4749:K4812" si="450">SUM(H4749:J4749)</f>
        <v>15</v>
      </c>
      <c r="L4749" s="198">
        <f t="shared" si="448"/>
        <v>5</v>
      </c>
      <c r="M4749" s="199">
        <f t="shared" si="449"/>
        <v>5</v>
      </c>
    </row>
    <row r="4750" spans="1:13" x14ac:dyDescent="0.35">
      <c r="A4750" s="189" t="s">
        <v>3419</v>
      </c>
      <c r="B4750" s="190" t="s">
        <v>4424</v>
      </c>
      <c r="C4750" s="191">
        <v>586609</v>
      </c>
      <c r="D4750" s="192">
        <v>5.6120000000000001</v>
      </c>
      <c r="E4750" s="193">
        <v>43.175179569999997</v>
      </c>
      <c r="F4750" s="194">
        <v>3.8308060654429368</v>
      </c>
      <c r="H4750" s="195">
        <f t="shared" si="445"/>
        <v>5</v>
      </c>
      <c r="I4750" s="196">
        <f t="shared" si="446"/>
        <v>4</v>
      </c>
      <c r="J4750" s="197">
        <f t="shared" si="447"/>
        <v>2</v>
      </c>
      <c r="K4750" s="186">
        <f t="shared" si="450"/>
        <v>11</v>
      </c>
      <c r="L4750" s="198">
        <f t="shared" si="448"/>
        <v>3.6666666666666665</v>
      </c>
      <c r="M4750" s="199">
        <f t="shared" si="449"/>
        <v>3.66</v>
      </c>
    </row>
    <row r="4751" spans="1:13" x14ac:dyDescent="0.35">
      <c r="A4751" s="189" t="s">
        <v>3419</v>
      </c>
      <c r="B4751" s="190" t="s">
        <v>2593</v>
      </c>
      <c r="C4751" s="191">
        <v>586676</v>
      </c>
      <c r="D4751" s="192">
        <v>5.6</v>
      </c>
      <c r="E4751" s="193">
        <v>45.5183727</v>
      </c>
      <c r="F4751" s="194">
        <v>2.0997375328083989</v>
      </c>
      <c r="H4751" s="195">
        <f t="shared" si="445"/>
        <v>5</v>
      </c>
      <c r="I4751" s="196">
        <f t="shared" si="446"/>
        <v>5</v>
      </c>
      <c r="J4751" s="197">
        <f t="shared" si="447"/>
        <v>4.5</v>
      </c>
      <c r="K4751" s="186">
        <f t="shared" si="450"/>
        <v>14.5</v>
      </c>
      <c r="L4751" s="198">
        <f t="shared" si="448"/>
        <v>4.833333333333333</v>
      </c>
      <c r="M4751" s="199">
        <f t="shared" si="449"/>
        <v>4.83</v>
      </c>
    </row>
    <row r="4752" spans="1:13" x14ac:dyDescent="0.35">
      <c r="A4752" s="189" t="s">
        <v>4425</v>
      </c>
      <c r="B4752" s="190" t="s">
        <v>4426</v>
      </c>
      <c r="C4752" s="191">
        <v>584321</v>
      </c>
      <c r="D4752" s="192">
        <v>1.9970000000000001</v>
      </c>
      <c r="E4752" s="193">
        <v>42.561375660000003</v>
      </c>
      <c r="F4752" s="194">
        <v>2.9629629629629628</v>
      </c>
      <c r="H4752" s="195">
        <f t="shared" si="445"/>
        <v>0.5</v>
      </c>
      <c r="I4752" s="196">
        <f t="shared" si="446"/>
        <v>3</v>
      </c>
      <c r="J4752" s="197">
        <f t="shared" si="447"/>
        <v>3</v>
      </c>
      <c r="K4752" s="186">
        <f t="shared" si="450"/>
        <v>6.5</v>
      </c>
      <c r="L4752" s="198">
        <f t="shared" si="448"/>
        <v>2.1666666666666665</v>
      </c>
      <c r="M4752" s="199">
        <f t="shared" si="449"/>
        <v>2.16</v>
      </c>
    </row>
    <row r="4753" spans="1:13" x14ac:dyDescent="0.35">
      <c r="A4753" s="189" t="s">
        <v>4425</v>
      </c>
      <c r="B4753" s="190" t="s">
        <v>4427</v>
      </c>
      <c r="C4753" s="191">
        <v>584339</v>
      </c>
      <c r="D4753" s="192">
        <v>1.5760000000000001</v>
      </c>
      <c r="E4753" s="193">
        <v>41.719570410000003</v>
      </c>
      <c r="F4753" s="194">
        <v>3.1026252983293561</v>
      </c>
      <c r="H4753" s="195">
        <f t="shared" si="445"/>
        <v>0.5</v>
      </c>
      <c r="I4753" s="196">
        <f t="shared" si="446"/>
        <v>1.5</v>
      </c>
      <c r="J4753" s="197">
        <f t="shared" si="447"/>
        <v>3</v>
      </c>
      <c r="K4753" s="186">
        <f t="shared" si="450"/>
        <v>5</v>
      </c>
      <c r="L4753" s="198">
        <f t="shared" si="448"/>
        <v>1.6666666666666667</v>
      </c>
      <c r="M4753" s="199">
        <f t="shared" si="449"/>
        <v>1.66</v>
      </c>
    </row>
    <row r="4754" spans="1:13" x14ac:dyDescent="0.35">
      <c r="A4754" s="189" t="s">
        <v>4425</v>
      </c>
      <c r="B4754" s="190" t="s">
        <v>4033</v>
      </c>
      <c r="C4754" s="191">
        <v>584347</v>
      </c>
      <c r="D4754" s="192">
        <v>2.9380000000000002</v>
      </c>
      <c r="E4754" s="193">
        <v>41.67693981</v>
      </c>
      <c r="F4754" s="194">
        <v>7.5416968817984049</v>
      </c>
      <c r="H4754" s="195">
        <f t="shared" si="445"/>
        <v>2.5</v>
      </c>
      <c r="I4754" s="196">
        <f t="shared" si="446"/>
        <v>1.5</v>
      </c>
      <c r="J4754" s="197">
        <f t="shared" si="447"/>
        <v>0.5</v>
      </c>
      <c r="K4754" s="186">
        <f t="shared" si="450"/>
        <v>4.5</v>
      </c>
      <c r="L4754" s="198">
        <f t="shared" si="448"/>
        <v>1.5</v>
      </c>
      <c r="M4754" s="199">
        <f t="shared" si="449"/>
        <v>1.5</v>
      </c>
    </row>
    <row r="4755" spans="1:13" x14ac:dyDescent="0.35">
      <c r="A4755" s="189" t="s">
        <v>4425</v>
      </c>
      <c r="B4755" s="190" t="s">
        <v>4428</v>
      </c>
      <c r="C4755" s="191">
        <v>584363</v>
      </c>
      <c r="D4755" s="192">
        <v>3.4740000000000002</v>
      </c>
      <c r="E4755" s="193">
        <v>43.610127830000003</v>
      </c>
      <c r="F4755" s="194">
        <v>2.1632251720747298</v>
      </c>
      <c r="H4755" s="195">
        <f t="shared" si="445"/>
        <v>3.5</v>
      </c>
      <c r="I4755" s="196">
        <f t="shared" si="446"/>
        <v>4.5</v>
      </c>
      <c r="J4755" s="197">
        <f t="shared" si="447"/>
        <v>4</v>
      </c>
      <c r="K4755" s="186">
        <f t="shared" si="450"/>
        <v>12</v>
      </c>
      <c r="L4755" s="198">
        <f t="shared" si="448"/>
        <v>4</v>
      </c>
      <c r="M4755" s="199">
        <f t="shared" si="449"/>
        <v>4</v>
      </c>
    </row>
    <row r="4756" spans="1:13" x14ac:dyDescent="0.35">
      <c r="A4756" s="189" t="s">
        <v>4425</v>
      </c>
      <c r="B4756" s="190" t="s">
        <v>4429</v>
      </c>
      <c r="C4756" s="191">
        <v>584401</v>
      </c>
      <c r="D4756" s="192">
        <v>3.04</v>
      </c>
      <c r="E4756" s="193">
        <v>42.507797269999998</v>
      </c>
      <c r="F4756" s="194">
        <v>1.9493177387914229</v>
      </c>
      <c r="H4756" s="195">
        <f t="shared" si="445"/>
        <v>2.5</v>
      </c>
      <c r="I4756" s="196">
        <f t="shared" si="446"/>
        <v>3</v>
      </c>
      <c r="J4756" s="197">
        <f t="shared" si="447"/>
        <v>4.5</v>
      </c>
      <c r="K4756" s="186">
        <f t="shared" si="450"/>
        <v>10</v>
      </c>
      <c r="L4756" s="198">
        <f t="shared" si="448"/>
        <v>3.3333333333333335</v>
      </c>
      <c r="M4756" s="199">
        <f t="shared" si="449"/>
        <v>3.33</v>
      </c>
    </row>
    <row r="4757" spans="1:13" x14ac:dyDescent="0.35">
      <c r="A4757" s="189" t="s">
        <v>4425</v>
      </c>
      <c r="B4757" s="190" t="s">
        <v>4430</v>
      </c>
      <c r="C4757" s="191">
        <v>584461</v>
      </c>
      <c r="D4757" s="192">
        <v>3.5630000000000002</v>
      </c>
      <c r="E4757" s="193">
        <v>44.750379359999997</v>
      </c>
      <c r="F4757" s="194">
        <v>2.1244309559939301</v>
      </c>
      <c r="H4757" s="195">
        <f t="shared" si="445"/>
        <v>3.5</v>
      </c>
      <c r="I4757" s="196">
        <f t="shared" si="446"/>
        <v>5</v>
      </c>
      <c r="J4757" s="197">
        <f t="shared" si="447"/>
        <v>4.5</v>
      </c>
      <c r="K4757" s="186">
        <f t="shared" si="450"/>
        <v>13</v>
      </c>
      <c r="L4757" s="198">
        <f t="shared" si="448"/>
        <v>4.333333333333333</v>
      </c>
      <c r="M4757" s="199">
        <f t="shared" si="449"/>
        <v>4.33</v>
      </c>
    </row>
    <row r="4758" spans="1:13" x14ac:dyDescent="0.35">
      <c r="A4758" s="189" t="s">
        <v>4425</v>
      </c>
      <c r="B4758" s="190" t="s">
        <v>4425</v>
      </c>
      <c r="C4758" s="191">
        <v>584495</v>
      </c>
      <c r="D4758" s="192">
        <v>2.734</v>
      </c>
      <c r="E4758" s="193">
        <v>42.570647080000001</v>
      </c>
      <c r="F4758" s="194">
        <v>6.1894341981869339</v>
      </c>
      <c r="H4758" s="195">
        <f t="shared" si="445"/>
        <v>2</v>
      </c>
      <c r="I4758" s="196">
        <f t="shared" si="446"/>
        <v>3</v>
      </c>
      <c r="J4758" s="197">
        <f t="shared" si="447"/>
        <v>0.5</v>
      </c>
      <c r="K4758" s="186">
        <f t="shared" si="450"/>
        <v>5.5</v>
      </c>
      <c r="L4758" s="198">
        <f t="shared" si="448"/>
        <v>1.8333333333333333</v>
      </c>
      <c r="M4758" s="199">
        <f t="shared" si="449"/>
        <v>1.83</v>
      </c>
    </row>
    <row r="4759" spans="1:13" x14ac:dyDescent="0.35">
      <c r="A4759" s="189" t="s">
        <v>4425</v>
      </c>
      <c r="B4759" s="190" t="s">
        <v>4431</v>
      </c>
      <c r="C4759" s="191">
        <v>550256</v>
      </c>
      <c r="D4759" s="192">
        <v>0.80600000000000005</v>
      </c>
      <c r="E4759" s="193">
        <v>44.727488149999999</v>
      </c>
      <c r="F4759" s="194">
        <v>1.8957345971563981</v>
      </c>
      <c r="H4759" s="195">
        <f t="shared" si="445"/>
        <v>0.5</v>
      </c>
      <c r="I4759" s="196">
        <f t="shared" si="446"/>
        <v>5</v>
      </c>
      <c r="J4759" s="197">
        <f t="shared" si="447"/>
        <v>4.5</v>
      </c>
      <c r="K4759" s="186">
        <f t="shared" si="450"/>
        <v>10</v>
      </c>
      <c r="L4759" s="198">
        <f t="shared" si="448"/>
        <v>3.3333333333333335</v>
      </c>
      <c r="M4759" s="199">
        <f t="shared" si="449"/>
        <v>3.33</v>
      </c>
    </row>
    <row r="4760" spans="1:13" x14ac:dyDescent="0.35">
      <c r="A4760" s="189" t="s">
        <v>4425</v>
      </c>
      <c r="B4760" s="190" t="s">
        <v>4432</v>
      </c>
      <c r="C4760" s="191">
        <v>584550</v>
      </c>
      <c r="D4760" s="192">
        <v>2.968</v>
      </c>
      <c r="E4760" s="193">
        <v>42.50239904</v>
      </c>
      <c r="F4760" s="194">
        <v>3.3586565373850461</v>
      </c>
      <c r="H4760" s="195">
        <f t="shared" si="445"/>
        <v>2.5</v>
      </c>
      <c r="I4760" s="196">
        <f t="shared" si="446"/>
        <v>3</v>
      </c>
      <c r="J4760" s="197">
        <f t="shared" si="447"/>
        <v>2.5</v>
      </c>
      <c r="K4760" s="186">
        <f t="shared" si="450"/>
        <v>8</v>
      </c>
      <c r="L4760" s="198">
        <f t="shared" si="448"/>
        <v>2.6666666666666665</v>
      </c>
      <c r="M4760" s="199">
        <f t="shared" si="449"/>
        <v>2.66</v>
      </c>
    </row>
    <row r="4761" spans="1:13" x14ac:dyDescent="0.35">
      <c r="A4761" s="189" t="s">
        <v>4425</v>
      </c>
      <c r="B4761" s="190" t="s">
        <v>4433</v>
      </c>
      <c r="C4761" s="191">
        <v>584568</v>
      </c>
      <c r="D4761" s="192">
        <v>2.472</v>
      </c>
      <c r="E4761" s="193">
        <v>45.516991500000003</v>
      </c>
      <c r="F4761" s="194">
        <v>2.0989505247376314</v>
      </c>
      <c r="H4761" s="195">
        <f t="shared" si="445"/>
        <v>1.5</v>
      </c>
      <c r="I4761" s="196">
        <f t="shared" si="446"/>
        <v>5</v>
      </c>
      <c r="J4761" s="197">
        <f t="shared" si="447"/>
        <v>4.5</v>
      </c>
      <c r="K4761" s="186">
        <f t="shared" si="450"/>
        <v>11</v>
      </c>
      <c r="L4761" s="198">
        <f t="shared" si="448"/>
        <v>3.6666666666666665</v>
      </c>
      <c r="M4761" s="199">
        <f t="shared" si="449"/>
        <v>3.66</v>
      </c>
    </row>
    <row r="4762" spans="1:13" x14ac:dyDescent="0.35">
      <c r="A4762" s="189" t="s">
        <v>4425</v>
      </c>
      <c r="B4762" s="190" t="s">
        <v>4434</v>
      </c>
      <c r="C4762" s="191">
        <v>584584</v>
      </c>
      <c r="D4762" s="192">
        <v>3.3119999999999998</v>
      </c>
      <c r="E4762" s="193">
        <v>42.706761010000001</v>
      </c>
      <c r="F4762" s="194">
        <v>4.8742138364779874</v>
      </c>
      <c r="H4762" s="195">
        <f t="shared" si="445"/>
        <v>3</v>
      </c>
      <c r="I4762" s="196">
        <f t="shared" si="446"/>
        <v>3.5</v>
      </c>
      <c r="J4762" s="197">
        <f t="shared" si="447"/>
        <v>0.5</v>
      </c>
      <c r="K4762" s="186">
        <f t="shared" si="450"/>
        <v>7</v>
      </c>
      <c r="L4762" s="198">
        <f t="shared" si="448"/>
        <v>2.3333333333333335</v>
      </c>
      <c r="M4762" s="199">
        <f t="shared" si="449"/>
        <v>2.33</v>
      </c>
    </row>
    <row r="4763" spans="1:13" x14ac:dyDescent="0.35">
      <c r="A4763" s="189" t="s">
        <v>4425</v>
      </c>
      <c r="B4763" s="190" t="s">
        <v>4435</v>
      </c>
      <c r="C4763" s="191">
        <v>584592</v>
      </c>
      <c r="D4763" s="192">
        <v>2.4329999999999998</v>
      </c>
      <c r="E4763" s="193">
        <v>41.657099700000003</v>
      </c>
      <c r="F4763" s="194">
        <v>4.0785498489425986</v>
      </c>
      <c r="H4763" s="195">
        <f t="shared" si="445"/>
        <v>1</v>
      </c>
      <c r="I4763" s="196">
        <f t="shared" si="446"/>
        <v>1.5</v>
      </c>
      <c r="J4763" s="197">
        <f t="shared" si="447"/>
        <v>1.5</v>
      </c>
      <c r="K4763" s="186">
        <f t="shared" si="450"/>
        <v>4</v>
      </c>
      <c r="L4763" s="198">
        <f t="shared" si="448"/>
        <v>1.3333333333333333</v>
      </c>
      <c r="M4763" s="199">
        <f t="shared" si="449"/>
        <v>1.33</v>
      </c>
    </row>
    <row r="4764" spans="1:13" x14ac:dyDescent="0.35">
      <c r="A4764" s="189" t="s">
        <v>4425</v>
      </c>
      <c r="B4764" s="190" t="s">
        <v>4436</v>
      </c>
      <c r="C4764" s="191">
        <v>555282</v>
      </c>
      <c r="D4764" s="192">
        <v>1.917</v>
      </c>
      <c r="E4764" s="193">
        <v>40.464523280000002</v>
      </c>
      <c r="F4764" s="194">
        <v>7.9822616407982263</v>
      </c>
      <c r="H4764" s="195">
        <f t="shared" si="445"/>
        <v>0.5</v>
      </c>
      <c r="I4764" s="196">
        <f t="shared" si="446"/>
        <v>0.5</v>
      </c>
      <c r="J4764" s="197">
        <f t="shared" si="447"/>
        <v>0.5</v>
      </c>
      <c r="K4764" s="186">
        <f t="shared" si="450"/>
        <v>1.5</v>
      </c>
      <c r="L4764" s="198">
        <f t="shared" si="448"/>
        <v>0.5</v>
      </c>
      <c r="M4764" s="199">
        <f t="shared" si="449"/>
        <v>0.5</v>
      </c>
    </row>
    <row r="4765" spans="1:13" x14ac:dyDescent="0.35">
      <c r="A4765" s="189" t="s">
        <v>4425</v>
      </c>
      <c r="B4765" s="190" t="s">
        <v>4437</v>
      </c>
      <c r="C4765" s="191">
        <v>584681</v>
      </c>
      <c r="D4765" s="192">
        <v>3.2570000000000001</v>
      </c>
      <c r="E4765" s="193">
        <v>41.670542640000001</v>
      </c>
      <c r="F4765" s="194">
        <v>1.5503875968992249</v>
      </c>
      <c r="H4765" s="195">
        <f t="shared" si="445"/>
        <v>3</v>
      </c>
      <c r="I4765" s="196">
        <f t="shared" si="446"/>
        <v>1.5</v>
      </c>
      <c r="J4765" s="197">
        <f t="shared" si="447"/>
        <v>5</v>
      </c>
      <c r="K4765" s="186">
        <f t="shared" si="450"/>
        <v>9.5</v>
      </c>
      <c r="L4765" s="198">
        <f t="shared" si="448"/>
        <v>3.1666666666666665</v>
      </c>
      <c r="M4765" s="199">
        <f t="shared" si="449"/>
        <v>3.16</v>
      </c>
    </row>
    <row r="4766" spans="1:13" x14ac:dyDescent="0.35">
      <c r="A4766" s="189" t="s">
        <v>4425</v>
      </c>
      <c r="B4766" s="190" t="s">
        <v>4438</v>
      </c>
      <c r="C4766" s="191">
        <v>584703</v>
      </c>
      <c r="D4766" s="192">
        <v>7.52</v>
      </c>
      <c r="E4766" s="193">
        <v>40.638888889999997</v>
      </c>
      <c r="F4766" s="194">
        <v>2.0202020202020203</v>
      </c>
      <c r="H4766" s="195">
        <f t="shared" si="445"/>
        <v>5</v>
      </c>
      <c r="I4766" s="196">
        <f t="shared" si="446"/>
        <v>0.5</v>
      </c>
      <c r="J4766" s="197">
        <f t="shared" si="447"/>
        <v>4.5</v>
      </c>
      <c r="K4766" s="186">
        <f t="shared" si="450"/>
        <v>10</v>
      </c>
      <c r="L4766" s="198">
        <f t="shared" si="448"/>
        <v>3.3333333333333335</v>
      </c>
      <c r="M4766" s="199">
        <f t="shared" si="449"/>
        <v>3.33</v>
      </c>
    </row>
    <row r="4767" spans="1:13" x14ac:dyDescent="0.35">
      <c r="A4767" s="189" t="s">
        <v>4425</v>
      </c>
      <c r="B4767" s="190" t="s">
        <v>4439</v>
      </c>
      <c r="C4767" s="191">
        <v>584711</v>
      </c>
      <c r="D4767" s="192">
        <v>0.78700000000000003</v>
      </c>
      <c r="E4767" s="193">
        <v>42.00248139</v>
      </c>
      <c r="F4767" s="194">
        <v>5.7071960297766742</v>
      </c>
      <c r="H4767" s="195">
        <f t="shared" si="445"/>
        <v>0.5</v>
      </c>
      <c r="I4767" s="196">
        <f t="shared" si="446"/>
        <v>2</v>
      </c>
      <c r="J4767" s="197">
        <f t="shared" si="447"/>
        <v>0.5</v>
      </c>
      <c r="K4767" s="186">
        <f t="shared" si="450"/>
        <v>3</v>
      </c>
      <c r="L4767" s="198">
        <f t="shared" si="448"/>
        <v>1</v>
      </c>
      <c r="M4767" s="199">
        <f t="shared" si="449"/>
        <v>1</v>
      </c>
    </row>
    <row r="4768" spans="1:13" x14ac:dyDescent="0.35">
      <c r="A4768" s="189" t="s">
        <v>4425</v>
      </c>
      <c r="B4768" s="190" t="s">
        <v>4440</v>
      </c>
      <c r="C4768" s="191">
        <v>584819</v>
      </c>
      <c r="D4768" s="192">
        <v>4.5750000000000002</v>
      </c>
      <c r="E4768" s="193">
        <v>41.887714000000003</v>
      </c>
      <c r="F4768" s="194">
        <v>6.2437059415911378</v>
      </c>
      <c r="H4768" s="195">
        <f t="shared" si="445"/>
        <v>5</v>
      </c>
      <c r="I4768" s="196">
        <f t="shared" si="446"/>
        <v>2</v>
      </c>
      <c r="J4768" s="197">
        <f t="shared" si="447"/>
        <v>0.5</v>
      </c>
      <c r="K4768" s="186">
        <f t="shared" si="450"/>
        <v>7.5</v>
      </c>
      <c r="L4768" s="198">
        <f t="shared" si="448"/>
        <v>2.5</v>
      </c>
      <c r="M4768" s="199">
        <f t="shared" si="449"/>
        <v>2.5</v>
      </c>
    </row>
    <row r="4769" spans="1:13" x14ac:dyDescent="0.35">
      <c r="A4769" s="189" t="s">
        <v>4425</v>
      </c>
      <c r="B4769" s="190" t="s">
        <v>4441</v>
      </c>
      <c r="C4769" s="191">
        <v>584835</v>
      </c>
      <c r="D4769" s="192">
        <v>3.5089999999999999</v>
      </c>
      <c r="E4769" s="193">
        <v>42.480074719999998</v>
      </c>
      <c r="F4769" s="194">
        <v>4.2341220423412205</v>
      </c>
      <c r="H4769" s="195">
        <f t="shared" si="445"/>
        <v>3.5</v>
      </c>
      <c r="I4769" s="196">
        <f t="shared" si="446"/>
        <v>3</v>
      </c>
      <c r="J4769" s="197">
        <f t="shared" si="447"/>
        <v>1</v>
      </c>
      <c r="K4769" s="186">
        <f t="shared" si="450"/>
        <v>7.5</v>
      </c>
      <c r="L4769" s="198">
        <f t="shared" si="448"/>
        <v>2.5</v>
      </c>
      <c r="M4769" s="199">
        <f t="shared" si="449"/>
        <v>2.5</v>
      </c>
    </row>
    <row r="4770" spans="1:13" x14ac:dyDescent="0.35">
      <c r="A4770" s="189" t="s">
        <v>4425</v>
      </c>
      <c r="B4770" s="190" t="s">
        <v>4442</v>
      </c>
      <c r="C4770" s="191">
        <v>584894</v>
      </c>
      <c r="D4770" s="192">
        <v>2.0339999999999998</v>
      </c>
      <c r="E4770" s="193">
        <v>41.293244629999997</v>
      </c>
      <c r="F4770" s="194">
        <v>9.0071647901740022</v>
      </c>
      <c r="H4770" s="195">
        <f t="shared" si="445"/>
        <v>0.5</v>
      </c>
      <c r="I4770" s="196">
        <f t="shared" si="446"/>
        <v>1</v>
      </c>
      <c r="J4770" s="197">
        <f t="shared" si="447"/>
        <v>0.5</v>
      </c>
      <c r="K4770" s="186">
        <f t="shared" si="450"/>
        <v>2</v>
      </c>
      <c r="L4770" s="198">
        <f t="shared" si="448"/>
        <v>0.66666666666666663</v>
      </c>
      <c r="M4770" s="199">
        <f t="shared" si="449"/>
        <v>0.66</v>
      </c>
    </row>
    <row r="4771" spans="1:13" x14ac:dyDescent="0.35">
      <c r="A4771" s="189" t="s">
        <v>4425</v>
      </c>
      <c r="B4771" s="190" t="s">
        <v>4443</v>
      </c>
      <c r="C4771" s="191">
        <v>584908</v>
      </c>
      <c r="D4771" s="192">
        <v>3.746</v>
      </c>
      <c r="E4771" s="193">
        <v>41.115949630000003</v>
      </c>
      <c r="F4771" s="194">
        <v>4.8268625393494222</v>
      </c>
      <c r="H4771" s="195">
        <f t="shared" si="445"/>
        <v>4</v>
      </c>
      <c r="I4771" s="196">
        <f t="shared" si="446"/>
        <v>0.5</v>
      </c>
      <c r="J4771" s="197">
        <f t="shared" si="447"/>
        <v>0.5</v>
      </c>
      <c r="K4771" s="186">
        <f t="shared" si="450"/>
        <v>5</v>
      </c>
      <c r="L4771" s="198">
        <f t="shared" si="448"/>
        <v>1.6666666666666667</v>
      </c>
      <c r="M4771" s="199">
        <f t="shared" si="449"/>
        <v>1.66</v>
      </c>
    </row>
    <row r="4772" spans="1:13" x14ac:dyDescent="0.35">
      <c r="A4772" s="189" t="s">
        <v>4425</v>
      </c>
      <c r="B4772" s="190" t="s">
        <v>4444</v>
      </c>
      <c r="C4772" s="191">
        <v>584916</v>
      </c>
      <c r="D4772" s="192">
        <v>4.9080000000000004</v>
      </c>
      <c r="E4772" s="193">
        <v>43.737349399999999</v>
      </c>
      <c r="F4772" s="194">
        <v>5.0602409638554224</v>
      </c>
      <c r="H4772" s="195">
        <f t="shared" si="445"/>
        <v>5</v>
      </c>
      <c r="I4772" s="196">
        <f t="shared" si="446"/>
        <v>5</v>
      </c>
      <c r="J4772" s="197">
        <f t="shared" si="447"/>
        <v>0.5</v>
      </c>
      <c r="K4772" s="186">
        <f t="shared" si="450"/>
        <v>10.5</v>
      </c>
      <c r="L4772" s="198">
        <f t="shared" si="448"/>
        <v>3.5</v>
      </c>
      <c r="M4772" s="199">
        <f t="shared" si="449"/>
        <v>3.5</v>
      </c>
    </row>
    <row r="4773" spans="1:13" x14ac:dyDescent="0.35">
      <c r="A4773" s="189" t="s">
        <v>4425</v>
      </c>
      <c r="B4773" s="190" t="s">
        <v>4445</v>
      </c>
      <c r="C4773" s="191">
        <v>584924</v>
      </c>
      <c r="D4773" s="192">
        <v>3.2490000000000001</v>
      </c>
      <c r="E4773" s="193">
        <v>43.134223919999997</v>
      </c>
      <c r="F4773" s="194">
        <v>8.2697201017811697</v>
      </c>
      <c r="H4773" s="195">
        <f t="shared" si="445"/>
        <v>3</v>
      </c>
      <c r="I4773" s="196">
        <f t="shared" si="446"/>
        <v>4</v>
      </c>
      <c r="J4773" s="197">
        <f t="shared" si="447"/>
        <v>0.5</v>
      </c>
      <c r="K4773" s="186">
        <f t="shared" si="450"/>
        <v>7.5</v>
      </c>
      <c r="L4773" s="198">
        <f t="shared" si="448"/>
        <v>2.5</v>
      </c>
      <c r="M4773" s="199">
        <f t="shared" si="449"/>
        <v>2.5</v>
      </c>
    </row>
    <row r="4774" spans="1:13" x14ac:dyDescent="0.35">
      <c r="A4774" s="189" t="s">
        <v>4425</v>
      </c>
      <c r="B4774" s="190" t="s">
        <v>4446</v>
      </c>
      <c r="C4774" s="191">
        <v>584932</v>
      </c>
      <c r="D4774" s="192">
        <v>1.982</v>
      </c>
      <c r="E4774" s="193">
        <v>41.290360319999998</v>
      </c>
      <c r="F4774" s="194">
        <v>5.1474029012634537</v>
      </c>
      <c r="H4774" s="195">
        <f t="shared" si="445"/>
        <v>0.5</v>
      </c>
      <c r="I4774" s="196">
        <f t="shared" si="446"/>
        <v>1</v>
      </c>
      <c r="J4774" s="197">
        <f t="shared" si="447"/>
        <v>0.5</v>
      </c>
      <c r="K4774" s="186">
        <f t="shared" si="450"/>
        <v>2</v>
      </c>
      <c r="L4774" s="198">
        <f t="shared" si="448"/>
        <v>0.66666666666666663</v>
      </c>
      <c r="M4774" s="199">
        <f t="shared" si="449"/>
        <v>0.66</v>
      </c>
    </row>
    <row r="4775" spans="1:13" x14ac:dyDescent="0.35">
      <c r="A4775" s="189" t="s">
        <v>4425</v>
      </c>
      <c r="B4775" s="190" t="s">
        <v>4447</v>
      </c>
      <c r="C4775" s="191">
        <v>584967</v>
      </c>
      <c r="D4775" s="192">
        <v>2.802</v>
      </c>
      <c r="E4775" s="193">
        <v>41.814027150000001</v>
      </c>
      <c r="F4775" s="194">
        <v>5.7918552036199094</v>
      </c>
      <c r="H4775" s="195">
        <f t="shared" si="445"/>
        <v>2</v>
      </c>
      <c r="I4775" s="196">
        <f t="shared" si="446"/>
        <v>2</v>
      </c>
      <c r="J4775" s="197">
        <f t="shared" si="447"/>
        <v>0.5</v>
      </c>
      <c r="K4775" s="186">
        <f t="shared" si="450"/>
        <v>4.5</v>
      </c>
      <c r="L4775" s="198">
        <f t="shared" si="448"/>
        <v>1.5</v>
      </c>
      <c r="M4775" s="199">
        <f t="shared" si="449"/>
        <v>1.5</v>
      </c>
    </row>
    <row r="4776" spans="1:13" x14ac:dyDescent="0.35">
      <c r="A4776" s="189" t="s">
        <v>4425</v>
      </c>
      <c r="B4776" s="190" t="s">
        <v>4448</v>
      </c>
      <c r="C4776" s="191">
        <v>584991</v>
      </c>
      <c r="D4776" s="192">
        <v>2.7690000000000001</v>
      </c>
      <c r="E4776" s="193">
        <v>41.044176710000002</v>
      </c>
      <c r="F4776" s="194">
        <v>2.8112449799196786</v>
      </c>
      <c r="H4776" s="195">
        <f t="shared" si="445"/>
        <v>2</v>
      </c>
      <c r="I4776" s="196">
        <f t="shared" si="446"/>
        <v>0.5</v>
      </c>
      <c r="J4776" s="197">
        <f t="shared" si="447"/>
        <v>3.5</v>
      </c>
      <c r="K4776" s="186">
        <f t="shared" si="450"/>
        <v>6</v>
      </c>
      <c r="L4776" s="198">
        <f t="shared" si="448"/>
        <v>2</v>
      </c>
      <c r="M4776" s="199">
        <f t="shared" si="449"/>
        <v>2</v>
      </c>
    </row>
    <row r="4777" spans="1:13" x14ac:dyDescent="0.35">
      <c r="A4777" s="189" t="s">
        <v>4425</v>
      </c>
      <c r="B4777" s="190" t="s">
        <v>4449</v>
      </c>
      <c r="C4777" s="191">
        <v>585009</v>
      </c>
      <c r="D4777" s="192">
        <v>1.5680000000000001</v>
      </c>
      <c r="E4777" s="193">
        <v>44.293241440000003</v>
      </c>
      <c r="F4777" s="194">
        <v>2.4010671409515343</v>
      </c>
      <c r="H4777" s="195">
        <f t="shared" si="445"/>
        <v>0.5</v>
      </c>
      <c r="I4777" s="196">
        <f t="shared" si="446"/>
        <v>5</v>
      </c>
      <c r="J4777" s="197">
        <f t="shared" si="447"/>
        <v>4</v>
      </c>
      <c r="K4777" s="186">
        <f t="shared" si="450"/>
        <v>9.5</v>
      </c>
      <c r="L4777" s="198">
        <f t="shared" si="448"/>
        <v>3.1666666666666665</v>
      </c>
      <c r="M4777" s="199">
        <f t="shared" si="449"/>
        <v>3.16</v>
      </c>
    </row>
    <row r="4778" spans="1:13" x14ac:dyDescent="0.35">
      <c r="A4778" s="189" t="s">
        <v>4425</v>
      </c>
      <c r="B4778" s="190" t="s">
        <v>4450</v>
      </c>
      <c r="C4778" s="191">
        <v>585017</v>
      </c>
      <c r="D4778" s="192">
        <v>2.8929999999999998</v>
      </c>
      <c r="E4778" s="193">
        <v>43.449544269999997</v>
      </c>
      <c r="F4778" s="194">
        <v>5.4036458333333339</v>
      </c>
      <c r="H4778" s="195">
        <f t="shared" si="445"/>
        <v>2</v>
      </c>
      <c r="I4778" s="196">
        <f t="shared" si="446"/>
        <v>4.5</v>
      </c>
      <c r="J4778" s="197">
        <f t="shared" si="447"/>
        <v>0.5</v>
      </c>
      <c r="K4778" s="186">
        <f t="shared" si="450"/>
        <v>7</v>
      </c>
      <c r="L4778" s="198">
        <f t="shared" si="448"/>
        <v>2.3333333333333335</v>
      </c>
      <c r="M4778" s="199">
        <f t="shared" si="449"/>
        <v>2.33</v>
      </c>
    </row>
    <row r="4779" spans="1:13" x14ac:dyDescent="0.35">
      <c r="A4779" s="189" t="s">
        <v>4425</v>
      </c>
      <c r="B4779" s="190" t="s">
        <v>1053</v>
      </c>
      <c r="C4779" s="191">
        <v>585041</v>
      </c>
      <c r="D4779" s="192">
        <v>2.742</v>
      </c>
      <c r="E4779" s="193">
        <v>43.257129710000001</v>
      </c>
      <c r="F4779" s="194">
        <v>6.6237350505979755</v>
      </c>
      <c r="H4779" s="195">
        <f t="shared" si="445"/>
        <v>2</v>
      </c>
      <c r="I4779" s="196">
        <f t="shared" si="446"/>
        <v>4</v>
      </c>
      <c r="J4779" s="197">
        <f t="shared" si="447"/>
        <v>0.5</v>
      </c>
      <c r="K4779" s="186">
        <f t="shared" si="450"/>
        <v>6.5</v>
      </c>
      <c r="L4779" s="198">
        <f t="shared" si="448"/>
        <v>2.1666666666666665</v>
      </c>
      <c r="M4779" s="199">
        <f t="shared" si="449"/>
        <v>2.16</v>
      </c>
    </row>
    <row r="4780" spans="1:13" x14ac:dyDescent="0.35">
      <c r="A4780" s="189" t="s">
        <v>4451</v>
      </c>
      <c r="B4780" s="190" t="s">
        <v>4452</v>
      </c>
      <c r="C4780" s="191">
        <v>582832</v>
      </c>
      <c r="D4780" s="192">
        <v>0</v>
      </c>
      <c r="E4780" s="193">
        <v>44.053191490000003</v>
      </c>
      <c r="F4780" s="194">
        <v>6.3829787234042552</v>
      </c>
      <c r="H4780" s="195">
        <f t="shared" si="445"/>
        <v>0.5</v>
      </c>
      <c r="I4780" s="196">
        <f t="shared" si="446"/>
        <v>5</v>
      </c>
      <c r="J4780" s="197">
        <f t="shared" si="447"/>
        <v>0.5</v>
      </c>
      <c r="K4780" s="186">
        <f t="shared" si="450"/>
        <v>6</v>
      </c>
      <c r="L4780" s="198">
        <f t="shared" si="448"/>
        <v>2</v>
      </c>
      <c r="M4780" s="199">
        <f t="shared" si="449"/>
        <v>2</v>
      </c>
    </row>
    <row r="4781" spans="1:13" x14ac:dyDescent="0.35">
      <c r="A4781" s="189" t="s">
        <v>4451</v>
      </c>
      <c r="B4781" s="190" t="s">
        <v>4453</v>
      </c>
      <c r="C4781" s="191">
        <v>582930</v>
      </c>
      <c r="D4781" s="192">
        <v>1.7010000000000001</v>
      </c>
      <c r="E4781" s="193">
        <v>42.961197339999998</v>
      </c>
      <c r="F4781" s="194">
        <v>3.5476718403547673</v>
      </c>
      <c r="H4781" s="195">
        <f t="shared" si="445"/>
        <v>0.5</v>
      </c>
      <c r="I4781" s="196">
        <f t="shared" si="446"/>
        <v>3.5</v>
      </c>
      <c r="J4781" s="197">
        <f t="shared" si="447"/>
        <v>2</v>
      </c>
      <c r="K4781" s="186">
        <f t="shared" si="450"/>
        <v>6</v>
      </c>
      <c r="L4781" s="198">
        <f t="shared" si="448"/>
        <v>2</v>
      </c>
      <c r="M4781" s="199">
        <f t="shared" si="449"/>
        <v>2</v>
      </c>
    </row>
    <row r="4782" spans="1:13" x14ac:dyDescent="0.35">
      <c r="A4782" s="189" t="s">
        <v>4451</v>
      </c>
      <c r="B4782" s="190" t="s">
        <v>4454</v>
      </c>
      <c r="C4782" s="191">
        <v>582956</v>
      </c>
      <c r="D4782" s="192">
        <v>2.4809999999999999</v>
      </c>
      <c r="E4782" s="193">
        <v>42.160054449999997</v>
      </c>
      <c r="F4782" s="194">
        <v>2.1781408012446515</v>
      </c>
      <c r="H4782" s="195">
        <f t="shared" si="445"/>
        <v>1.5</v>
      </c>
      <c r="I4782" s="196">
        <f t="shared" si="446"/>
        <v>2.5</v>
      </c>
      <c r="J4782" s="197">
        <f t="shared" si="447"/>
        <v>4</v>
      </c>
      <c r="K4782" s="186">
        <f t="shared" si="450"/>
        <v>8</v>
      </c>
      <c r="L4782" s="198">
        <f t="shared" si="448"/>
        <v>2.6666666666666665</v>
      </c>
      <c r="M4782" s="199">
        <f t="shared" si="449"/>
        <v>2.66</v>
      </c>
    </row>
    <row r="4783" spans="1:13" x14ac:dyDescent="0.35">
      <c r="A4783" s="189" t="s">
        <v>4451</v>
      </c>
      <c r="B4783" s="190" t="s">
        <v>4455</v>
      </c>
      <c r="C4783" s="191">
        <v>583022</v>
      </c>
      <c r="D4783" s="192">
        <v>0.52900000000000003</v>
      </c>
      <c r="E4783" s="193">
        <v>42.007836990000001</v>
      </c>
      <c r="F4783" s="194">
        <v>4.3887147335423187</v>
      </c>
      <c r="H4783" s="195">
        <f t="shared" si="445"/>
        <v>0.5</v>
      </c>
      <c r="I4783" s="196">
        <f t="shared" si="446"/>
        <v>2</v>
      </c>
      <c r="J4783" s="197">
        <f t="shared" si="447"/>
        <v>1</v>
      </c>
      <c r="K4783" s="186">
        <f t="shared" si="450"/>
        <v>3.5</v>
      </c>
      <c r="L4783" s="198">
        <f t="shared" si="448"/>
        <v>1.1666666666666667</v>
      </c>
      <c r="M4783" s="199">
        <f t="shared" si="449"/>
        <v>1.1599999999999999</v>
      </c>
    </row>
    <row r="4784" spans="1:13" x14ac:dyDescent="0.35">
      <c r="A4784" s="189" t="s">
        <v>4451</v>
      </c>
      <c r="B4784" s="190" t="s">
        <v>4451</v>
      </c>
      <c r="C4784" s="191">
        <v>583120</v>
      </c>
      <c r="D4784" s="192">
        <v>2.68</v>
      </c>
      <c r="E4784" s="193">
        <v>43.435011529999997</v>
      </c>
      <c r="F4784" s="194">
        <v>4.352622605556113</v>
      </c>
      <c r="H4784" s="195">
        <f t="shared" si="445"/>
        <v>2</v>
      </c>
      <c r="I4784" s="196">
        <f t="shared" si="446"/>
        <v>4.5</v>
      </c>
      <c r="J4784" s="197">
        <f t="shared" si="447"/>
        <v>1</v>
      </c>
      <c r="K4784" s="186">
        <f t="shared" si="450"/>
        <v>7.5</v>
      </c>
      <c r="L4784" s="198">
        <f t="shared" si="448"/>
        <v>2.5</v>
      </c>
      <c r="M4784" s="199">
        <f t="shared" si="449"/>
        <v>2.5</v>
      </c>
    </row>
    <row r="4785" spans="1:13" x14ac:dyDescent="0.35">
      <c r="A4785" s="189" t="s">
        <v>4451</v>
      </c>
      <c r="B4785" s="190" t="s">
        <v>4456</v>
      </c>
      <c r="C4785" s="191">
        <v>583201</v>
      </c>
      <c r="D4785" s="192">
        <v>2.2410000000000001</v>
      </c>
      <c r="E4785" s="193">
        <v>42.69872814</v>
      </c>
      <c r="F4785" s="194">
        <v>6.0413354531001593</v>
      </c>
      <c r="H4785" s="195">
        <f t="shared" si="445"/>
        <v>1</v>
      </c>
      <c r="I4785" s="196">
        <f t="shared" si="446"/>
        <v>3</v>
      </c>
      <c r="J4785" s="197">
        <f t="shared" si="447"/>
        <v>0.5</v>
      </c>
      <c r="K4785" s="186">
        <f t="shared" si="450"/>
        <v>4.5</v>
      </c>
      <c r="L4785" s="198">
        <f t="shared" si="448"/>
        <v>1.5</v>
      </c>
      <c r="M4785" s="199">
        <f t="shared" si="449"/>
        <v>1.5</v>
      </c>
    </row>
    <row r="4786" spans="1:13" x14ac:dyDescent="0.35">
      <c r="A4786" s="189" t="s">
        <v>4451</v>
      </c>
      <c r="B4786" s="190" t="s">
        <v>4457</v>
      </c>
      <c r="C4786" s="191">
        <v>583243</v>
      </c>
      <c r="D4786" s="192">
        <v>1.6259999999999999</v>
      </c>
      <c r="E4786" s="193">
        <v>36.227506429999998</v>
      </c>
      <c r="F4786" s="194">
        <v>10.282776349614394</v>
      </c>
      <c r="H4786" s="195">
        <f t="shared" si="445"/>
        <v>0.5</v>
      </c>
      <c r="I4786" s="196">
        <f t="shared" si="446"/>
        <v>0.5</v>
      </c>
      <c r="J4786" s="197">
        <f t="shared" si="447"/>
        <v>0.5</v>
      </c>
      <c r="K4786" s="186">
        <f t="shared" si="450"/>
        <v>1.5</v>
      </c>
      <c r="L4786" s="198">
        <f t="shared" si="448"/>
        <v>0.5</v>
      </c>
      <c r="M4786" s="199">
        <f t="shared" si="449"/>
        <v>0.5</v>
      </c>
    </row>
    <row r="4787" spans="1:13" x14ac:dyDescent="0.35">
      <c r="A4787" s="189" t="s">
        <v>4451</v>
      </c>
      <c r="B4787" s="190" t="s">
        <v>4458</v>
      </c>
      <c r="C4787" s="191">
        <v>583375</v>
      </c>
      <c r="D4787" s="192">
        <v>1.645</v>
      </c>
      <c r="E4787" s="193">
        <v>42.424796749999999</v>
      </c>
      <c r="F4787" s="194">
        <v>4.0650406504065044</v>
      </c>
      <c r="H4787" s="195">
        <f t="shared" si="445"/>
        <v>0.5</v>
      </c>
      <c r="I4787" s="196">
        <f t="shared" si="446"/>
        <v>3</v>
      </c>
      <c r="J4787" s="197">
        <f t="shared" si="447"/>
        <v>1.5</v>
      </c>
      <c r="K4787" s="186">
        <f t="shared" si="450"/>
        <v>5</v>
      </c>
      <c r="L4787" s="198">
        <f t="shared" si="448"/>
        <v>1.6666666666666667</v>
      </c>
      <c r="M4787" s="199">
        <f t="shared" si="449"/>
        <v>1.66</v>
      </c>
    </row>
    <row r="4788" spans="1:13" x14ac:dyDescent="0.35">
      <c r="A4788" s="189" t="s">
        <v>4451</v>
      </c>
      <c r="B4788" s="190" t="s">
        <v>4459</v>
      </c>
      <c r="C4788" s="191">
        <v>583421</v>
      </c>
      <c r="D4788" s="192">
        <v>2.17</v>
      </c>
      <c r="E4788" s="193">
        <v>43.762345680000003</v>
      </c>
      <c r="F4788" s="194">
        <v>2.263374485596708</v>
      </c>
      <c r="H4788" s="195">
        <f t="shared" si="445"/>
        <v>0.5</v>
      </c>
      <c r="I4788" s="196">
        <f t="shared" si="446"/>
        <v>5</v>
      </c>
      <c r="J4788" s="197">
        <f t="shared" si="447"/>
        <v>4</v>
      </c>
      <c r="K4788" s="186">
        <f t="shared" si="450"/>
        <v>9.5</v>
      </c>
      <c r="L4788" s="198">
        <f t="shared" si="448"/>
        <v>3.1666666666666665</v>
      </c>
      <c r="M4788" s="199">
        <f t="shared" si="449"/>
        <v>3.16</v>
      </c>
    </row>
    <row r="4789" spans="1:13" x14ac:dyDescent="0.35">
      <c r="A4789" s="189" t="s">
        <v>4451</v>
      </c>
      <c r="B4789" s="190" t="s">
        <v>4438</v>
      </c>
      <c r="C4789" s="191">
        <v>583472</v>
      </c>
      <c r="D4789" s="192">
        <v>0.46500000000000002</v>
      </c>
      <c r="E4789" s="193">
        <v>40.445783130000002</v>
      </c>
      <c r="F4789" s="194">
        <v>19.277108433734941</v>
      </c>
      <c r="H4789" s="195">
        <f t="shared" si="445"/>
        <v>0.5</v>
      </c>
      <c r="I4789" s="196">
        <f t="shared" si="446"/>
        <v>0.5</v>
      </c>
      <c r="J4789" s="197">
        <f t="shared" si="447"/>
        <v>0.5</v>
      </c>
      <c r="K4789" s="186">
        <f t="shared" si="450"/>
        <v>1.5</v>
      </c>
      <c r="L4789" s="198">
        <f t="shared" si="448"/>
        <v>0.5</v>
      </c>
      <c r="M4789" s="199">
        <f t="shared" si="449"/>
        <v>0.5</v>
      </c>
    </row>
    <row r="4790" spans="1:13" x14ac:dyDescent="0.35">
      <c r="A4790" s="189" t="s">
        <v>4451</v>
      </c>
      <c r="B4790" s="190" t="s">
        <v>4460</v>
      </c>
      <c r="C4790" s="191">
        <v>583481</v>
      </c>
      <c r="D4790" s="192">
        <v>1.976</v>
      </c>
      <c r="E4790" s="193">
        <v>39.766599599999999</v>
      </c>
      <c r="F4790" s="194">
        <v>10.663983903420522</v>
      </c>
      <c r="H4790" s="195">
        <f t="shared" si="445"/>
        <v>0.5</v>
      </c>
      <c r="I4790" s="196">
        <f t="shared" si="446"/>
        <v>0.5</v>
      </c>
      <c r="J4790" s="197">
        <f t="shared" si="447"/>
        <v>0.5</v>
      </c>
      <c r="K4790" s="186">
        <f t="shared" si="450"/>
        <v>1.5</v>
      </c>
      <c r="L4790" s="198">
        <f t="shared" si="448"/>
        <v>0.5</v>
      </c>
      <c r="M4790" s="199">
        <f t="shared" si="449"/>
        <v>0.5</v>
      </c>
    </row>
    <row r="4791" spans="1:13" x14ac:dyDescent="0.35">
      <c r="A4791" s="189" t="s">
        <v>4451</v>
      </c>
      <c r="B4791" s="190" t="s">
        <v>410</v>
      </c>
      <c r="C4791" s="191">
        <v>583502</v>
      </c>
      <c r="D4791" s="192">
        <v>3.1890000000000001</v>
      </c>
      <c r="E4791" s="193">
        <v>40.661556599999997</v>
      </c>
      <c r="F4791" s="194">
        <v>5.8962264150943398</v>
      </c>
      <c r="H4791" s="195">
        <f t="shared" si="445"/>
        <v>3</v>
      </c>
      <c r="I4791" s="196">
        <f t="shared" si="446"/>
        <v>0.5</v>
      </c>
      <c r="J4791" s="197">
        <f t="shared" si="447"/>
        <v>0.5</v>
      </c>
      <c r="K4791" s="186">
        <f t="shared" si="450"/>
        <v>4</v>
      </c>
      <c r="L4791" s="198">
        <f t="shared" si="448"/>
        <v>1.3333333333333333</v>
      </c>
      <c r="M4791" s="199">
        <f t="shared" si="449"/>
        <v>1.33</v>
      </c>
    </row>
    <row r="4792" spans="1:13" x14ac:dyDescent="0.35">
      <c r="A4792" s="189" t="s">
        <v>4451</v>
      </c>
      <c r="B4792" s="190" t="s">
        <v>4461</v>
      </c>
      <c r="C4792" s="191">
        <v>583511</v>
      </c>
      <c r="D4792" s="192">
        <v>0.46500000000000002</v>
      </c>
      <c r="E4792" s="193">
        <v>41.539445630000003</v>
      </c>
      <c r="F4792" s="194">
        <v>2.5586353944562896</v>
      </c>
      <c r="H4792" s="195">
        <f t="shared" si="445"/>
        <v>0.5</v>
      </c>
      <c r="I4792" s="196">
        <f t="shared" si="446"/>
        <v>1.5</v>
      </c>
      <c r="J4792" s="197">
        <f t="shared" si="447"/>
        <v>3.5</v>
      </c>
      <c r="K4792" s="186">
        <f t="shared" si="450"/>
        <v>5.5</v>
      </c>
      <c r="L4792" s="198">
        <f t="shared" si="448"/>
        <v>1.8333333333333333</v>
      </c>
      <c r="M4792" s="199">
        <f t="shared" si="449"/>
        <v>1.83</v>
      </c>
    </row>
    <row r="4793" spans="1:13" x14ac:dyDescent="0.35">
      <c r="A4793" s="189" t="s">
        <v>4451</v>
      </c>
      <c r="B4793" s="190" t="s">
        <v>4462</v>
      </c>
      <c r="C4793" s="191">
        <v>583588</v>
      </c>
      <c r="D4793" s="192">
        <v>2.42</v>
      </c>
      <c r="E4793" s="193">
        <v>42.255286390000002</v>
      </c>
      <c r="F4793" s="194">
        <v>5.6661876411414491</v>
      </c>
      <c r="H4793" s="195">
        <f t="shared" si="445"/>
        <v>1</v>
      </c>
      <c r="I4793" s="196">
        <f t="shared" si="446"/>
        <v>2.5</v>
      </c>
      <c r="J4793" s="197">
        <f t="shared" si="447"/>
        <v>0.5</v>
      </c>
      <c r="K4793" s="186">
        <f t="shared" si="450"/>
        <v>4</v>
      </c>
      <c r="L4793" s="198">
        <f t="shared" si="448"/>
        <v>1.3333333333333333</v>
      </c>
      <c r="M4793" s="199">
        <f t="shared" si="449"/>
        <v>1.33</v>
      </c>
    </row>
    <row r="4794" spans="1:13" x14ac:dyDescent="0.35">
      <c r="A4794" s="189" t="s">
        <v>4451</v>
      </c>
      <c r="B4794" s="190" t="s">
        <v>4463</v>
      </c>
      <c r="C4794" s="191">
        <v>583693</v>
      </c>
      <c r="D4794" s="192">
        <v>2.9609999999999999</v>
      </c>
      <c r="E4794" s="193">
        <v>40.581481480000001</v>
      </c>
      <c r="F4794" s="194">
        <v>8</v>
      </c>
      <c r="H4794" s="195">
        <f t="shared" si="445"/>
        <v>2.5</v>
      </c>
      <c r="I4794" s="196">
        <f t="shared" si="446"/>
        <v>0.5</v>
      </c>
      <c r="J4794" s="197">
        <f t="shared" si="447"/>
        <v>0.5</v>
      </c>
      <c r="K4794" s="186">
        <f t="shared" si="450"/>
        <v>3.5</v>
      </c>
      <c r="L4794" s="198">
        <f t="shared" si="448"/>
        <v>1.1666666666666667</v>
      </c>
      <c r="M4794" s="199">
        <f t="shared" si="449"/>
        <v>1.1599999999999999</v>
      </c>
    </row>
    <row r="4795" spans="1:13" x14ac:dyDescent="0.35">
      <c r="A4795" s="189" t="s">
        <v>4451</v>
      </c>
      <c r="B4795" s="190" t="s">
        <v>4464</v>
      </c>
      <c r="C4795" s="191">
        <v>591661</v>
      </c>
      <c r="D4795" s="192">
        <v>0.87</v>
      </c>
      <c r="E4795" s="193">
        <v>46.727154050000003</v>
      </c>
      <c r="F4795" s="194">
        <v>3.6553524804177542</v>
      </c>
      <c r="H4795" s="195">
        <f t="shared" si="445"/>
        <v>0.5</v>
      </c>
      <c r="I4795" s="196">
        <f t="shared" si="446"/>
        <v>5</v>
      </c>
      <c r="J4795" s="197">
        <f t="shared" si="447"/>
        <v>2</v>
      </c>
      <c r="K4795" s="186">
        <f t="shared" si="450"/>
        <v>7.5</v>
      </c>
      <c r="L4795" s="198">
        <f t="shared" si="448"/>
        <v>2.5</v>
      </c>
      <c r="M4795" s="199">
        <f t="shared" si="449"/>
        <v>2.5</v>
      </c>
    </row>
    <row r="4796" spans="1:13" x14ac:dyDescent="0.35">
      <c r="A4796" s="189" t="s">
        <v>4451</v>
      </c>
      <c r="B4796" s="190" t="s">
        <v>4465</v>
      </c>
      <c r="C4796" s="191">
        <v>584011</v>
      </c>
      <c r="D4796" s="192">
        <v>0.84399999999999997</v>
      </c>
      <c r="E4796" s="193">
        <v>42.273455380000001</v>
      </c>
      <c r="F4796" s="194">
        <v>5.9496567505720828</v>
      </c>
      <c r="H4796" s="195">
        <f t="shared" si="445"/>
        <v>0.5</v>
      </c>
      <c r="I4796" s="196">
        <f t="shared" si="446"/>
        <v>2.5</v>
      </c>
      <c r="J4796" s="197">
        <f t="shared" si="447"/>
        <v>0.5</v>
      </c>
      <c r="K4796" s="186">
        <f t="shared" si="450"/>
        <v>3.5</v>
      </c>
      <c r="L4796" s="198">
        <f t="shared" si="448"/>
        <v>1.1666666666666667</v>
      </c>
      <c r="M4796" s="199">
        <f t="shared" si="449"/>
        <v>1.1599999999999999</v>
      </c>
    </row>
    <row r="4797" spans="1:13" x14ac:dyDescent="0.35">
      <c r="A4797" s="189" t="s">
        <v>4466</v>
      </c>
      <c r="B4797" s="190" t="s">
        <v>4467</v>
      </c>
      <c r="C4797" s="191">
        <v>582913</v>
      </c>
      <c r="D4797" s="192">
        <v>4.0199999999999996</v>
      </c>
      <c r="E4797" s="193">
        <v>40.582783139999997</v>
      </c>
      <c r="F4797" s="194">
        <v>3.4535297105129503</v>
      </c>
      <c r="H4797" s="195">
        <f t="shared" si="445"/>
        <v>4.5</v>
      </c>
      <c r="I4797" s="196">
        <f t="shared" si="446"/>
        <v>0.5</v>
      </c>
      <c r="J4797" s="197">
        <f t="shared" si="447"/>
        <v>2.5</v>
      </c>
      <c r="K4797" s="186">
        <f t="shared" si="450"/>
        <v>7.5</v>
      </c>
      <c r="L4797" s="198">
        <f t="shared" si="448"/>
        <v>2.5</v>
      </c>
      <c r="M4797" s="199">
        <f t="shared" si="449"/>
        <v>2.5</v>
      </c>
    </row>
    <row r="4798" spans="1:13" x14ac:dyDescent="0.35">
      <c r="A4798" s="189" t="s">
        <v>4466</v>
      </c>
      <c r="B4798" s="190" t="s">
        <v>4468</v>
      </c>
      <c r="C4798" s="191">
        <v>582921</v>
      </c>
      <c r="D4798" s="192">
        <v>2.488</v>
      </c>
      <c r="E4798" s="193">
        <v>44.177579369999997</v>
      </c>
      <c r="F4798" s="194">
        <v>1.7857142857142856</v>
      </c>
      <c r="H4798" s="195">
        <f t="shared" si="445"/>
        <v>1.5</v>
      </c>
      <c r="I4798" s="196">
        <f t="shared" si="446"/>
        <v>5</v>
      </c>
      <c r="J4798" s="197">
        <f t="shared" si="447"/>
        <v>5</v>
      </c>
      <c r="K4798" s="186">
        <f t="shared" si="450"/>
        <v>11.5</v>
      </c>
      <c r="L4798" s="198">
        <f t="shared" si="448"/>
        <v>3.8333333333333335</v>
      </c>
      <c r="M4798" s="199">
        <f t="shared" si="449"/>
        <v>3.83</v>
      </c>
    </row>
    <row r="4799" spans="1:13" x14ac:dyDescent="0.35">
      <c r="A4799" s="189" t="s">
        <v>4466</v>
      </c>
      <c r="B4799" s="190" t="s">
        <v>605</v>
      </c>
      <c r="C4799" s="191">
        <v>583090</v>
      </c>
      <c r="D4799" s="192">
        <v>2.7029999999999998</v>
      </c>
      <c r="E4799" s="193">
        <v>42.692737430000001</v>
      </c>
      <c r="F4799" s="194">
        <v>5.5865921787709496</v>
      </c>
      <c r="H4799" s="195">
        <f t="shared" si="445"/>
        <v>2</v>
      </c>
      <c r="I4799" s="196">
        <f t="shared" si="446"/>
        <v>3</v>
      </c>
      <c r="J4799" s="197">
        <f t="shared" si="447"/>
        <v>0.5</v>
      </c>
      <c r="K4799" s="186">
        <f t="shared" si="450"/>
        <v>5.5</v>
      </c>
      <c r="L4799" s="198">
        <f t="shared" si="448"/>
        <v>1.8333333333333333</v>
      </c>
      <c r="M4799" s="199">
        <f t="shared" si="449"/>
        <v>1.83</v>
      </c>
    </row>
    <row r="4800" spans="1:13" x14ac:dyDescent="0.35">
      <c r="A4800" s="189" t="s">
        <v>4466</v>
      </c>
      <c r="B4800" s="190" t="s">
        <v>4469</v>
      </c>
      <c r="C4800" s="191">
        <v>583111</v>
      </c>
      <c r="D4800" s="192">
        <v>3.423</v>
      </c>
      <c r="E4800" s="193">
        <v>40.574612399999999</v>
      </c>
      <c r="F4800" s="194">
        <v>2.9069767441860463</v>
      </c>
      <c r="H4800" s="195">
        <f t="shared" si="445"/>
        <v>3.5</v>
      </c>
      <c r="I4800" s="196">
        <f t="shared" si="446"/>
        <v>0.5</v>
      </c>
      <c r="J4800" s="197">
        <f t="shared" si="447"/>
        <v>3</v>
      </c>
      <c r="K4800" s="186">
        <f t="shared" si="450"/>
        <v>7</v>
      </c>
      <c r="L4800" s="198">
        <f t="shared" si="448"/>
        <v>2.3333333333333335</v>
      </c>
      <c r="M4800" s="199">
        <f t="shared" si="449"/>
        <v>2.33</v>
      </c>
    </row>
    <row r="4801" spans="1:13" x14ac:dyDescent="0.35">
      <c r="A4801" s="189" t="s">
        <v>4466</v>
      </c>
      <c r="B4801" s="190" t="s">
        <v>4470</v>
      </c>
      <c r="C4801" s="191">
        <v>583171</v>
      </c>
      <c r="D4801" s="192">
        <v>2.621</v>
      </c>
      <c r="E4801" s="193">
        <v>41.559479549999999</v>
      </c>
      <c r="F4801" s="194">
        <v>9.6654275092936803</v>
      </c>
      <c r="H4801" s="195">
        <f t="shared" si="445"/>
        <v>1.5</v>
      </c>
      <c r="I4801" s="196">
        <f t="shared" si="446"/>
        <v>1.5</v>
      </c>
      <c r="J4801" s="197">
        <f t="shared" si="447"/>
        <v>0.5</v>
      </c>
      <c r="K4801" s="186">
        <f t="shared" si="450"/>
        <v>3.5</v>
      </c>
      <c r="L4801" s="198">
        <f t="shared" si="448"/>
        <v>1.1666666666666667</v>
      </c>
      <c r="M4801" s="199">
        <f t="shared" si="449"/>
        <v>1.1599999999999999</v>
      </c>
    </row>
    <row r="4802" spans="1:13" x14ac:dyDescent="0.35">
      <c r="A4802" s="189" t="s">
        <v>4466</v>
      </c>
      <c r="B4802" s="190" t="s">
        <v>4466</v>
      </c>
      <c r="C4802" s="191">
        <v>583251</v>
      </c>
      <c r="D4802" s="192">
        <v>3.1880000000000002</v>
      </c>
      <c r="E4802" s="193">
        <v>41.380263159999998</v>
      </c>
      <c r="F4802" s="194">
        <v>5.2105263157894735</v>
      </c>
      <c r="H4802" s="195">
        <f t="shared" si="445"/>
        <v>3</v>
      </c>
      <c r="I4802" s="196">
        <f t="shared" si="446"/>
        <v>1</v>
      </c>
      <c r="J4802" s="197">
        <f t="shared" si="447"/>
        <v>0.5</v>
      </c>
      <c r="K4802" s="186">
        <f t="shared" si="450"/>
        <v>4.5</v>
      </c>
      <c r="L4802" s="198">
        <f t="shared" si="448"/>
        <v>1.5</v>
      </c>
      <c r="M4802" s="199">
        <f t="shared" si="449"/>
        <v>1.5</v>
      </c>
    </row>
    <row r="4803" spans="1:13" x14ac:dyDescent="0.35">
      <c r="A4803" s="189" t="s">
        <v>4466</v>
      </c>
      <c r="B4803" s="190" t="s">
        <v>4471</v>
      </c>
      <c r="C4803" s="191">
        <v>583286</v>
      </c>
      <c r="D4803" s="192">
        <v>2.149</v>
      </c>
      <c r="E4803" s="193">
        <v>42.037764350000003</v>
      </c>
      <c r="F4803" s="194">
        <v>7.049345417925478</v>
      </c>
      <c r="H4803" s="195">
        <f t="shared" si="445"/>
        <v>0.5</v>
      </c>
      <c r="I4803" s="196">
        <f t="shared" si="446"/>
        <v>2</v>
      </c>
      <c r="J4803" s="197">
        <f t="shared" si="447"/>
        <v>0.5</v>
      </c>
      <c r="K4803" s="186">
        <f t="shared" si="450"/>
        <v>3</v>
      </c>
      <c r="L4803" s="198">
        <f t="shared" si="448"/>
        <v>1</v>
      </c>
      <c r="M4803" s="199">
        <f t="shared" si="449"/>
        <v>1</v>
      </c>
    </row>
    <row r="4804" spans="1:13" x14ac:dyDescent="0.35">
      <c r="A4804" s="189" t="s">
        <v>4466</v>
      </c>
      <c r="B4804" s="190" t="s">
        <v>4472</v>
      </c>
      <c r="C4804" s="191">
        <v>583430</v>
      </c>
      <c r="D4804" s="192">
        <v>2.5190000000000001</v>
      </c>
      <c r="E4804" s="193">
        <v>39.611111110000003</v>
      </c>
      <c r="F4804" s="194">
        <v>8.5069444444444446</v>
      </c>
      <c r="H4804" s="195">
        <f t="shared" ref="H4804:H4867" si="451">VALUE(_xlfn.IFS(D4804&gt;4.05,"5",D4804&gt;=3.83,"4,5",D4804&gt;=3.6,"4",D4804&gt;=3.37,"3,5",D4804&gt;=3.14,"3",D4804&gt;=2.91,"2,5",D4804&gt;=2.68,"2",D4804&gt;=2.45,"1,5",D4804&gt;=2.22,"1",D4804&lt;2.22,"0,5"))</f>
        <v>1.5</v>
      </c>
      <c r="I4804" s="196">
        <f t="shared" ref="I4804:I4867" si="452">VALUE(_xlfn.IFS(E4804&gt;43.62,"5",E4804&gt;=43.32,"4,5",E4804&gt;=43.1,"4",E4804&gt;=42.7,"3,5",E4804&gt;=42.39,"3",E4804&gt;=42.08,"2,5",E4804&gt;=41.77,"2",E4804&gt;=41.46,"1,5",E4804&gt;=41.15,"1",E4804&lt;41.15,"0,5"))</f>
        <v>0.5</v>
      </c>
      <c r="J4804" s="197">
        <f t="shared" ref="J4804:J4867" si="453">VALUE(_xlfn.IFS(F4804&gt;4.53,"0,5",F4804&gt;=4.2,"1",F4804&gt;=3.86,"1,5",F4804&gt;=3.52,"2",F4804&gt;=3.18,"2,5",F4804&gt;=2.84,"3",F4804&gt;=2.5,"3,5",F4804&gt;=2.16,"4",F4804&gt;=1.82,"4,5",F4804&lt;1.82,"5"))</f>
        <v>0.5</v>
      </c>
      <c r="K4804" s="186">
        <f t="shared" si="450"/>
        <v>2.5</v>
      </c>
      <c r="L4804" s="198">
        <f t="shared" ref="L4804:L4867" si="454">(H4804+I4804+J4804)/3</f>
        <v>0.83333333333333337</v>
      </c>
      <c r="M4804" s="199">
        <f t="shared" ref="M4804:M4867" si="455">ROUNDDOWN(L4804,2)</f>
        <v>0.83</v>
      </c>
    </row>
    <row r="4805" spans="1:13" x14ac:dyDescent="0.35">
      <c r="A4805" s="189" t="s">
        <v>4466</v>
      </c>
      <c r="B4805" s="190" t="s">
        <v>4473</v>
      </c>
      <c r="C4805" s="191">
        <v>583791</v>
      </c>
      <c r="D4805" s="192">
        <v>2.1179999999999999</v>
      </c>
      <c r="E4805" s="193">
        <v>42.09296947</v>
      </c>
      <c r="F4805" s="194">
        <v>6.1054579093432002</v>
      </c>
      <c r="H4805" s="195">
        <f t="shared" si="451"/>
        <v>0.5</v>
      </c>
      <c r="I4805" s="196">
        <f t="shared" si="452"/>
        <v>2.5</v>
      </c>
      <c r="J4805" s="197">
        <f t="shared" si="453"/>
        <v>0.5</v>
      </c>
      <c r="K4805" s="186">
        <f t="shared" si="450"/>
        <v>3.5</v>
      </c>
      <c r="L4805" s="198">
        <f t="shared" si="454"/>
        <v>1.1666666666666667</v>
      </c>
      <c r="M4805" s="199">
        <f t="shared" si="455"/>
        <v>1.1599999999999999</v>
      </c>
    </row>
    <row r="4806" spans="1:13" x14ac:dyDescent="0.35">
      <c r="A4806" s="189" t="s">
        <v>4466</v>
      </c>
      <c r="B4806" s="190" t="s">
        <v>4474</v>
      </c>
      <c r="C4806" s="191">
        <v>584100</v>
      </c>
      <c r="D4806" s="192">
        <v>2.4430000000000001</v>
      </c>
      <c r="E4806" s="193">
        <v>42.519568919999998</v>
      </c>
      <c r="F4806" s="194">
        <v>1.6449234259784458</v>
      </c>
      <c r="H4806" s="195">
        <f t="shared" si="451"/>
        <v>1</v>
      </c>
      <c r="I4806" s="196">
        <f t="shared" si="452"/>
        <v>3</v>
      </c>
      <c r="J4806" s="197">
        <f t="shared" si="453"/>
        <v>5</v>
      </c>
      <c r="K4806" s="186">
        <f t="shared" si="450"/>
        <v>9</v>
      </c>
      <c r="L4806" s="198">
        <f t="shared" si="454"/>
        <v>3</v>
      </c>
      <c r="M4806" s="199">
        <f t="shared" si="455"/>
        <v>3</v>
      </c>
    </row>
    <row r="4807" spans="1:13" x14ac:dyDescent="0.35">
      <c r="A4807" s="189" t="s">
        <v>3791</v>
      </c>
      <c r="B4807" s="190" t="s">
        <v>4475</v>
      </c>
      <c r="C4807" s="191">
        <v>586030</v>
      </c>
      <c r="D4807" s="192">
        <v>4.0369999999999999</v>
      </c>
      <c r="E4807" s="193">
        <v>44.084474890000003</v>
      </c>
      <c r="F4807" s="194">
        <v>0.91324200913242015</v>
      </c>
      <c r="H4807" s="195">
        <f t="shared" si="451"/>
        <v>4.5</v>
      </c>
      <c r="I4807" s="196">
        <f t="shared" si="452"/>
        <v>5</v>
      </c>
      <c r="J4807" s="197">
        <f t="shared" si="453"/>
        <v>5</v>
      </c>
      <c r="K4807" s="186">
        <f t="shared" si="450"/>
        <v>14.5</v>
      </c>
      <c r="L4807" s="198">
        <f t="shared" si="454"/>
        <v>4.833333333333333</v>
      </c>
      <c r="M4807" s="199">
        <f t="shared" si="455"/>
        <v>4.83</v>
      </c>
    </row>
    <row r="4808" spans="1:13" x14ac:dyDescent="0.35">
      <c r="A4808" s="189" t="s">
        <v>3791</v>
      </c>
      <c r="B4808" s="190" t="s">
        <v>282</v>
      </c>
      <c r="C4808" s="191">
        <v>586072</v>
      </c>
      <c r="D4808" s="192">
        <v>6.0609999999999999</v>
      </c>
      <c r="E4808" s="193">
        <v>46.627007300000002</v>
      </c>
      <c r="F4808" s="194">
        <v>1.1678832116788322</v>
      </c>
      <c r="H4808" s="195">
        <f t="shared" si="451"/>
        <v>5</v>
      </c>
      <c r="I4808" s="196">
        <f t="shared" si="452"/>
        <v>5</v>
      </c>
      <c r="J4808" s="197">
        <f t="shared" si="453"/>
        <v>5</v>
      </c>
      <c r="K4808" s="186">
        <f t="shared" si="450"/>
        <v>15</v>
      </c>
      <c r="L4808" s="198">
        <f t="shared" si="454"/>
        <v>5</v>
      </c>
      <c r="M4808" s="199">
        <f t="shared" si="455"/>
        <v>5</v>
      </c>
    </row>
    <row r="4809" spans="1:13" x14ac:dyDescent="0.35">
      <c r="A4809" s="189" t="s">
        <v>3791</v>
      </c>
      <c r="B4809" s="190" t="s">
        <v>4476</v>
      </c>
      <c r="C4809" s="191">
        <v>586081</v>
      </c>
      <c r="D4809" s="192">
        <v>5.758</v>
      </c>
      <c r="E4809" s="193">
        <v>43.947643980000002</v>
      </c>
      <c r="F4809" s="194">
        <v>1.7015706806282722</v>
      </c>
      <c r="H4809" s="195">
        <f t="shared" si="451"/>
        <v>5</v>
      </c>
      <c r="I4809" s="196">
        <f t="shared" si="452"/>
        <v>5</v>
      </c>
      <c r="J4809" s="197">
        <f t="shared" si="453"/>
        <v>5</v>
      </c>
      <c r="K4809" s="186">
        <f t="shared" si="450"/>
        <v>15</v>
      </c>
      <c r="L4809" s="198">
        <f t="shared" si="454"/>
        <v>5</v>
      </c>
      <c r="M4809" s="199">
        <f t="shared" si="455"/>
        <v>5</v>
      </c>
    </row>
    <row r="4810" spans="1:13" x14ac:dyDescent="0.35">
      <c r="A4810" s="189" t="s">
        <v>3791</v>
      </c>
      <c r="B4810" s="190" t="s">
        <v>4477</v>
      </c>
      <c r="C4810" s="191">
        <v>586111</v>
      </c>
      <c r="D4810" s="192">
        <v>4.7789999999999999</v>
      </c>
      <c r="E4810" s="193">
        <v>47.26570048</v>
      </c>
      <c r="F4810" s="194">
        <v>6.2801932367149753</v>
      </c>
      <c r="H4810" s="195">
        <f t="shared" si="451"/>
        <v>5</v>
      </c>
      <c r="I4810" s="196">
        <f t="shared" si="452"/>
        <v>5</v>
      </c>
      <c r="J4810" s="197">
        <f t="shared" si="453"/>
        <v>0.5</v>
      </c>
      <c r="K4810" s="186">
        <f t="shared" si="450"/>
        <v>10.5</v>
      </c>
      <c r="L4810" s="198">
        <f t="shared" si="454"/>
        <v>3.5</v>
      </c>
      <c r="M4810" s="199">
        <f t="shared" si="455"/>
        <v>3.5</v>
      </c>
    </row>
    <row r="4811" spans="1:13" x14ac:dyDescent="0.35">
      <c r="A4811" s="189" t="s">
        <v>3791</v>
      </c>
      <c r="B4811" s="190" t="s">
        <v>4478</v>
      </c>
      <c r="C4811" s="191">
        <v>586129</v>
      </c>
      <c r="D4811" s="192">
        <v>3.7719999999999998</v>
      </c>
      <c r="E4811" s="193">
        <v>39.702473959999999</v>
      </c>
      <c r="F4811" s="194">
        <v>8.8541666666666661</v>
      </c>
      <c r="H4811" s="195">
        <f t="shared" si="451"/>
        <v>4</v>
      </c>
      <c r="I4811" s="196">
        <f t="shared" si="452"/>
        <v>0.5</v>
      </c>
      <c r="J4811" s="197">
        <f t="shared" si="453"/>
        <v>0.5</v>
      </c>
      <c r="K4811" s="186">
        <f t="shared" si="450"/>
        <v>5</v>
      </c>
      <c r="L4811" s="198">
        <f t="shared" si="454"/>
        <v>1.6666666666666667</v>
      </c>
      <c r="M4811" s="199">
        <f t="shared" si="455"/>
        <v>1.66</v>
      </c>
    </row>
    <row r="4812" spans="1:13" x14ac:dyDescent="0.35">
      <c r="A4812" s="189" t="s">
        <v>3791</v>
      </c>
      <c r="B4812" s="190" t="s">
        <v>1864</v>
      </c>
      <c r="C4812" s="191">
        <v>586145</v>
      </c>
      <c r="D4812" s="192">
        <v>6.3659999999999997</v>
      </c>
      <c r="E4812" s="193">
        <v>42.525666340000001</v>
      </c>
      <c r="F4812" s="194">
        <v>1.7769002961500495</v>
      </c>
      <c r="H4812" s="195">
        <f t="shared" si="451"/>
        <v>5</v>
      </c>
      <c r="I4812" s="196">
        <f t="shared" si="452"/>
        <v>3</v>
      </c>
      <c r="J4812" s="197">
        <f t="shared" si="453"/>
        <v>5</v>
      </c>
      <c r="K4812" s="186">
        <f t="shared" si="450"/>
        <v>13</v>
      </c>
      <c r="L4812" s="198">
        <f t="shared" si="454"/>
        <v>4.333333333333333</v>
      </c>
      <c r="M4812" s="199">
        <f t="shared" si="455"/>
        <v>4.33</v>
      </c>
    </row>
    <row r="4813" spans="1:13" x14ac:dyDescent="0.35">
      <c r="A4813" s="189" t="s">
        <v>3791</v>
      </c>
      <c r="B4813" s="190" t="s">
        <v>4479</v>
      </c>
      <c r="C4813" s="191">
        <v>586153</v>
      </c>
      <c r="D4813" s="192">
        <v>6.63</v>
      </c>
      <c r="E4813" s="193">
        <v>45.045454550000002</v>
      </c>
      <c r="F4813" s="194">
        <v>3.9525691699604741</v>
      </c>
      <c r="H4813" s="195">
        <f t="shared" si="451"/>
        <v>5</v>
      </c>
      <c r="I4813" s="196">
        <f t="shared" si="452"/>
        <v>5</v>
      </c>
      <c r="J4813" s="197">
        <f t="shared" si="453"/>
        <v>1.5</v>
      </c>
      <c r="K4813" s="186">
        <f t="shared" ref="K4813:K4876" si="456">SUM(H4813:J4813)</f>
        <v>11.5</v>
      </c>
      <c r="L4813" s="198">
        <f t="shared" si="454"/>
        <v>3.8333333333333335</v>
      </c>
      <c r="M4813" s="199">
        <f t="shared" si="455"/>
        <v>3.83</v>
      </c>
    </row>
    <row r="4814" spans="1:13" x14ac:dyDescent="0.35">
      <c r="A4814" s="189" t="s">
        <v>3791</v>
      </c>
      <c r="B4814" s="190" t="s">
        <v>4480</v>
      </c>
      <c r="C4814" s="191">
        <v>586170</v>
      </c>
      <c r="D4814" s="192">
        <v>3.8119999999999998</v>
      </c>
      <c r="E4814" s="193">
        <v>44.617158670000002</v>
      </c>
      <c r="F4814" s="194">
        <v>3.8745387453874538</v>
      </c>
      <c r="H4814" s="195">
        <f t="shared" si="451"/>
        <v>4</v>
      </c>
      <c r="I4814" s="196">
        <f t="shared" si="452"/>
        <v>5</v>
      </c>
      <c r="J4814" s="197">
        <f t="shared" si="453"/>
        <v>1.5</v>
      </c>
      <c r="K4814" s="186">
        <f t="shared" si="456"/>
        <v>10.5</v>
      </c>
      <c r="L4814" s="198">
        <f t="shared" si="454"/>
        <v>3.5</v>
      </c>
      <c r="M4814" s="199">
        <f t="shared" si="455"/>
        <v>3.5</v>
      </c>
    </row>
    <row r="4815" spans="1:13" x14ac:dyDescent="0.35">
      <c r="A4815" s="189" t="s">
        <v>3791</v>
      </c>
      <c r="B4815" s="190" t="s">
        <v>4481</v>
      </c>
      <c r="C4815" s="191">
        <v>586200</v>
      </c>
      <c r="D4815" s="192">
        <v>5.109</v>
      </c>
      <c r="E4815" s="193">
        <v>42.922885569999998</v>
      </c>
      <c r="F4815" s="194">
        <v>3.4825870646766166</v>
      </c>
      <c r="H4815" s="195">
        <f t="shared" si="451"/>
        <v>5</v>
      </c>
      <c r="I4815" s="196">
        <f t="shared" si="452"/>
        <v>3.5</v>
      </c>
      <c r="J4815" s="197">
        <f t="shared" si="453"/>
        <v>2.5</v>
      </c>
      <c r="K4815" s="186">
        <f t="shared" si="456"/>
        <v>11</v>
      </c>
      <c r="L4815" s="198">
        <f t="shared" si="454"/>
        <v>3.6666666666666665</v>
      </c>
      <c r="M4815" s="199">
        <f t="shared" si="455"/>
        <v>3.66</v>
      </c>
    </row>
    <row r="4816" spans="1:13" x14ac:dyDescent="0.35">
      <c r="A4816" s="189" t="s">
        <v>3791</v>
      </c>
      <c r="B4816" s="190" t="s">
        <v>3823</v>
      </c>
      <c r="C4816" s="191">
        <v>586226</v>
      </c>
      <c r="D4816" s="192">
        <v>5.6890000000000001</v>
      </c>
      <c r="E4816" s="193">
        <v>44.272663880000003</v>
      </c>
      <c r="F4816" s="194">
        <v>1.1157601115760112</v>
      </c>
      <c r="H4816" s="195">
        <f t="shared" si="451"/>
        <v>5</v>
      </c>
      <c r="I4816" s="196">
        <f t="shared" si="452"/>
        <v>5</v>
      </c>
      <c r="J4816" s="197">
        <f t="shared" si="453"/>
        <v>5</v>
      </c>
      <c r="K4816" s="186">
        <f t="shared" si="456"/>
        <v>15</v>
      </c>
      <c r="L4816" s="198">
        <f t="shared" si="454"/>
        <v>5</v>
      </c>
      <c r="M4816" s="199">
        <f t="shared" si="455"/>
        <v>5</v>
      </c>
    </row>
    <row r="4817" spans="1:13" x14ac:dyDescent="0.35">
      <c r="A4817" s="189" t="s">
        <v>3791</v>
      </c>
      <c r="B4817" s="190" t="s">
        <v>4482</v>
      </c>
      <c r="C4817" s="191">
        <v>586251</v>
      </c>
      <c r="D4817" s="192">
        <v>3.2050000000000001</v>
      </c>
      <c r="E4817" s="193">
        <v>43.81557377</v>
      </c>
      <c r="F4817" s="194">
        <v>2.4590163934426226</v>
      </c>
      <c r="H4817" s="195">
        <f t="shared" si="451"/>
        <v>3</v>
      </c>
      <c r="I4817" s="196">
        <f t="shared" si="452"/>
        <v>5</v>
      </c>
      <c r="J4817" s="197">
        <f t="shared" si="453"/>
        <v>4</v>
      </c>
      <c r="K4817" s="186">
        <f t="shared" si="456"/>
        <v>12</v>
      </c>
      <c r="L4817" s="198">
        <f t="shared" si="454"/>
        <v>4</v>
      </c>
      <c r="M4817" s="199">
        <f t="shared" si="455"/>
        <v>4</v>
      </c>
    </row>
    <row r="4818" spans="1:13" x14ac:dyDescent="0.35">
      <c r="A4818" s="189" t="s">
        <v>3791</v>
      </c>
      <c r="B4818" s="190" t="s">
        <v>2316</v>
      </c>
      <c r="C4818" s="191">
        <v>586277</v>
      </c>
      <c r="D4818" s="192">
        <v>5.6040000000000001</v>
      </c>
      <c r="E4818" s="193">
        <v>43.77574371</v>
      </c>
      <c r="F4818" s="194">
        <v>2.0594965675057209</v>
      </c>
      <c r="H4818" s="195">
        <f t="shared" si="451"/>
        <v>5</v>
      </c>
      <c r="I4818" s="196">
        <f t="shared" si="452"/>
        <v>5</v>
      </c>
      <c r="J4818" s="197">
        <f t="shared" si="453"/>
        <v>4.5</v>
      </c>
      <c r="K4818" s="186">
        <f t="shared" si="456"/>
        <v>14.5</v>
      </c>
      <c r="L4818" s="198">
        <f t="shared" si="454"/>
        <v>4.833333333333333</v>
      </c>
      <c r="M4818" s="199">
        <f t="shared" si="455"/>
        <v>4.83</v>
      </c>
    </row>
    <row r="4819" spans="1:13" x14ac:dyDescent="0.35">
      <c r="A4819" s="189" t="s">
        <v>3791</v>
      </c>
      <c r="B4819" s="190" t="s">
        <v>3791</v>
      </c>
      <c r="C4819" s="191">
        <v>586307</v>
      </c>
      <c r="D4819" s="192">
        <v>5.1909999999999998</v>
      </c>
      <c r="E4819" s="193">
        <v>46.367117329999999</v>
      </c>
      <c r="F4819" s="194">
        <v>1.9446245022687285</v>
      </c>
      <c r="H4819" s="195">
        <f t="shared" si="451"/>
        <v>5</v>
      </c>
      <c r="I4819" s="196">
        <f t="shared" si="452"/>
        <v>5</v>
      </c>
      <c r="J4819" s="197">
        <f t="shared" si="453"/>
        <v>4.5</v>
      </c>
      <c r="K4819" s="186">
        <f t="shared" si="456"/>
        <v>14.5</v>
      </c>
      <c r="L4819" s="198">
        <f t="shared" si="454"/>
        <v>4.833333333333333</v>
      </c>
      <c r="M4819" s="199">
        <f t="shared" si="455"/>
        <v>4.83</v>
      </c>
    </row>
    <row r="4820" spans="1:13" x14ac:dyDescent="0.35">
      <c r="A4820" s="189" t="s">
        <v>3791</v>
      </c>
      <c r="B4820" s="190" t="s">
        <v>4483</v>
      </c>
      <c r="C4820" s="191">
        <v>586315</v>
      </c>
      <c r="D4820" s="192">
        <v>7.4770000000000003</v>
      </c>
      <c r="E4820" s="193">
        <v>46.717142860000003</v>
      </c>
      <c r="F4820" s="194">
        <v>3.4285714285714284</v>
      </c>
      <c r="H4820" s="195">
        <f t="shared" si="451"/>
        <v>5</v>
      </c>
      <c r="I4820" s="196">
        <f t="shared" si="452"/>
        <v>5</v>
      </c>
      <c r="J4820" s="197">
        <f t="shared" si="453"/>
        <v>2.5</v>
      </c>
      <c r="K4820" s="186">
        <f t="shared" si="456"/>
        <v>12.5</v>
      </c>
      <c r="L4820" s="198">
        <f t="shared" si="454"/>
        <v>4.166666666666667</v>
      </c>
      <c r="M4820" s="199">
        <f t="shared" si="455"/>
        <v>4.16</v>
      </c>
    </row>
    <row r="4821" spans="1:13" x14ac:dyDescent="0.35">
      <c r="A4821" s="189" t="s">
        <v>3791</v>
      </c>
      <c r="B4821" s="190" t="s">
        <v>3098</v>
      </c>
      <c r="C4821" s="191">
        <v>586340</v>
      </c>
      <c r="D4821" s="192">
        <v>3.4220000000000002</v>
      </c>
      <c r="E4821" s="193">
        <v>42.337125749999998</v>
      </c>
      <c r="F4821" s="194">
        <v>3.1137724550898205</v>
      </c>
      <c r="H4821" s="195">
        <f t="shared" si="451"/>
        <v>3.5</v>
      </c>
      <c r="I4821" s="196">
        <f t="shared" si="452"/>
        <v>2.5</v>
      </c>
      <c r="J4821" s="197">
        <f t="shared" si="453"/>
        <v>3</v>
      </c>
      <c r="K4821" s="186">
        <f t="shared" si="456"/>
        <v>9</v>
      </c>
      <c r="L4821" s="198">
        <f t="shared" si="454"/>
        <v>3</v>
      </c>
      <c r="M4821" s="199">
        <f t="shared" si="455"/>
        <v>3</v>
      </c>
    </row>
    <row r="4822" spans="1:13" x14ac:dyDescent="0.35">
      <c r="A4822" s="189" t="s">
        <v>3791</v>
      </c>
      <c r="B4822" s="190" t="s">
        <v>4484</v>
      </c>
      <c r="C4822" s="191">
        <v>586382</v>
      </c>
      <c r="D4822" s="192">
        <v>4.3689999999999998</v>
      </c>
      <c r="E4822" s="193">
        <v>42.26040021</v>
      </c>
      <c r="F4822" s="194">
        <v>2.2116903633491312</v>
      </c>
      <c r="H4822" s="195">
        <f t="shared" si="451"/>
        <v>5</v>
      </c>
      <c r="I4822" s="196">
        <f t="shared" si="452"/>
        <v>2.5</v>
      </c>
      <c r="J4822" s="197">
        <f t="shared" si="453"/>
        <v>4</v>
      </c>
      <c r="K4822" s="186">
        <f t="shared" si="456"/>
        <v>11.5</v>
      </c>
      <c r="L4822" s="198">
        <f t="shared" si="454"/>
        <v>3.8333333333333335</v>
      </c>
      <c r="M4822" s="199">
        <f t="shared" si="455"/>
        <v>3.83</v>
      </c>
    </row>
    <row r="4823" spans="1:13" x14ac:dyDescent="0.35">
      <c r="A4823" s="189" t="s">
        <v>3791</v>
      </c>
      <c r="B4823" s="190" t="s">
        <v>3573</v>
      </c>
      <c r="C4823" s="191">
        <v>586391</v>
      </c>
      <c r="D4823" s="192">
        <v>4.7309999999999999</v>
      </c>
      <c r="E4823" s="193">
        <v>46.116573029999998</v>
      </c>
      <c r="F4823" s="194">
        <v>0.84269662921348321</v>
      </c>
      <c r="H4823" s="195">
        <f t="shared" si="451"/>
        <v>5</v>
      </c>
      <c r="I4823" s="196">
        <f t="shared" si="452"/>
        <v>5</v>
      </c>
      <c r="J4823" s="197">
        <f t="shared" si="453"/>
        <v>5</v>
      </c>
      <c r="K4823" s="186">
        <f t="shared" si="456"/>
        <v>15</v>
      </c>
      <c r="L4823" s="198">
        <f t="shared" si="454"/>
        <v>5</v>
      </c>
      <c r="M4823" s="199">
        <f t="shared" si="455"/>
        <v>5</v>
      </c>
    </row>
    <row r="4824" spans="1:13" x14ac:dyDescent="0.35">
      <c r="A4824" s="189" t="s">
        <v>3791</v>
      </c>
      <c r="B4824" s="190" t="s">
        <v>4485</v>
      </c>
      <c r="C4824" s="191">
        <v>593354</v>
      </c>
      <c r="D4824" s="192">
        <v>8.4909999999999997</v>
      </c>
      <c r="E4824" s="193">
        <v>43.847133759999998</v>
      </c>
      <c r="F4824" s="194">
        <v>0.63694267515923575</v>
      </c>
      <c r="H4824" s="195">
        <f t="shared" si="451"/>
        <v>5</v>
      </c>
      <c r="I4824" s="196">
        <f t="shared" si="452"/>
        <v>5</v>
      </c>
      <c r="J4824" s="197">
        <f t="shared" si="453"/>
        <v>5</v>
      </c>
      <c r="K4824" s="186">
        <f t="shared" si="456"/>
        <v>15</v>
      </c>
      <c r="L4824" s="198">
        <f t="shared" si="454"/>
        <v>5</v>
      </c>
      <c r="M4824" s="199">
        <f t="shared" si="455"/>
        <v>5</v>
      </c>
    </row>
    <row r="4825" spans="1:13" x14ac:dyDescent="0.35">
      <c r="A4825" s="189" t="s">
        <v>3791</v>
      </c>
      <c r="B4825" s="190" t="s">
        <v>4486</v>
      </c>
      <c r="C4825" s="191">
        <v>586421</v>
      </c>
      <c r="D4825" s="192">
        <v>3.3809999999999998</v>
      </c>
      <c r="E4825" s="193">
        <v>43.09608746</v>
      </c>
      <c r="F4825" s="194">
        <v>1.380897583429229</v>
      </c>
      <c r="H4825" s="195">
        <f t="shared" si="451"/>
        <v>3.5</v>
      </c>
      <c r="I4825" s="196">
        <f t="shared" si="452"/>
        <v>3.5</v>
      </c>
      <c r="J4825" s="197">
        <f t="shared" si="453"/>
        <v>5</v>
      </c>
      <c r="K4825" s="186">
        <f t="shared" si="456"/>
        <v>12</v>
      </c>
      <c r="L4825" s="198">
        <f t="shared" si="454"/>
        <v>4</v>
      </c>
      <c r="M4825" s="199">
        <f t="shared" si="455"/>
        <v>4</v>
      </c>
    </row>
    <row r="4826" spans="1:13" x14ac:dyDescent="0.35">
      <c r="A4826" s="189" t="s">
        <v>3791</v>
      </c>
      <c r="B4826" s="190" t="s">
        <v>4487</v>
      </c>
      <c r="C4826" s="191">
        <v>586439</v>
      </c>
      <c r="D4826" s="192">
        <v>4.7619999999999996</v>
      </c>
      <c r="E4826" s="193">
        <v>43.403508770000002</v>
      </c>
      <c r="F4826" s="194">
        <v>0</v>
      </c>
      <c r="H4826" s="195">
        <f t="shared" si="451"/>
        <v>5</v>
      </c>
      <c r="I4826" s="196">
        <f t="shared" si="452"/>
        <v>4.5</v>
      </c>
      <c r="J4826" s="197">
        <f t="shared" si="453"/>
        <v>5</v>
      </c>
      <c r="K4826" s="186">
        <f t="shared" si="456"/>
        <v>14.5</v>
      </c>
      <c r="L4826" s="198">
        <f t="shared" si="454"/>
        <v>4.833333333333333</v>
      </c>
      <c r="M4826" s="199">
        <f t="shared" si="455"/>
        <v>4.83</v>
      </c>
    </row>
    <row r="4827" spans="1:13" x14ac:dyDescent="0.35">
      <c r="A4827" s="189" t="s">
        <v>3791</v>
      </c>
      <c r="B4827" s="190" t="s">
        <v>4488</v>
      </c>
      <c r="C4827" s="191">
        <v>586447</v>
      </c>
      <c r="D4827" s="192">
        <v>5.484</v>
      </c>
      <c r="E4827" s="193">
        <v>43.149789030000001</v>
      </c>
      <c r="F4827" s="194">
        <v>2.9535864978902953</v>
      </c>
      <c r="H4827" s="195">
        <f t="shared" si="451"/>
        <v>5</v>
      </c>
      <c r="I4827" s="196">
        <f t="shared" si="452"/>
        <v>4</v>
      </c>
      <c r="J4827" s="197">
        <f t="shared" si="453"/>
        <v>3</v>
      </c>
      <c r="K4827" s="186">
        <f t="shared" si="456"/>
        <v>12</v>
      </c>
      <c r="L4827" s="198">
        <f t="shared" si="454"/>
        <v>4</v>
      </c>
      <c r="M4827" s="199">
        <f t="shared" si="455"/>
        <v>4</v>
      </c>
    </row>
    <row r="4828" spans="1:13" x14ac:dyDescent="0.35">
      <c r="A4828" s="189" t="s">
        <v>3791</v>
      </c>
      <c r="B4828" s="190" t="s">
        <v>4489</v>
      </c>
      <c r="C4828" s="191">
        <v>586471</v>
      </c>
      <c r="D4828" s="192">
        <v>7.4630000000000001</v>
      </c>
      <c r="E4828" s="193">
        <v>43.886666669999997</v>
      </c>
      <c r="F4828" s="194">
        <v>2.6666666666666665</v>
      </c>
      <c r="H4828" s="195">
        <f t="shared" si="451"/>
        <v>5</v>
      </c>
      <c r="I4828" s="196">
        <f t="shared" si="452"/>
        <v>5</v>
      </c>
      <c r="J4828" s="197">
        <f t="shared" si="453"/>
        <v>3.5</v>
      </c>
      <c r="K4828" s="186">
        <f t="shared" si="456"/>
        <v>13.5</v>
      </c>
      <c r="L4828" s="198">
        <f t="shared" si="454"/>
        <v>4.5</v>
      </c>
      <c r="M4828" s="199">
        <f t="shared" si="455"/>
        <v>4.5</v>
      </c>
    </row>
    <row r="4829" spans="1:13" x14ac:dyDescent="0.35">
      <c r="A4829" s="189" t="s">
        <v>3791</v>
      </c>
      <c r="B4829" s="190" t="s">
        <v>4490</v>
      </c>
      <c r="C4829" s="191">
        <v>586536</v>
      </c>
      <c r="D4829" s="192">
        <v>2.0619999999999998</v>
      </c>
      <c r="E4829" s="193">
        <v>48.46</v>
      </c>
      <c r="F4829" s="194">
        <v>4</v>
      </c>
      <c r="H4829" s="195">
        <f t="shared" si="451"/>
        <v>0.5</v>
      </c>
      <c r="I4829" s="196">
        <f t="shared" si="452"/>
        <v>5</v>
      </c>
      <c r="J4829" s="197">
        <f t="shared" si="453"/>
        <v>1.5</v>
      </c>
      <c r="K4829" s="186">
        <f t="shared" si="456"/>
        <v>7</v>
      </c>
      <c r="L4829" s="198">
        <f t="shared" si="454"/>
        <v>2.3333333333333335</v>
      </c>
      <c r="M4829" s="199">
        <f t="shared" si="455"/>
        <v>2.33</v>
      </c>
    </row>
    <row r="4830" spans="1:13" x14ac:dyDescent="0.35">
      <c r="A4830" s="189" t="s">
        <v>3791</v>
      </c>
      <c r="B4830" s="190" t="s">
        <v>4491</v>
      </c>
      <c r="C4830" s="191">
        <v>586544</v>
      </c>
      <c r="D4830" s="192">
        <v>4.242</v>
      </c>
      <c r="E4830" s="193">
        <v>45.754545450000002</v>
      </c>
      <c r="F4830" s="194">
        <v>2.4242424242424243</v>
      </c>
      <c r="H4830" s="195">
        <f t="shared" si="451"/>
        <v>5</v>
      </c>
      <c r="I4830" s="196">
        <f t="shared" si="452"/>
        <v>5</v>
      </c>
      <c r="J4830" s="197">
        <f t="shared" si="453"/>
        <v>4</v>
      </c>
      <c r="K4830" s="186">
        <f t="shared" si="456"/>
        <v>14</v>
      </c>
      <c r="L4830" s="198">
        <f t="shared" si="454"/>
        <v>4.666666666666667</v>
      </c>
      <c r="M4830" s="199">
        <f t="shared" si="455"/>
        <v>4.66</v>
      </c>
    </row>
    <row r="4831" spans="1:13" x14ac:dyDescent="0.35">
      <c r="A4831" s="189" t="s">
        <v>3791</v>
      </c>
      <c r="B4831" s="190" t="s">
        <v>4492</v>
      </c>
      <c r="C4831" s="191">
        <v>586552</v>
      </c>
      <c r="D4831" s="192">
        <v>3.6259999999999999</v>
      </c>
      <c r="E4831" s="193">
        <v>45.575358850000001</v>
      </c>
      <c r="F4831" s="194">
        <v>2.6315789473684212</v>
      </c>
      <c r="H4831" s="195">
        <f t="shared" si="451"/>
        <v>4</v>
      </c>
      <c r="I4831" s="196">
        <f t="shared" si="452"/>
        <v>5</v>
      </c>
      <c r="J4831" s="197">
        <f t="shared" si="453"/>
        <v>3.5</v>
      </c>
      <c r="K4831" s="186">
        <f t="shared" si="456"/>
        <v>12.5</v>
      </c>
      <c r="L4831" s="198">
        <f t="shared" si="454"/>
        <v>4.166666666666667</v>
      </c>
      <c r="M4831" s="199">
        <f t="shared" si="455"/>
        <v>4.16</v>
      </c>
    </row>
    <row r="4832" spans="1:13" x14ac:dyDescent="0.35">
      <c r="A4832" s="189" t="s">
        <v>3791</v>
      </c>
      <c r="B4832" s="190" t="s">
        <v>4493</v>
      </c>
      <c r="C4832" s="191">
        <v>586579</v>
      </c>
      <c r="D4832" s="192">
        <v>6.9870000000000001</v>
      </c>
      <c r="E4832" s="193">
        <v>44.943243240000001</v>
      </c>
      <c r="F4832" s="194">
        <v>2.7027027027027026</v>
      </c>
      <c r="H4832" s="195">
        <f t="shared" si="451"/>
        <v>5</v>
      </c>
      <c r="I4832" s="196">
        <f t="shared" si="452"/>
        <v>5</v>
      </c>
      <c r="J4832" s="197">
        <f t="shared" si="453"/>
        <v>3.5</v>
      </c>
      <c r="K4832" s="186">
        <f t="shared" si="456"/>
        <v>13.5</v>
      </c>
      <c r="L4832" s="198">
        <f t="shared" si="454"/>
        <v>4.5</v>
      </c>
      <c r="M4832" s="199">
        <f t="shared" si="455"/>
        <v>4.5</v>
      </c>
    </row>
    <row r="4833" spans="1:13" x14ac:dyDescent="0.35">
      <c r="A4833" s="189" t="s">
        <v>3791</v>
      </c>
      <c r="B4833" s="190" t="s">
        <v>4494</v>
      </c>
      <c r="C4833" s="191">
        <v>586595</v>
      </c>
      <c r="D4833" s="192">
        <v>4.0759999999999996</v>
      </c>
      <c r="E4833" s="193">
        <v>43.368113520000001</v>
      </c>
      <c r="F4833" s="194">
        <v>2.671118530884808</v>
      </c>
      <c r="H4833" s="195">
        <f t="shared" si="451"/>
        <v>5</v>
      </c>
      <c r="I4833" s="196">
        <f t="shared" si="452"/>
        <v>4.5</v>
      </c>
      <c r="J4833" s="197">
        <f t="shared" si="453"/>
        <v>3.5</v>
      </c>
      <c r="K4833" s="186">
        <f t="shared" si="456"/>
        <v>13</v>
      </c>
      <c r="L4833" s="198">
        <f t="shared" si="454"/>
        <v>4.333333333333333</v>
      </c>
      <c r="M4833" s="199">
        <f t="shared" si="455"/>
        <v>4.33</v>
      </c>
    </row>
    <row r="4834" spans="1:13" x14ac:dyDescent="0.35">
      <c r="A4834" s="189" t="s">
        <v>3791</v>
      </c>
      <c r="B4834" s="190" t="s">
        <v>4495</v>
      </c>
      <c r="C4834" s="191">
        <v>586625</v>
      </c>
      <c r="D4834" s="192">
        <v>5.0389999999999997</v>
      </c>
      <c r="E4834" s="193">
        <v>43.269557820000003</v>
      </c>
      <c r="F4834" s="194">
        <v>2.437641723356009</v>
      </c>
      <c r="H4834" s="195">
        <f t="shared" si="451"/>
        <v>5</v>
      </c>
      <c r="I4834" s="196">
        <f t="shared" si="452"/>
        <v>4</v>
      </c>
      <c r="J4834" s="197">
        <f t="shared" si="453"/>
        <v>4</v>
      </c>
      <c r="K4834" s="186">
        <f t="shared" si="456"/>
        <v>13</v>
      </c>
      <c r="L4834" s="198">
        <f t="shared" si="454"/>
        <v>4.333333333333333</v>
      </c>
      <c r="M4834" s="199">
        <f t="shared" si="455"/>
        <v>4.33</v>
      </c>
    </row>
    <row r="4835" spans="1:13" x14ac:dyDescent="0.35">
      <c r="A4835" s="189" t="s">
        <v>3791</v>
      </c>
      <c r="B4835" s="190" t="s">
        <v>4496</v>
      </c>
      <c r="C4835" s="191">
        <v>586633</v>
      </c>
      <c r="D4835" s="192">
        <v>6.7869999999999999</v>
      </c>
      <c r="E4835" s="193">
        <v>43.1893733</v>
      </c>
      <c r="F4835" s="194">
        <v>3.8147138964577656</v>
      </c>
      <c r="H4835" s="195">
        <f t="shared" si="451"/>
        <v>5</v>
      </c>
      <c r="I4835" s="196">
        <f t="shared" si="452"/>
        <v>4</v>
      </c>
      <c r="J4835" s="197">
        <f t="shared" si="453"/>
        <v>2</v>
      </c>
      <c r="K4835" s="186">
        <f t="shared" si="456"/>
        <v>11</v>
      </c>
      <c r="L4835" s="198">
        <f t="shared" si="454"/>
        <v>3.6666666666666665</v>
      </c>
      <c r="M4835" s="199">
        <f t="shared" si="455"/>
        <v>3.66</v>
      </c>
    </row>
    <row r="4836" spans="1:13" x14ac:dyDescent="0.35">
      <c r="A4836" s="189" t="s">
        <v>3791</v>
      </c>
      <c r="B4836" s="190" t="s">
        <v>4497</v>
      </c>
      <c r="C4836" s="191">
        <v>586641</v>
      </c>
      <c r="D4836" s="192">
        <v>4.21</v>
      </c>
      <c r="E4836" s="193">
        <v>44.285943959999997</v>
      </c>
      <c r="F4836" s="194">
        <v>3.0316949931097836</v>
      </c>
      <c r="H4836" s="195">
        <f t="shared" si="451"/>
        <v>5</v>
      </c>
      <c r="I4836" s="196">
        <f t="shared" si="452"/>
        <v>5</v>
      </c>
      <c r="J4836" s="197">
        <f t="shared" si="453"/>
        <v>3</v>
      </c>
      <c r="K4836" s="186">
        <f t="shared" si="456"/>
        <v>13</v>
      </c>
      <c r="L4836" s="198">
        <f t="shared" si="454"/>
        <v>4.333333333333333</v>
      </c>
      <c r="M4836" s="199">
        <f t="shared" si="455"/>
        <v>4.33</v>
      </c>
    </row>
    <row r="4837" spans="1:13" x14ac:dyDescent="0.35">
      <c r="A4837" s="189" t="s">
        <v>3791</v>
      </c>
      <c r="B4837" s="190" t="s">
        <v>4074</v>
      </c>
      <c r="C4837" s="191">
        <v>586668</v>
      </c>
      <c r="D4837" s="192">
        <v>3.5230000000000001</v>
      </c>
      <c r="E4837" s="193">
        <v>41.286624199999999</v>
      </c>
      <c r="F4837" s="194">
        <v>4.2462845010615711</v>
      </c>
      <c r="H4837" s="195">
        <f t="shared" si="451"/>
        <v>3.5</v>
      </c>
      <c r="I4837" s="196">
        <f t="shared" si="452"/>
        <v>1</v>
      </c>
      <c r="J4837" s="197">
        <f t="shared" si="453"/>
        <v>1</v>
      </c>
      <c r="K4837" s="186">
        <f t="shared" si="456"/>
        <v>5.5</v>
      </c>
      <c r="L4837" s="198">
        <f t="shared" si="454"/>
        <v>1.8333333333333333</v>
      </c>
      <c r="M4837" s="199">
        <f t="shared" si="455"/>
        <v>1.83</v>
      </c>
    </row>
    <row r="4838" spans="1:13" x14ac:dyDescent="0.35">
      <c r="A4838" s="189" t="s">
        <v>3791</v>
      </c>
      <c r="B4838" s="190" t="s">
        <v>4369</v>
      </c>
      <c r="C4838" s="191">
        <v>586692</v>
      </c>
      <c r="D4838" s="192">
        <v>3.0569999999999999</v>
      </c>
      <c r="E4838" s="193">
        <v>41.455901429999997</v>
      </c>
      <c r="F4838" s="194">
        <v>2.0752269779507135</v>
      </c>
      <c r="H4838" s="195">
        <f t="shared" si="451"/>
        <v>2.5</v>
      </c>
      <c r="I4838" s="196">
        <f t="shared" si="452"/>
        <v>1</v>
      </c>
      <c r="J4838" s="197">
        <f t="shared" si="453"/>
        <v>4.5</v>
      </c>
      <c r="K4838" s="186">
        <f t="shared" si="456"/>
        <v>8</v>
      </c>
      <c r="L4838" s="198">
        <f t="shared" si="454"/>
        <v>2.6666666666666665</v>
      </c>
      <c r="M4838" s="199">
        <f t="shared" si="455"/>
        <v>2.66</v>
      </c>
    </row>
    <row r="4839" spans="1:13" x14ac:dyDescent="0.35">
      <c r="A4839" s="189" t="s">
        <v>3791</v>
      </c>
      <c r="B4839" s="190" t="s">
        <v>4498</v>
      </c>
      <c r="C4839" s="191">
        <v>586706</v>
      </c>
      <c r="D4839" s="192">
        <v>4.3170000000000002</v>
      </c>
      <c r="E4839" s="193">
        <v>42.844907409999998</v>
      </c>
      <c r="F4839" s="194">
        <v>3.7962962962962958</v>
      </c>
      <c r="H4839" s="195">
        <f t="shared" si="451"/>
        <v>5</v>
      </c>
      <c r="I4839" s="196">
        <f t="shared" si="452"/>
        <v>3.5</v>
      </c>
      <c r="J4839" s="197">
        <f t="shared" si="453"/>
        <v>2</v>
      </c>
      <c r="K4839" s="186">
        <f t="shared" si="456"/>
        <v>10.5</v>
      </c>
      <c r="L4839" s="198">
        <f t="shared" si="454"/>
        <v>3.5</v>
      </c>
      <c r="M4839" s="199">
        <f t="shared" si="455"/>
        <v>3.5</v>
      </c>
    </row>
    <row r="4840" spans="1:13" x14ac:dyDescent="0.35">
      <c r="A4840" s="189" t="s">
        <v>3791</v>
      </c>
      <c r="B4840" s="190" t="s">
        <v>4499</v>
      </c>
      <c r="C4840" s="191">
        <v>586731</v>
      </c>
      <c r="D4840" s="192">
        <v>5.2489999999999997</v>
      </c>
      <c r="E4840" s="193">
        <v>42.463740459999997</v>
      </c>
      <c r="F4840" s="194">
        <v>6.4885496183206106</v>
      </c>
      <c r="H4840" s="195">
        <f t="shared" si="451"/>
        <v>5</v>
      </c>
      <c r="I4840" s="196">
        <f t="shared" si="452"/>
        <v>3</v>
      </c>
      <c r="J4840" s="197">
        <f t="shared" si="453"/>
        <v>0.5</v>
      </c>
      <c r="K4840" s="186">
        <f t="shared" si="456"/>
        <v>8.5</v>
      </c>
      <c r="L4840" s="198">
        <f t="shared" si="454"/>
        <v>2.8333333333333335</v>
      </c>
      <c r="M4840" s="199">
        <f t="shared" si="455"/>
        <v>2.83</v>
      </c>
    </row>
    <row r="4841" spans="1:13" x14ac:dyDescent="0.35">
      <c r="A4841" s="189" t="s">
        <v>3791</v>
      </c>
      <c r="B4841" s="190" t="s">
        <v>4500</v>
      </c>
      <c r="C4841" s="191">
        <v>586749</v>
      </c>
      <c r="D4841" s="192">
        <v>3.5880000000000001</v>
      </c>
      <c r="E4841" s="193">
        <v>43.731968809999998</v>
      </c>
      <c r="F4841" s="194">
        <v>2.9239766081871341</v>
      </c>
      <c r="H4841" s="195">
        <f t="shared" si="451"/>
        <v>3.5</v>
      </c>
      <c r="I4841" s="196">
        <f t="shared" si="452"/>
        <v>5</v>
      </c>
      <c r="J4841" s="197">
        <f t="shared" si="453"/>
        <v>3</v>
      </c>
      <c r="K4841" s="186">
        <f t="shared" si="456"/>
        <v>11.5</v>
      </c>
      <c r="L4841" s="198">
        <f t="shared" si="454"/>
        <v>3.8333333333333335</v>
      </c>
      <c r="M4841" s="199">
        <f t="shared" si="455"/>
        <v>3.83</v>
      </c>
    </row>
    <row r="4842" spans="1:13" x14ac:dyDescent="0.35">
      <c r="A4842" s="189" t="s">
        <v>3791</v>
      </c>
      <c r="B4842" s="190" t="s">
        <v>4501</v>
      </c>
      <c r="C4842" s="191">
        <v>586765</v>
      </c>
      <c r="D4842" s="192">
        <v>4.5170000000000003</v>
      </c>
      <c r="E4842" s="193">
        <v>43.482008</v>
      </c>
      <c r="F4842" s="194">
        <v>2.1323856063971567</v>
      </c>
      <c r="H4842" s="195">
        <f t="shared" si="451"/>
        <v>5</v>
      </c>
      <c r="I4842" s="196">
        <f t="shared" si="452"/>
        <v>4.5</v>
      </c>
      <c r="J4842" s="197">
        <f t="shared" si="453"/>
        <v>4.5</v>
      </c>
      <c r="K4842" s="186">
        <f t="shared" si="456"/>
        <v>14</v>
      </c>
      <c r="L4842" s="198">
        <f t="shared" si="454"/>
        <v>4.666666666666667</v>
      </c>
      <c r="M4842" s="199">
        <f t="shared" si="455"/>
        <v>4.66</v>
      </c>
    </row>
    <row r="4843" spans="1:13" x14ac:dyDescent="0.35">
      <c r="A4843" s="189" t="s">
        <v>3791</v>
      </c>
      <c r="B4843" s="190" t="s">
        <v>4502</v>
      </c>
      <c r="C4843" s="191">
        <v>586773</v>
      </c>
      <c r="D4843" s="192">
        <v>3.27</v>
      </c>
      <c r="E4843" s="193">
        <v>46.348013819999998</v>
      </c>
      <c r="F4843" s="194">
        <v>2.0725388601036268</v>
      </c>
      <c r="H4843" s="195">
        <f t="shared" si="451"/>
        <v>3</v>
      </c>
      <c r="I4843" s="196">
        <f t="shared" si="452"/>
        <v>5</v>
      </c>
      <c r="J4843" s="197">
        <f t="shared" si="453"/>
        <v>4.5</v>
      </c>
      <c r="K4843" s="186">
        <f t="shared" si="456"/>
        <v>12.5</v>
      </c>
      <c r="L4843" s="198">
        <f t="shared" si="454"/>
        <v>4.166666666666667</v>
      </c>
      <c r="M4843" s="199">
        <f t="shared" si="455"/>
        <v>4.16</v>
      </c>
    </row>
    <row r="4844" spans="1:13" x14ac:dyDescent="0.35">
      <c r="A4844" s="189" t="s">
        <v>3791</v>
      </c>
      <c r="B4844" s="190" t="s">
        <v>4503</v>
      </c>
      <c r="C4844" s="191">
        <v>586781</v>
      </c>
      <c r="D4844" s="192">
        <v>5.9340000000000002</v>
      </c>
      <c r="E4844" s="193">
        <v>45.669630640000001</v>
      </c>
      <c r="F4844" s="194">
        <v>2.7359781121751023</v>
      </c>
      <c r="H4844" s="195">
        <f t="shared" si="451"/>
        <v>5</v>
      </c>
      <c r="I4844" s="196">
        <f t="shared" si="452"/>
        <v>5</v>
      </c>
      <c r="J4844" s="197">
        <f t="shared" si="453"/>
        <v>3.5</v>
      </c>
      <c r="K4844" s="186">
        <f t="shared" si="456"/>
        <v>13.5</v>
      </c>
      <c r="L4844" s="198">
        <f t="shared" si="454"/>
        <v>4.5</v>
      </c>
      <c r="M4844" s="199">
        <f t="shared" si="455"/>
        <v>4.5</v>
      </c>
    </row>
    <row r="4845" spans="1:13" x14ac:dyDescent="0.35">
      <c r="A4845" s="189" t="s">
        <v>3791</v>
      </c>
      <c r="B4845" s="190" t="s">
        <v>4504</v>
      </c>
      <c r="C4845" s="191">
        <v>586790</v>
      </c>
      <c r="D4845" s="192">
        <v>3.1379999999999999</v>
      </c>
      <c r="E4845" s="193">
        <v>41.68889884</v>
      </c>
      <c r="F4845" s="194">
        <v>6.9829901521933744</v>
      </c>
      <c r="H4845" s="195">
        <f t="shared" si="451"/>
        <v>2.5</v>
      </c>
      <c r="I4845" s="196">
        <f t="shared" si="452"/>
        <v>1.5</v>
      </c>
      <c r="J4845" s="197">
        <f t="shared" si="453"/>
        <v>0.5</v>
      </c>
      <c r="K4845" s="186">
        <f t="shared" si="456"/>
        <v>4.5</v>
      </c>
      <c r="L4845" s="198">
        <f t="shared" si="454"/>
        <v>1.5</v>
      </c>
      <c r="M4845" s="199">
        <f t="shared" si="455"/>
        <v>1.5</v>
      </c>
    </row>
    <row r="4846" spans="1:13" x14ac:dyDescent="0.35">
      <c r="A4846" s="189" t="s">
        <v>3791</v>
      </c>
      <c r="B4846" s="190" t="s">
        <v>745</v>
      </c>
      <c r="C4846" s="191">
        <v>586803</v>
      </c>
      <c r="D4846" s="192">
        <v>4.1879999999999997</v>
      </c>
      <c r="E4846" s="193">
        <v>43.818235530000003</v>
      </c>
      <c r="F4846" s="194">
        <v>5.1201260338716024</v>
      </c>
      <c r="H4846" s="195">
        <f t="shared" si="451"/>
        <v>5</v>
      </c>
      <c r="I4846" s="196">
        <f t="shared" si="452"/>
        <v>5</v>
      </c>
      <c r="J4846" s="197">
        <f t="shared" si="453"/>
        <v>0.5</v>
      </c>
      <c r="K4846" s="186">
        <f t="shared" si="456"/>
        <v>10.5</v>
      </c>
      <c r="L4846" s="198">
        <f t="shared" si="454"/>
        <v>3.5</v>
      </c>
      <c r="M4846" s="199">
        <f t="shared" si="455"/>
        <v>3.5</v>
      </c>
    </row>
    <row r="4847" spans="1:13" x14ac:dyDescent="0.35">
      <c r="A4847" s="189" t="s">
        <v>3791</v>
      </c>
      <c r="B4847" s="190" t="s">
        <v>4505</v>
      </c>
      <c r="C4847" s="191">
        <v>586811</v>
      </c>
      <c r="D4847" s="192">
        <v>3.145</v>
      </c>
      <c r="E4847" s="193">
        <v>45.542145589999997</v>
      </c>
      <c r="F4847" s="194">
        <v>4.9808429118773949</v>
      </c>
      <c r="H4847" s="195">
        <f t="shared" si="451"/>
        <v>3</v>
      </c>
      <c r="I4847" s="196">
        <f t="shared" si="452"/>
        <v>5</v>
      </c>
      <c r="J4847" s="197">
        <f t="shared" si="453"/>
        <v>0.5</v>
      </c>
      <c r="K4847" s="186">
        <f t="shared" si="456"/>
        <v>8.5</v>
      </c>
      <c r="L4847" s="198">
        <f t="shared" si="454"/>
        <v>2.8333333333333335</v>
      </c>
      <c r="M4847" s="199">
        <f t="shared" si="455"/>
        <v>2.83</v>
      </c>
    </row>
    <row r="4848" spans="1:13" x14ac:dyDescent="0.35">
      <c r="A4848" s="189" t="s">
        <v>3791</v>
      </c>
      <c r="B4848" s="190" t="s">
        <v>4506</v>
      </c>
      <c r="C4848" s="191">
        <v>586820</v>
      </c>
      <c r="D4848" s="192">
        <v>4.3339999999999996</v>
      </c>
      <c r="E4848" s="193">
        <v>46.279116469999998</v>
      </c>
      <c r="F4848" s="194">
        <v>2.8112449799196786</v>
      </c>
      <c r="H4848" s="195">
        <f t="shared" si="451"/>
        <v>5</v>
      </c>
      <c r="I4848" s="196">
        <f t="shared" si="452"/>
        <v>5</v>
      </c>
      <c r="J4848" s="197">
        <f t="shared" si="453"/>
        <v>3.5</v>
      </c>
      <c r="K4848" s="186">
        <f t="shared" si="456"/>
        <v>13.5</v>
      </c>
      <c r="L4848" s="198">
        <f t="shared" si="454"/>
        <v>4.5</v>
      </c>
      <c r="M4848" s="199">
        <f t="shared" si="455"/>
        <v>4.5</v>
      </c>
    </row>
    <row r="4849" spans="1:13" x14ac:dyDescent="0.35">
      <c r="A4849" s="189" t="s">
        <v>2748</v>
      </c>
      <c r="B4849" s="190" t="s">
        <v>4507</v>
      </c>
      <c r="C4849" s="191">
        <v>584304</v>
      </c>
      <c r="D4849" s="192">
        <v>6.827</v>
      </c>
      <c r="E4849" s="193">
        <v>44.138297870000002</v>
      </c>
      <c r="F4849" s="194">
        <v>5.2009456264775418</v>
      </c>
      <c r="H4849" s="195">
        <f t="shared" si="451"/>
        <v>5</v>
      </c>
      <c r="I4849" s="196">
        <f t="shared" si="452"/>
        <v>5</v>
      </c>
      <c r="J4849" s="197">
        <f t="shared" si="453"/>
        <v>0.5</v>
      </c>
      <c r="K4849" s="186">
        <f t="shared" si="456"/>
        <v>10.5</v>
      </c>
      <c r="L4849" s="198">
        <f t="shared" si="454"/>
        <v>3.5</v>
      </c>
      <c r="M4849" s="199">
        <f t="shared" si="455"/>
        <v>3.5</v>
      </c>
    </row>
    <row r="4850" spans="1:13" x14ac:dyDescent="0.35">
      <c r="A4850" s="189" t="s">
        <v>2748</v>
      </c>
      <c r="B4850" s="190" t="s">
        <v>4508</v>
      </c>
      <c r="C4850" s="191">
        <v>584355</v>
      </c>
      <c r="D4850" s="192">
        <v>7.4630000000000001</v>
      </c>
      <c r="E4850" s="193">
        <v>45.144991210000001</v>
      </c>
      <c r="F4850" s="194">
        <v>9.4903339191564164</v>
      </c>
      <c r="H4850" s="195">
        <f t="shared" si="451"/>
        <v>5</v>
      </c>
      <c r="I4850" s="196">
        <f t="shared" si="452"/>
        <v>5</v>
      </c>
      <c r="J4850" s="197">
        <f t="shared" si="453"/>
        <v>0.5</v>
      </c>
      <c r="K4850" s="186">
        <f t="shared" si="456"/>
        <v>10.5</v>
      </c>
      <c r="L4850" s="198">
        <f t="shared" si="454"/>
        <v>3.5</v>
      </c>
      <c r="M4850" s="199">
        <f t="shared" si="455"/>
        <v>3.5</v>
      </c>
    </row>
    <row r="4851" spans="1:13" x14ac:dyDescent="0.35">
      <c r="A4851" s="189" t="s">
        <v>2748</v>
      </c>
      <c r="B4851" s="190" t="s">
        <v>1200</v>
      </c>
      <c r="C4851" s="191">
        <v>584371</v>
      </c>
      <c r="D4851" s="192">
        <v>4.2869999999999999</v>
      </c>
      <c r="E4851" s="193">
        <v>40.813358989999998</v>
      </c>
      <c r="F4851" s="194">
        <v>7.1467839472237493</v>
      </c>
      <c r="H4851" s="195">
        <f t="shared" si="451"/>
        <v>5</v>
      </c>
      <c r="I4851" s="196">
        <f t="shared" si="452"/>
        <v>0.5</v>
      </c>
      <c r="J4851" s="197">
        <f t="shared" si="453"/>
        <v>0.5</v>
      </c>
      <c r="K4851" s="186">
        <f t="shared" si="456"/>
        <v>6</v>
      </c>
      <c r="L4851" s="198">
        <f t="shared" si="454"/>
        <v>2</v>
      </c>
      <c r="M4851" s="199">
        <f t="shared" si="455"/>
        <v>2</v>
      </c>
    </row>
    <row r="4852" spans="1:13" x14ac:dyDescent="0.35">
      <c r="A4852" s="189" t="s">
        <v>2748</v>
      </c>
      <c r="B4852" s="190" t="s">
        <v>4509</v>
      </c>
      <c r="C4852" s="191">
        <v>584410</v>
      </c>
      <c r="D4852" s="192">
        <v>6.2709999999999999</v>
      </c>
      <c r="E4852" s="193">
        <v>41.231543619999997</v>
      </c>
      <c r="F4852" s="194">
        <v>4.9217002237136471</v>
      </c>
      <c r="H4852" s="195">
        <f t="shared" si="451"/>
        <v>5</v>
      </c>
      <c r="I4852" s="196">
        <f t="shared" si="452"/>
        <v>1</v>
      </c>
      <c r="J4852" s="197">
        <f t="shared" si="453"/>
        <v>0.5</v>
      </c>
      <c r="K4852" s="186">
        <f t="shared" si="456"/>
        <v>6.5</v>
      </c>
      <c r="L4852" s="198">
        <f t="shared" si="454"/>
        <v>2.1666666666666665</v>
      </c>
      <c r="M4852" s="199">
        <f t="shared" si="455"/>
        <v>2.16</v>
      </c>
    </row>
    <row r="4853" spans="1:13" x14ac:dyDescent="0.35">
      <c r="A4853" s="189" t="s">
        <v>2748</v>
      </c>
      <c r="B4853" s="190" t="s">
        <v>4510</v>
      </c>
      <c r="C4853" s="191">
        <v>584428</v>
      </c>
      <c r="D4853" s="192">
        <v>4.0179999999999998</v>
      </c>
      <c r="E4853" s="193">
        <v>44.172864609999998</v>
      </c>
      <c r="F4853" s="194">
        <v>6.2754212667054041</v>
      </c>
      <c r="H4853" s="195">
        <f t="shared" si="451"/>
        <v>4.5</v>
      </c>
      <c r="I4853" s="196">
        <f t="shared" si="452"/>
        <v>5</v>
      </c>
      <c r="J4853" s="197">
        <f t="shared" si="453"/>
        <v>0.5</v>
      </c>
      <c r="K4853" s="186">
        <f t="shared" si="456"/>
        <v>10</v>
      </c>
      <c r="L4853" s="198">
        <f t="shared" si="454"/>
        <v>3.3333333333333335</v>
      </c>
      <c r="M4853" s="199">
        <f t="shared" si="455"/>
        <v>3.33</v>
      </c>
    </row>
    <row r="4854" spans="1:13" x14ac:dyDescent="0.35">
      <c r="A4854" s="189" t="s">
        <v>2748</v>
      </c>
      <c r="B4854" s="190" t="s">
        <v>4511</v>
      </c>
      <c r="C4854" s="191">
        <v>584436</v>
      </c>
      <c r="D4854" s="192">
        <v>5.085</v>
      </c>
      <c r="E4854" s="193">
        <v>47.09934853</v>
      </c>
      <c r="F4854" s="194">
        <v>9.7719869706840381</v>
      </c>
      <c r="H4854" s="195">
        <f t="shared" si="451"/>
        <v>5</v>
      </c>
      <c r="I4854" s="196">
        <f t="shared" si="452"/>
        <v>5</v>
      </c>
      <c r="J4854" s="197">
        <f t="shared" si="453"/>
        <v>0.5</v>
      </c>
      <c r="K4854" s="186">
        <f t="shared" si="456"/>
        <v>10.5</v>
      </c>
      <c r="L4854" s="198">
        <f t="shared" si="454"/>
        <v>3.5</v>
      </c>
      <c r="M4854" s="199">
        <f t="shared" si="455"/>
        <v>3.5</v>
      </c>
    </row>
    <row r="4855" spans="1:13" x14ac:dyDescent="0.35">
      <c r="A4855" s="189" t="s">
        <v>2748</v>
      </c>
      <c r="B4855" s="190" t="s">
        <v>4512</v>
      </c>
      <c r="C4855" s="191">
        <v>584444</v>
      </c>
      <c r="D4855" s="192">
        <v>5.6029999999999998</v>
      </c>
      <c r="E4855" s="193">
        <v>42.125536480000001</v>
      </c>
      <c r="F4855" s="194">
        <v>5.2575107296137338</v>
      </c>
      <c r="H4855" s="195">
        <f t="shared" si="451"/>
        <v>5</v>
      </c>
      <c r="I4855" s="196">
        <f t="shared" si="452"/>
        <v>2.5</v>
      </c>
      <c r="J4855" s="197">
        <f t="shared" si="453"/>
        <v>0.5</v>
      </c>
      <c r="K4855" s="186">
        <f t="shared" si="456"/>
        <v>8</v>
      </c>
      <c r="L4855" s="198">
        <f t="shared" si="454"/>
        <v>2.6666666666666665</v>
      </c>
      <c r="M4855" s="199">
        <f t="shared" si="455"/>
        <v>2.66</v>
      </c>
    </row>
    <row r="4856" spans="1:13" x14ac:dyDescent="0.35">
      <c r="A4856" s="189" t="s">
        <v>2748</v>
      </c>
      <c r="B4856" s="190" t="s">
        <v>4513</v>
      </c>
      <c r="C4856" s="191">
        <v>584479</v>
      </c>
      <c r="D4856" s="192">
        <v>4.2939999999999996</v>
      </c>
      <c r="E4856" s="193">
        <v>42.577798860000001</v>
      </c>
      <c r="F4856" s="194">
        <v>6.8311195445920303</v>
      </c>
      <c r="H4856" s="195">
        <f t="shared" si="451"/>
        <v>5</v>
      </c>
      <c r="I4856" s="196">
        <f t="shared" si="452"/>
        <v>3</v>
      </c>
      <c r="J4856" s="197">
        <f t="shared" si="453"/>
        <v>0.5</v>
      </c>
      <c r="K4856" s="186">
        <f t="shared" si="456"/>
        <v>8.5</v>
      </c>
      <c r="L4856" s="198">
        <f t="shared" si="454"/>
        <v>2.8333333333333335</v>
      </c>
      <c r="M4856" s="199">
        <f t="shared" si="455"/>
        <v>2.83</v>
      </c>
    </row>
    <row r="4857" spans="1:13" x14ac:dyDescent="0.35">
      <c r="A4857" s="189" t="s">
        <v>2748</v>
      </c>
      <c r="B4857" s="190" t="s">
        <v>4514</v>
      </c>
      <c r="C4857" s="191">
        <v>584525</v>
      </c>
      <c r="D4857" s="192">
        <v>3.6360000000000001</v>
      </c>
      <c r="E4857" s="193">
        <v>39.89</v>
      </c>
      <c r="F4857" s="194">
        <v>6.2857142857142856</v>
      </c>
      <c r="H4857" s="195">
        <f t="shared" si="451"/>
        <v>4</v>
      </c>
      <c r="I4857" s="196">
        <f t="shared" si="452"/>
        <v>0.5</v>
      </c>
      <c r="J4857" s="197">
        <f t="shared" si="453"/>
        <v>0.5</v>
      </c>
      <c r="K4857" s="186">
        <f t="shared" si="456"/>
        <v>5</v>
      </c>
      <c r="L4857" s="198">
        <f t="shared" si="454"/>
        <v>1.6666666666666667</v>
      </c>
      <c r="M4857" s="199">
        <f t="shared" si="455"/>
        <v>1.66</v>
      </c>
    </row>
    <row r="4858" spans="1:13" x14ac:dyDescent="0.35">
      <c r="A4858" s="189" t="s">
        <v>2748</v>
      </c>
      <c r="B4858" s="190" t="s">
        <v>4515</v>
      </c>
      <c r="C4858" s="191">
        <v>584541</v>
      </c>
      <c r="D4858" s="192">
        <v>2.903</v>
      </c>
      <c r="E4858" s="193">
        <v>49.90495868</v>
      </c>
      <c r="F4858" s="194">
        <v>5.7851239669421481</v>
      </c>
      <c r="H4858" s="195">
        <f t="shared" si="451"/>
        <v>2</v>
      </c>
      <c r="I4858" s="196">
        <f t="shared" si="452"/>
        <v>5</v>
      </c>
      <c r="J4858" s="197">
        <f t="shared" si="453"/>
        <v>0.5</v>
      </c>
      <c r="K4858" s="186">
        <f t="shared" si="456"/>
        <v>7.5</v>
      </c>
      <c r="L4858" s="198">
        <f t="shared" si="454"/>
        <v>2.5</v>
      </c>
      <c r="M4858" s="199">
        <f t="shared" si="455"/>
        <v>2.5</v>
      </c>
    </row>
    <row r="4859" spans="1:13" x14ac:dyDescent="0.35">
      <c r="A4859" s="189" t="s">
        <v>2748</v>
      </c>
      <c r="B4859" s="190" t="s">
        <v>2748</v>
      </c>
      <c r="C4859" s="191">
        <v>584649</v>
      </c>
      <c r="D4859" s="192">
        <v>6.0519999999999996</v>
      </c>
      <c r="E4859" s="193">
        <v>43.344330980000002</v>
      </c>
      <c r="F4859" s="194">
        <v>8.0649384655669021</v>
      </c>
      <c r="H4859" s="195">
        <f t="shared" si="451"/>
        <v>5</v>
      </c>
      <c r="I4859" s="196">
        <f t="shared" si="452"/>
        <v>4.5</v>
      </c>
      <c r="J4859" s="197">
        <f t="shared" si="453"/>
        <v>0.5</v>
      </c>
      <c r="K4859" s="186">
        <f t="shared" si="456"/>
        <v>10</v>
      </c>
      <c r="L4859" s="198">
        <f t="shared" si="454"/>
        <v>3.3333333333333335</v>
      </c>
      <c r="M4859" s="199">
        <f t="shared" si="455"/>
        <v>3.33</v>
      </c>
    </row>
    <row r="4860" spans="1:13" x14ac:dyDescent="0.35">
      <c r="A4860" s="189" t="s">
        <v>2748</v>
      </c>
      <c r="B4860" s="190" t="s">
        <v>817</v>
      </c>
      <c r="C4860" s="191">
        <v>584657</v>
      </c>
      <c r="D4860" s="192">
        <v>5.8419999999999996</v>
      </c>
      <c r="E4860" s="193">
        <v>42.56504065</v>
      </c>
      <c r="F4860" s="194">
        <v>11.38211382113821</v>
      </c>
      <c r="H4860" s="195">
        <f t="shared" si="451"/>
        <v>5</v>
      </c>
      <c r="I4860" s="196">
        <f t="shared" si="452"/>
        <v>3</v>
      </c>
      <c r="J4860" s="197">
        <f t="shared" si="453"/>
        <v>0.5</v>
      </c>
      <c r="K4860" s="186">
        <f t="shared" si="456"/>
        <v>8.5</v>
      </c>
      <c r="L4860" s="198">
        <f t="shared" si="454"/>
        <v>2.8333333333333335</v>
      </c>
      <c r="M4860" s="199">
        <f t="shared" si="455"/>
        <v>2.83</v>
      </c>
    </row>
    <row r="4861" spans="1:13" x14ac:dyDescent="0.35">
      <c r="A4861" s="189" t="s">
        <v>2748</v>
      </c>
      <c r="B4861" s="190" t="s">
        <v>1752</v>
      </c>
      <c r="C4861" s="191">
        <v>584746</v>
      </c>
      <c r="D4861" s="192">
        <v>5.1130000000000004</v>
      </c>
      <c r="E4861" s="193">
        <v>40.480811809999999</v>
      </c>
      <c r="F4861" s="194">
        <v>8.7084870848708498</v>
      </c>
      <c r="H4861" s="195">
        <f t="shared" si="451"/>
        <v>5</v>
      </c>
      <c r="I4861" s="196">
        <f t="shared" si="452"/>
        <v>0.5</v>
      </c>
      <c r="J4861" s="197">
        <f t="shared" si="453"/>
        <v>0.5</v>
      </c>
      <c r="K4861" s="186">
        <f t="shared" si="456"/>
        <v>6</v>
      </c>
      <c r="L4861" s="198">
        <f t="shared" si="454"/>
        <v>2</v>
      </c>
      <c r="M4861" s="199">
        <f t="shared" si="455"/>
        <v>2</v>
      </c>
    </row>
    <row r="4862" spans="1:13" x14ac:dyDescent="0.35">
      <c r="A4862" s="189" t="s">
        <v>2748</v>
      </c>
      <c r="B4862" s="190" t="s">
        <v>4516</v>
      </c>
      <c r="C4862" s="191">
        <v>584754</v>
      </c>
      <c r="D4862" s="192">
        <v>4.6219999999999999</v>
      </c>
      <c r="E4862" s="193">
        <v>42.333333330000002</v>
      </c>
      <c r="F4862" s="194">
        <v>12.903225806451612</v>
      </c>
      <c r="H4862" s="195">
        <f t="shared" si="451"/>
        <v>5</v>
      </c>
      <c r="I4862" s="196">
        <f t="shared" si="452"/>
        <v>2.5</v>
      </c>
      <c r="J4862" s="197">
        <f t="shared" si="453"/>
        <v>0.5</v>
      </c>
      <c r="K4862" s="186">
        <f t="shared" si="456"/>
        <v>8</v>
      </c>
      <c r="L4862" s="198">
        <f t="shared" si="454"/>
        <v>2.6666666666666665</v>
      </c>
      <c r="M4862" s="199">
        <f t="shared" si="455"/>
        <v>2.66</v>
      </c>
    </row>
    <row r="4863" spans="1:13" x14ac:dyDescent="0.35">
      <c r="A4863" s="189" t="s">
        <v>2748</v>
      </c>
      <c r="B4863" s="190" t="s">
        <v>662</v>
      </c>
      <c r="C4863" s="191">
        <v>584771</v>
      </c>
      <c r="D4863" s="192">
        <v>6.6479999999999997</v>
      </c>
      <c r="E4863" s="193">
        <v>42.069640059999998</v>
      </c>
      <c r="F4863" s="194">
        <v>6.2597809076682314</v>
      </c>
      <c r="H4863" s="195">
        <f t="shared" si="451"/>
        <v>5</v>
      </c>
      <c r="I4863" s="196">
        <f t="shared" si="452"/>
        <v>2</v>
      </c>
      <c r="J4863" s="197">
        <f t="shared" si="453"/>
        <v>0.5</v>
      </c>
      <c r="K4863" s="186">
        <f t="shared" si="456"/>
        <v>7.5</v>
      </c>
      <c r="L4863" s="198">
        <f t="shared" si="454"/>
        <v>2.5</v>
      </c>
      <c r="M4863" s="199">
        <f t="shared" si="455"/>
        <v>2.5</v>
      </c>
    </row>
    <row r="4864" spans="1:13" x14ac:dyDescent="0.35">
      <c r="A4864" s="189" t="s">
        <v>2748</v>
      </c>
      <c r="B4864" s="190" t="s">
        <v>4517</v>
      </c>
      <c r="C4864" s="191">
        <v>584789</v>
      </c>
      <c r="D4864" s="192">
        <v>3.5859999999999999</v>
      </c>
      <c r="E4864" s="193">
        <v>42.472602739999999</v>
      </c>
      <c r="F4864" s="194">
        <v>6.2266500622665006</v>
      </c>
      <c r="H4864" s="195">
        <f t="shared" si="451"/>
        <v>3.5</v>
      </c>
      <c r="I4864" s="196">
        <f t="shared" si="452"/>
        <v>3</v>
      </c>
      <c r="J4864" s="197">
        <f t="shared" si="453"/>
        <v>0.5</v>
      </c>
      <c r="K4864" s="186">
        <f t="shared" si="456"/>
        <v>7</v>
      </c>
      <c r="L4864" s="198">
        <f t="shared" si="454"/>
        <v>2.3333333333333335</v>
      </c>
      <c r="M4864" s="199">
        <f t="shared" si="455"/>
        <v>2.33</v>
      </c>
    </row>
    <row r="4865" spans="1:13" x14ac:dyDescent="0.35">
      <c r="A4865" s="189" t="s">
        <v>2748</v>
      </c>
      <c r="B4865" s="190" t="s">
        <v>419</v>
      </c>
      <c r="C4865" s="191">
        <v>584878</v>
      </c>
      <c r="D4865" s="192">
        <v>6.89</v>
      </c>
      <c r="E4865" s="193">
        <v>43.967685080000003</v>
      </c>
      <c r="F4865" s="194">
        <v>3.5252643948296125</v>
      </c>
      <c r="H4865" s="195">
        <f t="shared" si="451"/>
        <v>5</v>
      </c>
      <c r="I4865" s="196">
        <f t="shared" si="452"/>
        <v>5</v>
      </c>
      <c r="J4865" s="197">
        <f t="shared" si="453"/>
        <v>2</v>
      </c>
      <c r="K4865" s="186">
        <f t="shared" si="456"/>
        <v>12</v>
      </c>
      <c r="L4865" s="198">
        <f t="shared" si="454"/>
        <v>4</v>
      </c>
      <c r="M4865" s="199">
        <f t="shared" si="455"/>
        <v>4</v>
      </c>
    </row>
    <row r="4866" spans="1:13" x14ac:dyDescent="0.35">
      <c r="A4866" s="189" t="s">
        <v>4518</v>
      </c>
      <c r="B4866" s="190" t="s">
        <v>4519</v>
      </c>
      <c r="C4866" s="191">
        <v>593788</v>
      </c>
      <c r="D4866" s="192">
        <v>4.7850000000000001</v>
      </c>
      <c r="E4866" s="193">
        <v>42.560382920000002</v>
      </c>
      <c r="F4866" s="194">
        <v>7.6583210603829164</v>
      </c>
      <c r="H4866" s="195">
        <f t="shared" si="451"/>
        <v>5</v>
      </c>
      <c r="I4866" s="196">
        <f t="shared" si="452"/>
        <v>3</v>
      </c>
      <c r="J4866" s="197">
        <f t="shared" si="453"/>
        <v>0.5</v>
      </c>
      <c r="K4866" s="186">
        <f t="shared" si="456"/>
        <v>8.5</v>
      </c>
      <c r="L4866" s="198">
        <f t="shared" si="454"/>
        <v>2.8333333333333335</v>
      </c>
      <c r="M4866" s="199">
        <f t="shared" si="455"/>
        <v>2.83</v>
      </c>
    </row>
    <row r="4867" spans="1:13" x14ac:dyDescent="0.35">
      <c r="A4867" s="189" t="s">
        <v>4518</v>
      </c>
      <c r="B4867" s="190" t="s">
        <v>4520</v>
      </c>
      <c r="C4867" s="191">
        <v>593885</v>
      </c>
      <c r="D4867" s="192">
        <v>3.5089999999999999</v>
      </c>
      <c r="E4867" s="193">
        <v>45.79</v>
      </c>
      <c r="F4867" s="194">
        <v>4</v>
      </c>
      <c r="H4867" s="195">
        <f t="shared" si="451"/>
        <v>3.5</v>
      </c>
      <c r="I4867" s="196">
        <f t="shared" si="452"/>
        <v>5</v>
      </c>
      <c r="J4867" s="197">
        <f t="shared" si="453"/>
        <v>1.5</v>
      </c>
      <c r="K4867" s="186">
        <f t="shared" si="456"/>
        <v>10</v>
      </c>
      <c r="L4867" s="198">
        <f t="shared" si="454"/>
        <v>3.3333333333333335</v>
      </c>
      <c r="M4867" s="199">
        <f t="shared" si="455"/>
        <v>3.33</v>
      </c>
    </row>
    <row r="4868" spans="1:13" x14ac:dyDescent="0.35">
      <c r="A4868" s="189" t="s">
        <v>4518</v>
      </c>
      <c r="B4868" s="190" t="s">
        <v>4521</v>
      </c>
      <c r="C4868" s="191">
        <v>593907</v>
      </c>
      <c r="D4868" s="192">
        <v>4.1669999999999998</v>
      </c>
      <c r="E4868" s="193">
        <v>43.345144359999999</v>
      </c>
      <c r="F4868" s="194">
        <v>9.4488188976377945</v>
      </c>
      <c r="H4868" s="195">
        <f t="shared" ref="H4868:H4931" si="457">VALUE(_xlfn.IFS(D4868&gt;4.05,"5",D4868&gt;=3.83,"4,5",D4868&gt;=3.6,"4",D4868&gt;=3.37,"3,5",D4868&gt;=3.14,"3",D4868&gt;=2.91,"2,5",D4868&gt;=2.68,"2",D4868&gt;=2.45,"1,5",D4868&gt;=2.22,"1",D4868&lt;2.22,"0,5"))</f>
        <v>5</v>
      </c>
      <c r="I4868" s="196">
        <f t="shared" ref="I4868:I4931" si="458">VALUE(_xlfn.IFS(E4868&gt;43.62,"5",E4868&gt;=43.32,"4,5",E4868&gt;=43.1,"4",E4868&gt;=42.7,"3,5",E4868&gt;=42.39,"3",E4868&gt;=42.08,"2,5",E4868&gt;=41.77,"2",E4868&gt;=41.46,"1,5",E4868&gt;=41.15,"1",E4868&lt;41.15,"0,5"))</f>
        <v>4.5</v>
      </c>
      <c r="J4868" s="197">
        <f t="shared" ref="J4868:J4931" si="459">VALUE(_xlfn.IFS(F4868&gt;4.53,"0,5",F4868&gt;=4.2,"1",F4868&gt;=3.86,"1,5",F4868&gt;=3.52,"2",F4868&gt;=3.18,"2,5",F4868&gt;=2.84,"3",F4868&gt;=2.5,"3,5",F4868&gt;=2.16,"4",F4868&gt;=1.82,"4,5",F4868&lt;1.82,"5"))</f>
        <v>0.5</v>
      </c>
      <c r="K4868" s="186">
        <f t="shared" si="456"/>
        <v>10</v>
      </c>
      <c r="L4868" s="198">
        <f t="shared" ref="L4868:L4931" si="460">(H4868+I4868+J4868)/3</f>
        <v>3.3333333333333335</v>
      </c>
      <c r="M4868" s="199">
        <f t="shared" ref="M4868:M4931" si="461">ROUNDDOWN(L4868,2)</f>
        <v>3.33</v>
      </c>
    </row>
    <row r="4869" spans="1:13" x14ac:dyDescent="0.35">
      <c r="A4869" s="189" t="s">
        <v>4518</v>
      </c>
      <c r="B4869" s="190" t="s">
        <v>4522</v>
      </c>
      <c r="C4869" s="191">
        <v>593923</v>
      </c>
      <c r="D4869" s="192">
        <v>6.18</v>
      </c>
      <c r="E4869" s="193">
        <v>43.545454550000002</v>
      </c>
      <c r="F4869" s="194">
        <v>5.3030303030303028</v>
      </c>
      <c r="H4869" s="195">
        <f t="shared" si="457"/>
        <v>5</v>
      </c>
      <c r="I4869" s="196">
        <f t="shared" si="458"/>
        <v>4.5</v>
      </c>
      <c r="J4869" s="197">
        <f t="shared" si="459"/>
        <v>0.5</v>
      </c>
      <c r="K4869" s="186">
        <f t="shared" si="456"/>
        <v>10</v>
      </c>
      <c r="L4869" s="198">
        <f t="shared" si="460"/>
        <v>3.3333333333333335</v>
      </c>
      <c r="M4869" s="199">
        <f t="shared" si="461"/>
        <v>3.33</v>
      </c>
    </row>
    <row r="4870" spans="1:13" x14ac:dyDescent="0.35">
      <c r="A4870" s="189" t="s">
        <v>4518</v>
      </c>
      <c r="B4870" s="190" t="s">
        <v>4523</v>
      </c>
      <c r="C4870" s="191">
        <v>593931</v>
      </c>
      <c r="D4870" s="192">
        <v>2.996</v>
      </c>
      <c r="E4870" s="193">
        <v>41.908867000000001</v>
      </c>
      <c r="F4870" s="194">
        <v>2.4630541871921183</v>
      </c>
      <c r="H4870" s="195">
        <f t="shared" si="457"/>
        <v>2.5</v>
      </c>
      <c r="I4870" s="196">
        <f t="shared" si="458"/>
        <v>2</v>
      </c>
      <c r="J4870" s="197">
        <f t="shared" si="459"/>
        <v>4</v>
      </c>
      <c r="K4870" s="186">
        <f t="shared" si="456"/>
        <v>8.5</v>
      </c>
      <c r="L4870" s="198">
        <f t="shared" si="460"/>
        <v>2.8333333333333335</v>
      </c>
      <c r="M4870" s="199">
        <f t="shared" si="461"/>
        <v>2.83</v>
      </c>
    </row>
    <row r="4871" spans="1:13" x14ac:dyDescent="0.35">
      <c r="A4871" s="189" t="s">
        <v>4518</v>
      </c>
      <c r="B4871" s="190" t="s">
        <v>4524</v>
      </c>
      <c r="C4871" s="191">
        <v>593958</v>
      </c>
      <c r="D4871" s="192">
        <v>3.7040000000000002</v>
      </c>
      <c r="E4871" s="193">
        <v>44.659090910000003</v>
      </c>
      <c r="F4871" s="194">
        <v>3.0303030303030303</v>
      </c>
      <c r="H4871" s="195">
        <f t="shared" si="457"/>
        <v>4</v>
      </c>
      <c r="I4871" s="196">
        <f t="shared" si="458"/>
        <v>5</v>
      </c>
      <c r="J4871" s="197">
        <f t="shared" si="459"/>
        <v>3</v>
      </c>
      <c r="K4871" s="186">
        <f t="shared" si="456"/>
        <v>12</v>
      </c>
      <c r="L4871" s="198">
        <f t="shared" si="460"/>
        <v>4</v>
      </c>
      <c r="M4871" s="199">
        <f t="shared" si="461"/>
        <v>4</v>
      </c>
    </row>
    <row r="4872" spans="1:13" x14ac:dyDescent="0.35">
      <c r="A4872" s="189" t="s">
        <v>4518</v>
      </c>
      <c r="B4872" s="190" t="s">
        <v>4525</v>
      </c>
      <c r="C4872" s="191">
        <v>593966</v>
      </c>
      <c r="D4872" s="192">
        <v>2.0910000000000002</v>
      </c>
      <c r="E4872" s="193">
        <v>43.33509514</v>
      </c>
      <c r="F4872" s="194">
        <v>1.6913319238900635</v>
      </c>
      <c r="H4872" s="195">
        <f t="shared" si="457"/>
        <v>0.5</v>
      </c>
      <c r="I4872" s="196">
        <f t="shared" si="458"/>
        <v>4.5</v>
      </c>
      <c r="J4872" s="197">
        <f t="shared" si="459"/>
        <v>5</v>
      </c>
      <c r="K4872" s="186">
        <f t="shared" si="456"/>
        <v>10</v>
      </c>
      <c r="L4872" s="198">
        <f t="shared" si="460"/>
        <v>3.3333333333333335</v>
      </c>
      <c r="M4872" s="199">
        <f t="shared" si="461"/>
        <v>3.33</v>
      </c>
    </row>
    <row r="4873" spans="1:13" x14ac:dyDescent="0.35">
      <c r="A4873" s="189" t="s">
        <v>4518</v>
      </c>
      <c r="B4873" s="190" t="s">
        <v>4526</v>
      </c>
      <c r="C4873" s="191">
        <v>594008</v>
      </c>
      <c r="D4873" s="192">
        <v>3.448</v>
      </c>
      <c r="E4873" s="193">
        <v>44.137037040000003</v>
      </c>
      <c r="F4873" s="194">
        <v>0</v>
      </c>
      <c r="H4873" s="195">
        <f t="shared" si="457"/>
        <v>3.5</v>
      </c>
      <c r="I4873" s="196">
        <f t="shared" si="458"/>
        <v>5</v>
      </c>
      <c r="J4873" s="197">
        <f t="shared" si="459"/>
        <v>5</v>
      </c>
      <c r="K4873" s="186">
        <f t="shared" si="456"/>
        <v>13.5</v>
      </c>
      <c r="L4873" s="198">
        <f t="shared" si="460"/>
        <v>4.5</v>
      </c>
      <c r="M4873" s="199">
        <f t="shared" si="461"/>
        <v>4.5</v>
      </c>
    </row>
    <row r="4874" spans="1:13" x14ac:dyDescent="0.35">
      <c r="A4874" s="189" t="s">
        <v>4518</v>
      </c>
      <c r="B4874" s="190" t="s">
        <v>4527</v>
      </c>
      <c r="C4874" s="191">
        <v>594083</v>
      </c>
      <c r="D4874" s="192">
        <v>4.6509999999999998</v>
      </c>
      <c r="E4874" s="193">
        <v>45.325174830000002</v>
      </c>
      <c r="F4874" s="194">
        <v>4.1958041958041958</v>
      </c>
      <c r="H4874" s="195">
        <f t="shared" si="457"/>
        <v>5</v>
      </c>
      <c r="I4874" s="196">
        <f t="shared" si="458"/>
        <v>5</v>
      </c>
      <c r="J4874" s="197">
        <f t="shared" si="459"/>
        <v>1.5</v>
      </c>
      <c r="K4874" s="186">
        <f t="shared" si="456"/>
        <v>11.5</v>
      </c>
      <c r="L4874" s="198">
        <f t="shared" si="460"/>
        <v>3.8333333333333335</v>
      </c>
      <c r="M4874" s="199">
        <f t="shared" si="461"/>
        <v>3.83</v>
      </c>
    </row>
    <row r="4875" spans="1:13" x14ac:dyDescent="0.35">
      <c r="A4875" s="189" t="s">
        <v>4518</v>
      </c>
      <c r="B4875" s="190" t="s">
        <v>4528</v>
      </c>
      <c r="C4875" s="191">
        <v>594105</v>
      </c>
      <c r="D4875" s="192">
        <v>4.9450000000000003</v>
      </c>
      <c r="E4875" s="193">
        <v>41.431740609999999</v>
      </c>
      <c r="F4875" s="194">
        <v>0.68259385665529015</v>
      </c>
      <c r="H4875" s="195">
        <f t="shared" si="457"/>
        <v>5</v>
      </c>
      <c r="I4875" s="196">
        <f t="shared" si="458"/>
        <v>1</v>
      </c>
      <c r="J4875" s="197">
        <f t="shared" si="459"/>
        <v>5</v>
      </c>
      <c r="K4875" s="186">
        <f t="shared" si="456"/>
        <v>11</v>
      </c>
      <c r="L4875" s="198">
        <f t="shared" si="460"/>
        <v>3.6666666666666665</v>
      </c>
      <c r="M4875" s="199">
        <f t="shared" si="461"/>
        <v>3.66</v>
      </c>
    </row>
    <row r="4876" spans="1:13" x14ac:dyDescent="0.35">
      <c r="A4876" s="189" t="s">
        <v>4518</v>
      </c>
      <c r="B4876" s="190" t="s">
        <v>4529</v>
      </c>
      <c r="C4876" s="191">
        <v>594113</v>
      </c>
      <c r="D4876" s="192">
        <v>4.12</v>
      </c>
      <c r="E4876" s="193">
        <v>41.142987249999997</v>
      </c>
      <c r="F4876" s="194">
        <v>8.8646023072252582</v>
      </c>
      <c r="H4876" s="195">
        <f t="shared" si="457"/>
        <v>5</v>
      </c>
      <c r="I4876" s="196">
        <f t="shared" si="458"/>
        <v>0.5</v>
      </c>
      <c r="J4876" s="197">
        <f t="shared" si="459"/>
        <v>0.5</v>
      </c>
      <c r="K4876" s="186">
        <f t="shared" si="456"/>
        <v>6</v>
      </c>
      <c r="L4876" s="198">
        <f t="shared" si="460"/>
        <v>2</v>
      </c>
      <c r="M4876" s="199">
        <f t="shared" si="461"/>
        <v>2</v>
      </c>
    </row>
    <row r="4877" spans="1:13" x14ac:dyDescent="0.35">
      <c r="A4877" s="189" t="s">
        <v>4518</v>
      </c>
      <c r="B4877" s="190" t="s">
        <v>4530</v>
      </c>
      <c r="C4877" s="191">
        <v>594181</v>
      </c>
      <c r="D4877" s="192">
        <v>5.298</v>
      </c>
      <c r="E4877" s="193">
        <v>41.96578366</v>
      </c>
      <c r="F4877" s="194">
        <v>2.6490066225165565</v>
      </c>
      <c r="H4877" s="195">
        <f t="shared" si="457"/>
        <v>5</v>
      </c>
      <c r="I4877" s="196">
        <f t="shared" si="458"/>
        <v>2</v>
      </c>
      <c r="J4877" s="197">
        <f t="shared" si="459"/>
        <v>3.5</v>
      </c>
      <c r="K4877" s="186">
        <f t="shared" ref="K4877:K4940" si="462">SUM(H4877:J4877)</f>
        <v>10.5</v>
      </c>
      <c r="L4877" s="198">
        <f t="shared" si="460"/>
        <v>3.5</v>
      </c>
      <c r="M4877" s="199">
        <f t="shared" si="461"/>
        <v>3.5</v>
      </c>
    </row>
    <row r="4878" spans="1:13" x14ac:dyDescent="0.35">
      <c r="A4878" s="189" t="s">
        <v>4518</v>
      </c>
      <c r="B4878" s="190" t="s">
        <v>4531</v>
      </c>
      <c r="C4878" s="191">
        <v>594211</v>
      </c>
      <c r="D4878" s="192">
        <v>2.3580000000000001</v>
      </c>
      <c r="E4878" s="193">
        <v>41.452134540000003</v>
      </c>
      <c r="F4878" s="194">
        <v>3.622250970245795</v>
      </c>
      <c r="H4878" s="195">
        <f t="shared" si="457"/>
        <v>1</v>
      </c>
      <c r="I4878" s="196">
        <f t="shared" si="458"/>
        <v>1</v>
      </c>
      <c r="J4878" s="197">
        <f t="shared" si="459"/>
        <v>2</v>
      </c>
      <c r="K4878" s="186">
        <f t="shared" si="462"/>
        <v>4</v>
      </c>
      <c r="L4878" s="198">
        <f t="shared" si="460"/>
        <v>1.3333333333333333</v>
      </c>
      <c r="M4878" s="199">
        <f t="shared" si="461"/>
        <v>1.33</v>
      </c>
    </row>
    <row r="4879" spans="1:13" x14ac:dyDescent="0.35">
      <c r="A4879" s="189" t="s">
        <v>4518</v>
      </c>
      <c r="B4879" s="190" t="s">
        <v>4532</v>
      </c>
      <c r="C4879" s="191">
        <v>594229</v>
      </c>
      <c r="D4879" s="192">
        <v>2.99</v>
      </c>
      <c r="E4879" s="193">
        <v>42.788209610000003</v>
      </c>
      <c r="F4879" s="194">
        <v>4.3668122270742353</v>
      </c>
      <c r="H4879" s="195">
        <f t="shared" si="457"/>
        <v>2.5</v>
      </c>
      <c r="I4879" s="196">
        <f t="shared" si="458"/>
        <v>3.5</v>
      </c>
      <c r="J4879" s="197">
        <f t="shared" si="459"/>
        <v>1</v>
      </c>
      <c r="K4879" s="186">
        <f t="shared" si="462"/>
        <v>7</v>
      </c>
      <c r="L4879" s="198">
        <f t="shared" si="460"/>
        <v>2.3333333333333335</v>
      </c>
      <c r="M4879" s="199">
        <f t="shared" si="461"/>
        <v>2.33</v>
      </c>
    </row>
    <row r="4880" spans="1:13" x14ac:dyDescent="0.35">
      <c r="A4880" s="189" t="s">
        <v>4518</v>
      </c>
      <c r="B4880" s="190" t="s">
        <v>1382</v>
      </c>
      <c r="C4880" s="191">
        <v>594237</v>
      </c>
      <c r="D4880" s="192">
        <v>8.6959999999999997</v>
      </c>
      <c r="E4880" s="193">
        <v>44.57482993</v>
      </c>
      <c r="F4880" s="194">
        <v>1.360544217687075</v>
      </c>
      <c r="H4880" s="195">
        <f t="shared" si="457"/>
        <v>5</v>
      </c>
      <c r="I4880" s="196">
        <f t="shared" si="458"/>
        <v>5</v>
      </c>
      <c r="J4880" s="197">
        <f t="shared" si="459"/>
        <v>5</v>
      </c>
      <c r="K4880" s="186">
        <f t="shared" si="462"/>
        <v>15</v>
      </c>
      <c r="L4880" s="198">
        <f t="shared" si="460"/>
        <v>5</v>
      </c>
      <c r="M4880" s="199">
        <f t="shared" si="461"/>
        <v>5</v>
      </c>
    </row>
    <row r="4881" spans="1:13" x14ac:dyDescent="0.35">
      <c r="A4881" s="189" t="s">
        <v>4518</v>
      </c>
      <c r="B4881" s="190" t="s">
        <v>4533</v>
      </c>
      <c r="C4881" s="191">
        <v>594296</v>
      </c>
      <c r="D4881" s="192">
        <v>2.8039999999999998</v>
      </c>
      <c r="E4881" s="193">
        <v>38.058139529999998</v>
      </c>
      <c r="F4881" s="194">
        <v>5.8139534883720927</v>
      </c>
      <c r="H4881" s="195">
        <f t="shared" si="457"/>
        <v>2</v>
      </c>
      <c r="I4881" s="196">
        <f t="shared" si="458"/>
        <v>0.5</v>
      </c>
      <c r="J4881" s="197">
        <f t="shared" si="459"/>
        <v>0.5</v>
      </c>
      <c r="K4881" s="186">
        <f t="shared" si="462"/>
        <v>3</v>
      </c>
      <c r="L4881" s="198">
        <f t="shared" si="460"/>
        <v>1</v>
      </c>
      <c r="M4881" s="199">
        <f t="shared" si="461"/>
        <v>1</v>
      </c>
    </row>
    <row r="4882" spans="1:13" x14ac:dyDescent="0.35">
      <c r="A4882" s="189" t="s">
        <v>4518</v>
      </c>
      <c r="B4882" s="190" t="s">
        <v>3943</v>
      </c>
      <c r="C4882" s="191">
        <v>594351</v>
      </c>
      <c r="D4882" s="192">
        <v>6.1219999999999999</v>
      </c>
      <c r="E4882" s="193">
        <v>41.2734375</v>
      </c>
      <c r="F4882" s="194">
        <v>7.8125</v>
      </c>
      <c r="H4882" s="195">
        <f t="shared" si="457"/>
        <v>5</v>
      </c>
      <c r="I4882" s="196">
        <f t="shared" si="458"/>
        <v>1</v>
      </c>
      <c r="J4882" s="197">
        <f t="shared" si="459"/>
        <v>0.5</v>
      </c>
      <c r="K4882" s="186">
        <f t="shared" si="462"/>
        <v>6.5</v>
      </c>
      <c r="L4882" s="198">
        <f t="shared" si="460"/>
        <v>2.1666666666666665</v>
      </c>
      <c r="M4882" s="199">
        <f t="shared" si="461"/>
        <v>2.16</v>
      </c>
    </row>
    <row r="4883" spans="1:13" x14ac:dyDescent="0.35">
      <c r="A4883" s="189" t="s">
        <v>4518</v>
      </c>
      <c r="B4883" s="190" t="s">
        <v>4534</v>
      </c>
      <c r="C4883" s="191">
        <v>594458</v>
      </c>
      <c r="D4883" s="192">
        <v>4.694</v>
      </c>
      <c r="E4883" s="193">
        <v>42.396129029999997</v>
      </c>
      <c r="F4883" s="194">
        <v>4.32258064516129</v>
      </c>
      <c r="H4883" s="195">
        <f t="shared" si="457"/>
        <v>5</v>
      </c>
      <c r="I4883" s="196">
        <f t="shared" si="458"/>
        <v>3</v>
      </c>
      <c r="J4883" s="197">
        <f t="shared" si="459"/>
        <v>1</v>
      </c>
      <c r="K4883" s="186">
        <f t="shared" si="462"/>
        <v>9</v>
      </c>
      <c r="L4883" s="198">
        <f t="shared" si="460"/>
        <v>3</v>
      </c>
      <c r="M4883" s="199">
        <f t="shared" si="461"/>
        <v>3</v>
      </c>
    </row>
    <row r="4884" spans="1:13" x14ac:dyDescent="0.35">
      <c r="A4884" s="189" t="s">
        <v>4518</v>
      </c>
      <c r="B4884" s="190" t="s">
        <v>4535</v>
      </c>
      <c r="C4884" s="191">
        <v>594466</v>
      </c>
      <c r="D4884" s="192">
        <v>3.153</v>
      </c>
      <c r="E4884" s="193">
        <v>46.12393162</v>
      </c>
      <c r="F4884" s="194">
        <v>6.8376068376068373</v>
      </c>
      <c r="H4884" s="195">
        <f t="shared" si="457"/>
        <v>3</v>
      </c>
      <c r="I4884" s="196">
        <f t="shared" si="458"/>
        <v>5</v>
      </c>
      <c r="J4884" s="197">
        <f t="shared" si="459"/>
        <v>0.5</v>
      </c>
      <c r="K4884" s="186">
        <f t="shared" si="462"/>
        <v>8.5</v>
      </c>
      <c r="L4884" s="198">
        <f t="shared" si="460"/>
        <v>2.8333333333333335</v>
      </c>
      <c r="M4884" s="199">
        <f t="shared" si="461"/>
        <v>2.83</v>
      </c>
    </row>
    <row r="4885" spans="1:13" x14ac:dyDescent="0.35">
      <c r="A4885" s="189" t="s">
        <v>4518</v>
      </c>
      <c r="B4885" s="190" t="s">
        <v>4518</v>
      </c>
      <c r="C4885" s="191">
        <v>594482</v>
      </c>
      <c r="D4885" s="192">
        <v>4.5250000000000004</v>
      </c>
      <c r="E4885" s="193">
        <v>44.881811810000002</v>
      </c>
      <c r="F4885" s="194">
        <v>3.0138426493779571</v>
      </c>
      <c r="H4885" s="195">
        <f t="shared" si="457"/>
        <v>5</v>
      </c>
      <c r="I4885" s="196">
        <f t="shared" si="458"/>
        <v>5</v>
      </c>
      <c r="J4885" s="197">
        <f t="shared" si="459"/>
        <v>3</v>
      </c>
      <c r="K4885" s="186">
        <f t="shared" si="462"/>
        <v>13</v>
      </c>
      <c r="L4885" s="198">
        <f t="shared" si="460"/>
        <v>4.333333333333333</v>
      </c>
      <c r="M4885" s="199">
        <f t="shared" si="461"/>
        <v>4.33</v>
      </c>
    </row>
    <row r="4886" spans="1:13" x14ac:dyDescent="0.35">
      <c r="A4886" s="189" t="s">
        <v>4518</v>
      </c>
      <c r="B4886" s="190" t="s">
        <v>4536</v>
      </c>
      <c r="C4886" s="191">
        <v>594512</v>
      </c>
      <c r="D4886" s="192">
        <v>4.4589999999999996</v>
      </c>
      <c r="E4886" s="193">
        <v>40.725490200000003</v>
      </c>
      <c r="F4886" s="194">
        <v>1.9607843137254901</v>
      </c>
      <c r="H4886" s="195">
        <f t="shared" si="457"/>
        <v>5</v>
      </c>
      <c r="I4886" s="196">
        <f t="shared" si="458"/>
        <v>0.5</v>
      </c>
      <c r="J4886" s="197">
        <f t="shared" si="459"/>
        <v>4.5</v>
      </c>
      <c r="K4886" s="186">
        <f t="shared" si="462"/>
        <v>10</v>
      </c>
      <c r="L4886" s="198">
        <f t="shared" si="460"/>
        <v>3.3333333333333335</v>
      </c>
      <c r="M4886" s="199">
        <f t="shared" si="461"/>
        <v>3.33</v>
      </c>
    </row>
    <row r="4887" spans="1:13" x14ac:dyDescent="0.35">
      <c r="A4887" s="189" t="s">
        <v>4518</v>
      </c>
      <c r="B4887" s="190" t="s">
        <v>1367</v>
      </c>
      <c r="C4887" s="191">
        <v>594563</v>
      </c>
      <c r="D4887" s="192">
        <v>3.758</v>
      </c>
      <c r="E4887" s="193">
        <v>41.617748919999997</v>
      </c>
      <c r="F4887" s="194">
        <v>4.1558441558441555</v>
      </c>
      <c r="H4887" s="195">
        <f t="shared" si="457"/>
        <v>4</v>
      </c>
      <c r="I4887" s="196">
        <f t="shared" si="458"/>
        <v>1.5</v>
      </c>
      <c r="J4887" s="197">
        <f t="shared" si="459"/>
        <v>1.5</v>
      </c>
      <c r="K4887" s="186">
        <f t="shared" si="462"/>
        <v>7</v>
      </c>
      <c r="L4887" s="198">
        <f t="shared" si="460"/>
        <v>2.3333333333333335</v>
      </c>
      <c r="M4887" s="199">
        <f t="shared" si="461"/>
        <v>2.33</v>
      </c>
    </row>
    <row r="4888" spans="1:13" x14ac:dyDescent="0.35">
      <c r="A4888" s="189" t="s">
        <v>4518</v>
      </c>
      <c r="B4888" s="190" t="s">
        <v>1168</v>
      </c>
      <c r="C4888" s="191">
        <v>594610</v>
      </c>
      <c r="D4888" s="192">
        <v>4.7009999999999996</v>
      </c>
      <c r="E4888" s="193">
        <v>43.276902890000002</v>
      </c>
      <c r="F4888" s="194">
        <v>3.1496062992125982</v>
      </c>
      <c r="H4888" s="195">
        <f t="shared" si="457"/>
        <v>5</v>
      </c>
      <c r="I4888" s="196">
        <f t="shared" si="458"/>
        <v>4</v>
      </c>
      <c r="J4888" s="197">
        <f t="shared" si="459"/>
        <v>3</v>
      </c>
      <c r="K4888" s="186">
        <f t="shared" si="462"/>
        <v>12</v>
      </c>
      <c r="L4888" s="198">
        <f t="shared" si="460"/>
        <v>4</v>
      </c>
      <c r="M4888" s="199">
        <f t="shared" si="461"/>
        <v>4</v>
      </c>
    </row>
    <row r="4889" spans="1:13" x14ac:dyDescent="0.35">
      <c r="A4889" s="189" t="s">
        <v>4518</v>
      </c>
      <c r="B4889" s="190" t="s">
        <v>4537</v>
      </c>
      <c r="C4889" s="191">
        <v>594725</v>
      </c>
      <c r="D4889" s="192">
        <v>4.5449999999999999</v>
      </c>
      <c r="E4889" s="193">
        <v>46.144376899999997</v>
      </c>
      <c r="F4889" s="194">
        <v>6.0790273556231007</v>
      </c>
      <c r="H4889" s="195">
        <f t="shared" si="457"/>
        <v>5</v>
      </c>
      <c r="I4889" s="196">
        <f t="shared" si="458"/>
        <v>5</v>
      </c>
      <c r="J4889" s="197">
        <f t="shared" si="459"/>
        <v>0.5</v>
      </c>
      <c r="K4889" s="186">
        <f t="shared" si="462"/>
        <v>10.5</v>
      </c>
      <c r="L4889" s="198">
        <f t="shared" si="460"/>
        <v>3.5</v>
      </c>
      <c r="M4889" s="199">
        <f t="shared" si="461"/>
        <v>3.5</v>
      </c>
    </row>
    <row r="4890" spans="1:13" x14ac:dyDescent="0.35">
      <c r="A4890" s="189" t="s">
        <v>4518</v>
      </c>
      <c r="B4890" s="190" t="s">
        <v>590</v>
      </c>
      <c r="C4890" s="191">
        <v>594750</v>
      </c>
      <c r="D4890" s="192">
        <v>5.9260000000000002</v>
      </c>
      <c r="E4890" s="193">
        <v>42.984513270000001</v>
      </c>
      <c r="F4890" s="194">
        <v>3.9823008849557522</v>
      </c>
      <c r="H4890" s="195">
        <f t="shared" si="457"/>
        <v>5</v>
      </c>
      <c r="I4890" s="196">
        <f t="shared" si="458"/>
        <v>3.5</v>
      </c>
      <c r="J4890" s="197">
        <f t="shared" si="459"/>
        <v>1.5</v>
      </c>
      <c r="K4890" s="186">
        <f t="shared" si="462"/>
        <v>10</v>
      </c>
      <c r="L4890" s="198">
        <f t="shared" si="460"/>
        <v>3.3333333333333335</v>
      </c>
      <c r="M4890" s="199">
        <f t="shared" si="461"/>
        <v>3.33</v>
      </c>
    </row>
    <row r="4891" spans="1:13" x14ac:dyDescent="0.35">
      <c r="A4891" s="189" t="s">
        <v>4518</v>
      </c>
      <c r="B4891" s="190" t="s">
        <v>1706</v>
      </c>
      <c r="C4891" s="191">
        <v>594768</v>
      </c>
      <c r="D4891" s="192">
        <v>4.9420000000000002</v>
      </c>
      <c r="E4891" s="193">
        <v>42.450286810000001</v>
      </c>
      <c r="F4891" s="194">
        <v>1.5296367112810707</v>
      </c>
      <c r="H4891" s="195">
        <f t="shared" si="457"/>
        <v>5</v>
      </c>
      <c r="I4891" s="196">
        <f t="shared" si="458"/>
        <v>3</v>
      </c>
      <c r="J4891" s="197">
        <f t="shared" si="459"/>
        <v>5</v>
      </c>
      <c r="K4891" s="186">
        <f t="shared" si="462"/>
        <v>13</v>
      </c>
      <c r="L4891" s="198">
        <f t="shared" si="460"/>
        <v>4.333333333333333</v>
      </c>
      <c r="M4891" s="199">
        <f t="shared" si="461"/>
        <v>4.33</v>
      </c>
    </row>
    <row r="4892" spans="1:13" x14ac:dyDescent="0.35">
      <c r="A4892" s="189" t="s">
        <v>4518</v>
      </c>
      <c r="B4892" s="190" t="s">
        <v>4538</v>
      </c>
      <c r="C4892" s="191">
        <v>594849</v>
      </c>
      <c r="D4892" s="192">
        <v>3.8809999999999998</v>
      </c>
      <c r="E4892" s="193">
        <v>40.51169591</v>
      </c>
      <c r="F4892" s="194">
        <v>8.1871345029239766</v>
      </c>
      <c r="H4892" s="195">
        <f t="shared" si="457"/>
        <v>4.5</v>
      </c>
      <c r="I4892" s="196">
        <f t="shared" si="458"/>
        <v>0.5</v>
      </c>
      <c r="J4892" s="197">
        <f t="shared" si="459"/>
        <v>0.5</v>
      </c>
      <c r="K4892" s="186">
        <f t="shared" si="462"/>
        <v>5.5</v>
      </c>
      <c r="L4892" s="198">
        <f t="shared" si="460"/>
        <v>1.8333333333333333</v>
      </c>
      <c r="M4892" s="199">
        <f t="shared" si="461"/>
        <v>1.83</v>
      </c>
    </row>
    <row r="4893" spans="1:13" x14ac:dyDescent="0.35">
      <c r="A4893" s="189" t="s">
        <v>4518</v>
      </c>
      <c r="B4893" s="190" t="s">
        <v>4539</v>
      </c>
      <c r="C4893" s="191">
        <v>594938</v>
      </c>
      <c r="D4893" s="192">
        <v>8.0109999999999992</v>
      </c>
      <c r="E4893" s="193">
        <v>45.69786096</v>
      </c>
      <c r="F4893" s="194">
        <v>2.4955436720142599</v>
      </c>
      <c r="H4893" s="195">
        <f t="shared" si="457"/>
        <v>5</v>
      </c>
      <c r="I4893" s="196">
        <f t="shared" si="458"/>
        <v>5</v>
      </c>
      <c r="J4893" s="197">
        <f t="shared" si="459"/>
        <v>4</v>
      </c>
      <c r="K4893" s="186">
        <f t="shared" si="462"/>
        <v>14</v>
      </c>
      <c r="L4893" s="198">
        <f t="shared" si="460"/>
        <v>4.666666666666667</v>
      </c>
      <c r="M4893" s="199">
        <f t="shared" si="461"/>
        <v>4.66</v>
      </c>
    </row>
    <row r="4894" spans="1:13" x14ac:dyDescent="0.35">
      <c r="A4894" s="189" t="s">
        <v>4518</v>
      </c>
      <c r="B4894" s="190" t="s">
        <v>4540</v>
      </c>
      <c r="C4894" s="191">
        <v>594954</v>
      </c>
      <c r="D4894" s="192">
        <v>5.1950000000000003</v>
      </c>
      <c r="E4894" s="193">
        <v>42.166666669999998</v>
      </c>
      <c r="F4894" s="194">
        <v>3.3333333333333335</v>
      </c>
      <c r="H4894" s="195">
        <f t="shared" si="457"/>
        <v>5</v>
      </c>
      <c r="I4894" s="196">
        <f t="shared" si="458"/>
        <v>2.5</v>
      </c>
      <c r="J4894" s="197">
        <f t="shared" si="459"/>
        <v>2.5</v>
      </c>
      <c r="K4894" s="186">
        <f t="shared" si="462"/>
        <v>10</v>
      </c>
      <c r="L4894" s="198">
        <f t="shared" si="460"/>
        <v>3.3333333333333335</v>
      </c>
      <c r="M4894" s="199">
        <f t="shared" si="461"/>
        <v>3.33</v>
      </c>
    </row>
    <row r="4895" spans="1:13" x14ac:dyDescent="0.35">
      <c r="A4895" s="189" t="s">
        <v>4518</v>
      </c>
      <c r="B4895" s="190" t="s">
        <v>2451</v>
      </c>
      <c r="C4895" s="191">
        <v>594971</v>
      </c>
      <c r="D4895" s="192">
        <v>5.7930000000000001</v>
      </c>
      <c r="E4895" s="193">
        <v>45.575000000000003</v>
      </c>
      <c r="F4895" s="194">
        <v>3.8461538461538463</v>
      </c>
      <c r="H4895" s="195">
        <f t="shared" si="457"/>
        <v>5</v>
      </c>
      <c r="I4895" s="196">
        <f t="shared" si="458"/>
        <v>5</v>
      </c>
      <c r="J4895" s="197">
        <f t="shared" si="459"/>
        <v>2</v>
      </c>
      <c r="K4895" s="186">
        <f t="shared" si="462"/>
        <v>12</v>
      </c>
      <c r="L4895" s="198">
        <f t="shared" si="460"/>
        <v>4</v>
      </c>
      <c r="M4895" s="199">
        <f t="shared" si="461"/>
        <v>4</v>
      </c>
    </row>
    <row r="4896" spans="1:13" x14ac:dyDescent="0.35">
      <c r="A4896" s="189" t="s">
        <v>4518</v>
      </c>
      <c r="B4896" s="190" t="s">
        <v>4541</v>
      </c>
      <c r="C4896" s="191">
        <v>594989</v>
      </c>
      <c r="D4896" s="192">
        <v>3.9369999999999998</v>
      </c>
      <c r="E4896" s="193">
        <v>44.85</v>
      </c>
      <c r="F4896" s="194">
        <v>6</v>
      </c>
      <c r="H4896" s="195">
        <f t="shared" si="457"/>
        <v>4.5</v>
      </c>
      <c r="I4896" s="196">
        <f t="shared" si="458"/>
        <v>5</v>
      </c>
      <c r="J4896" s="197">
        <f t="shared" si="459"/>
        <v>0.5</v>
      </c>
      <c r="K4896" s="186">
        <f t="shared" si="462"/>
        <v>10</v>
      </c>
      <c r="L4896" s="198">
        <f t="shared" si="460"/>
        <v>3.3333333333333335</v>
      </c>
      <c r="M4896" s="199">
        <f t="shared" si="461"/>
        <v>3.33</v>
      </c>
    </row>
    <row r="4897" spans="1:13" x14ac:dyDescent="0.35">
      <c r="A4897" s="189" t="s">
        <v>4518</v>
      </c>
      <c r="B4897" s="190" t="s">
        <v>4542</v>
      </c>
      <c r="C4897" s="191">
        <v>595047</v>
      </c>
      <c r="D4897" s="192">
        <v>4.9539999999999997</v>
      </c>
      <c r="E4897" s="193">
        <v>41.6</v>
      </c>
      <c r="F4897" s="194">
        <v>4.1758241758241752</v>
      </c>
      <c r="H4897" s="195">
        <f t="shared" si="457"/>
        <v>5</v>
      </c>
      <c r="I4897" s="196">
        <f t="shared" si="458"/>
        <v>1.5</v>
      </c>
      <c r="J4897" s="197">
        <f t="shared" si="459"/>
        <v>1.5</v>
      </c>
      <c r="K4897" s="186">
        <f t="shared" si="462"/>
        <v>8</v>
      </c>
      <c r="L4897" s="198">
        <f t="shared" si="460"/>
        <v>2.6666666666666665</v>
      </c>
      <c r="M4897" s="199">
        <f t="shared" si="461"/>
        <v>2.66</v>
      </c>
    </row>
    <row r="4898" spans="1:13" x14ac:dyDescent="0.35">
      <c r="A4898" s="189" t="s">
        <v>4518</v>
      </c>
      <c r="B4898" s="190" t="s">
        <v>4543</v>
      </c>
      <c r="C4898" s="191">
        <v>595055</v>
      </c>
      <c r="D4898" s="192">
        <v>4.0179999999999998</v>
      </c>
      <c r="E4898" s="193">
        <v>44.341269840000002</v>
      </c>
      <c r="F4898" s="194">
        <v>2.5974025974025974</v>
      </c>
      <c r="H4898" s="195">
        <f t="shared" si="457"/>
        <v>4.5</v>
      </c>
      <c r="I4898" s="196">
        <f t="shared" si="458"/>
        <v>5</v>
      </c>
      <c r="J4898" s="197">
        <f t="shared" si="459"/>
        <v>3.5</v>
      </c>
      <c r="K4898" s="186">
        <f t="shared" si="462"/>
        <v>13</v>
      </c>
      <c r="L4898" s="198">
        <f t="shared" si="460"/>
        <v>4.333333333333333</v>
      </c>
      <c r="M4898" s="199">
        <f t="shared" si="461"/>
        <v>4.33</v>
      </c>
    </row>
    <row r="4899" spans="1:13" x14ac:dyDescent="0.35">
      <c r="A4899" s="189" t="s">
        <v>4544</v>
      </c>
      <c r="B4899" s="190" t="s">
        <v>4545</v>
      </c>
      <c r="C4899" s="191">
        <v>593834</v>
      </c>
      <c r="D4899" s="192">
        <v>3.0150000000000001</v>
      </c>
      <c r="E4899" s="193">
        <v>40.953543310000001</v>
      </c>
      <c r="F4899" s="194">
        <v>4.7244094488188972</v>
      </c>
      <c r="H4899" s="195">
        <f t="shared" si="457"/>
        <v>2.5</v>
      </c>
      <c r="I4899" s="196">
        <f t="shared" si="458"/>
        <v>0.5</v>
      </c>
      <c r="J4899" s="197">
        <f t="shared" si="459"/>
        <v>0.5</v>
      </c>
      <c r="K4899" s="186">
        <f t="shared" si="462"/>
        <v>3.5</v>
      </c>
      <c r="L4899" s="198">
        <f t="shared" si="460"/>
        <v>1.1666666666666667</v>
      </c>
      <c r="M4899" s="199">
        <f t="shared" si="461"/>
        <v>1.1599999999999999</v>
      </c>
    </row>
    <row r="4900" spans="1:13" x14ac:dyDescent="0.35">
      <c r="A4900" s="189" t="s">
        <v>4544</v>
      </c>
      <c r="B4900" s="190" t="s">
        <v>641</v>
      </c>
      <c r="C4900" s="191">
        <v>550272</v>
      </c>
      <c r="D4900" s="192">
        <v>3.8460000000000001</v>
      </c>
      <c r="E4900" s="193">
        <v>41.200296739999999</v>
      </c>
      <c r="F4900" s="194">
        <v>8.3086053412462899</v>
      </c>
      <c r="H4900" s="195">
        <f t="shared" si="457"/>
        <v>4.5</v>
      </c>
      <c r="I4900" s="196">
        <f t="shared" si="458"/>
        <v>1</v>
      </c>
      <c r="J4900" s="197">
        <f t="shared" si="459"/>
        <v>0.5</v>
      </c>
      <c r="K4900" s="186">
        <f t="shared" si="462"/>
        <v>6</v>
      </c>
      <c r="L4900" s="198">
        <f t="shared" si="460"/>
        <v>2</v>
      </c>
      <c r="M4900" s="199">
        <f t="shared" si="461"/>
        <v>2</v>
      </c>
    </row>
    <row r="4901" spans="1:13" x14ac:dyDescent="0.35">
      <c r="A4901" s="189" t="s">
        <v>4544</v>
      </c>
      <c r="B4901" s="190" t="s">
        <v>4546</v>
      </c>
      <c r="C4901" s="191">
        <v>584517</v>
      </c>
      <c r="D4901" s="192">
        <v>2.5390000000000001</v>
      </c>
      <c r="E4901" s="193">
        <v>43.115289769999997</v>
      </c>
      <c r="F4901" s="194">
        <v>3.6991368680641186</v>
      </c>
      <c r="H4901" s="195">
        <f t="shared" si="457"/>
        <v>1.5</v>
      </c>
      <c r="I4901" s="196">
        <f t="shared" si="458"/>
        <v>4</v>
      </c>
      <c r="J4901" s="197">
        <f t="shared" si="459"/>
        <v>2</v>
      </c>
      <c r="K4901" s="186">
        <f t="shared" si="462"/>
        <v>7.5</v>
      </c>
      <c r="L4901" s="198">
        <f t="shared" si="460"/>
        <v>2.5</v>
      </c>
      <c r="M4901" s="199">
        <f t="shared" si="461"/>
        <v>2.5</v>
      </c>
    </row>
    <row r="4902" spans="1:13" x14ac:dyDescent="0.35">
      <c r="A4902" s="189" t="s">
        <v>4544</v>
      </c>
      <c r="B4902" s="190" t="s">
        <v>349</v>
      </c>
      <c r="C4902" s="191">
        <v>594377</v>
      </c>
      <c r="D4902" s="192">
        <v>5.8650000000000002</v>
      </c>
      <c r="E4902" s="193">
        <v>40.4375</v>
      </c>
      <c r="F4902" s="194">
        <v>10.197368421052632</v>
      </c>
      <c r="H4902" s="195">
        <f t="shared" si="457"/>
        <v>5</v>
      </c>
      <c r="I4902" s="196">
        <f t="shared" si="458"/>
        <v>0.5</v>
      </c>
      <c r="J4902" s="197">
        <f t="shared" si="459"/>
        <v>0.5</v>
      </c>
      <c r="K4902" s="186">
        <f t="shared" si="462"/>
        <v>6</v>
      </c>
      <c r="L4902" s="198">
        <f t="shared" si="460"/>
        <v>2</v>
      </c>
      <c r="M4902" s="199">
        <f t="shared" si="461"/>
        <v>2</v>
      </c>
    </row>
    <row r="4903" spans="1:13" x14ac:dyDescent="0.35">
      <c r="A4903" s="189" t="s">
        <v>4544</v>
      </c>
      <c r="B4903" s="190" t="s">
        <v>4547</v>
      </c>
      <c r="C4903" s="191">
        <v>583332</v>
      </c>
      <c r="D4903" s="192">
        <v>2.399</v>
      </c>
      <c r="E4903" s="193">
        <v>35.837756329999998</v>
      </c>
      <c r="F4903" s="194">
        <v>14.234016887816647</v>
      </c>
      <c r="H4903" s="195">
        <f t="shared" si="457"/>
        <v>1</v>
      </c>
      <c r="I4903" s="196">
        <f t="shared" si="458"/>
        <v>0.5</v>
      </c>
      <c r="J4903" s="197">
        <f t="shared" si="459"/>
        <v>0.5</v>
      </c>
      <c r="K4903" s="186">
        <f t="shared" si="462"/>
        <v>2</v>
      </c>
      <c r="L4903" s="198">
        <f t="shared" si="460"/>
        <v>0.66666666666666663</v>
      </c>
      <c r="M4903" s="199">
        <f t="shared" si="461"/>
        <v>0.66</v>
      </c>
    </row>
    <row r="4904" spans="1:13" x14ac:dyDescent="0.35">
      <c r="A4904" s="189" t="s">
        <v>4544</v>
      </c>
      <c r="B4904" s="190" t="s">
        <v>4548</v>
      </c>
      <c r="C4904" s="191">
        <v>583529</v>
      </c>
      <c r="D4904" s="192">
        <v>7.4290000000000003</v>
      </c>
      <c r="E4904" s="193">
        <v>40.104166669999998</v>
      </c>
      <c r="F4904" s="194">
        <v>3.3333333333333335</v>
      </c>
      <c r="H4904" s="195">
        <f t="shared" si="457"/>
        <v>5</v>
      </c>
      <c r="I4904" s="196">
        <f t="shared" si="458"/>
        <v>0.5</v>
      </c>
      <c r="J4904" s="197">
        <f t="shared" si="459"/>
        <v>2.5</v>
      </c>
      <c r="K4904" s="186">
        <f t="shared" si="462"/>
        <v>8</v>
      </c>
      <c r="L4904" s="198">
        <f t="shared" si="460"/>
        <v>2.6666666666666665</v>
      </c>
      <c r="M4904" s="199">
        <f t="shared" si="461"/>
        <v>2.66</v>
      </c>
    </row>
    <row r="4905" spans="1:13" x14ac:dyDescent="0.35">
      <c r="A4905" s="189" t="s">
        <v>4544</v>
      </c>
      <c r="B4905" s="190" t="s">
        <v>4549</v>
      </c>
      <c r="C4905" s="191">
        <v>584762</v>
      </c>
      <c r="D4905" s="192">
        <v>5.6909999999999998</v>
      </c>
      <c r="E4905" s="193">
        <v>42.346451610000003</v>
      </c>
      <c r="F4905" s="194">
        <v>17.806451612903224</v>
      </c>
      <c r="H4905" s="195">
        <f t="shared" si="457"/>
        <v>5</v>
      </c>
      <c r="I4905" s="196">
        <f t="shared" si="458"/>
        <v>2.5</v>
      </c>
      <c r="J4905" s="197">
        <f t="shared" si="459"/>
        <v>0.5</v>
      </c>
      <c r="K4905" s="186">
        <f t="shared" si="462"/>
        <v>8</v>
      </c>
      <c r="L4905" s="198">
        <f t="shared" si="460"/>
        <v>2.6666666666666665</v>
      </c>
      <c r="M4905" s="199">
        <f t="shared" si="461"/>
        <v>2.66</v>
      </c>
    </row>
    <row r="4906" spans="1:13" x14ac:dyDescent="0.35">
      <c r="A4906" s="189" t="s">
        <v>4544</v>
      </c>
      <c r="B4906" s="190" t="s">
        <v>4544</v>
      </c>
      <c r="C4906" s="191">
        <v>584801</v>
      </c>
      <c r="D4906" s="192">
        <v>3.4239999999999999</v>
      </c>
      <c r="E4906" s="193">
        <v>40.497035080000003</v>
      </c>
      <c r="F4906" s="194">
        <v>12.683248229286773</v>
      </c>
      <c r="H4906" s="195">
        <f t="shared" si="457"/>
        <v>3.5</v>
      </c>
      <c r="I4906" s="196">
        <f t="shared" si="458"/>
        <v>0.5</v>
      </c>
      <c r="J4906" s="197">
        <f t="shared" si="459"/>
        <v>0.5</v>
      </c>
      <c r="K4906" s="186">
        <f t="shared" si="462"/>
        <v>4.5</v>
      </c>
      <c r="L4906" s="198">
        <f t="shared" si="460"/>
        <v>1.5</v>
      </c>
      <c r="M4906" s="199">
        <f t="shared" si="461"/>
        <v>1.5</v>
      </c>
    </row>
    <row r="4907" spans="1:13" x14ac:dyDescent="0.35">
      <c r="A4907" s="189" t="s">
        <v>4544</v>
      </c>
      <c r="B4907" s="190" t="s">
        <v>4550</v>
      </c>
      <c r="C4907" s="191">
        <v>584843</v>
      </c>
      <c r="D4907" s="192">
        <v>3.8079999999999998</v>
      </c>
      <c r="E4907" s="193">
        <v>41.445622120000003</v>
      </c>
      <c r="F4907" s="194">
        <v>6.2672811059907838</v>
      </c>
      <c r="H4907" s="195">
        <f t="shared" si="457"/>
        <v>4</v>
      </c>
      <c r="I4907" s="196">
        <f t="shared" si="458"/>
        <v>1</v>
      </c>
      <c r="J4907" s="197">
        <f t="shared" si="459"/>
        <v>0.5</v>
      </c>
      <c r="K4907" s="186">
        <f t="shared" si="462"/>
        <v>5.5</v>
      </c>
      <c r="L4907" s="198">
        <f t="shared" si="460"/>
        <v>1.8333333333333333</v>
      </c>
      <c r="M4907" s="199">
        <f t="shared" si="461"/>
        <v>1.83</v>
      </c>
    </row>
    <row r="4908" spans="1:13" x14ac:dyDescent="0.35">
      <c r="A4908" s="189" t="s">
        <v>4544</v>
      </c>
      <c r="B4908" s="190" t="s">
        <v>4551</v>
      </c>
      <c r="C4908" s="191">
        <v>594903</v>
      </c>
      <c r="D4908" s="192">
        <v>8.1219999999999999</v>
      </c>
      <c r="E4908" s="193">
        <v>39.88461538</v>
      </c>
      <c r="F4908" s="194">
        <v>10.256410256410257</v>
      </c>
      <c r="H4908" s="195">
        <f t="shared" si="457"/>
        <v>5</v>
      </c>
      <c r="I4908" s="196">
        <f t="shared" si="458"/>
        <v>0.5</v>
      </c>
      <c r="J4908" s="197">
        <f t="shared" si="459"/>
        <v>0.5</v>
      </c>
      <c r="K4908" s="186">
        <f t="shared" si="462"/>
        <v>6</v>
      </c>
      <c r="L4908" s="198">
        <f t="shared" si="460"/>
        <v>2</v>
      </c>
      <c r="M4908" s="199">
        <f t="shared" si="461"/>
        <v>2</v>
      </c>
    </row>
    <row r="4909" spans="1:13" x14ac:dyDescent="0.35">
      <c r="A4909" s="189" t="s">
        <v>4544</v>
      </c>
      <c r="B4909" s="190" t="s">
        <v>4552</v>
      </c>
      <c r="C4909" s="191">
        <v>594962</v>
      </c>
      <c r="D4909" s="192">
        <v>6.1539999999999999</v>
      </c>
      <c r="E4909" s="193">
        <v>41.742977529999997</v>
      </c>
      <c r="F4909" s="194">
        <v>7.8651685393258415</v>
      </c>
      <c r="H4909" s="195">
        <f t="shared" si="457"/>
        <v>5</v>
      </c>
      <c r="I4909" s="196">
        <f t="shared" si="458"/>
        <v>1.5</v>
      </c>
      <c r="J4909" s="197">
        <f t="shared" si="459"/>
        <v>0.5</v>
      </c>
      <c r="K4909" s="186">
        <f t="shared" si="462"/>
        <v>7</v>
      </c>
      <c r="L4909" s="198">
        <f t="shared" si="460"/>
        <v>2.3333333333333335</v>
      </c>
      <c r="M4909" s="199">
        <f t="shared" si="461"/>
        <v>2.33</v>
      </c>
    </row>
    <row r="4910" spans="1:13" x14ac:dyDescent="0.35">
      <c r="A4910" s="189" t="s">
        <v>4544</v>
      </c>
      <c r="B4910" s="190" t="s">
        <v>4553</v>
      </c>
      <c r="C4910" s="191">
        <v>585025</v>
      </c>
      <c r="D4910" s="192">
        <v>3.81</v>
      </c>
      <c r="E4910" s="193">
        <v>41.02609159</v>
      </c>
      <c r="F4910" s="194">
        <v>5.5378061767838123</v>
      </c>
      <c r="H4910" s="195">
        <f t="shared" si="457"/>
        <v>4</v>
      </c>
      <c r="I4910" s="196">
        <f t="shared" si="458"/>
        <v>0.5</v>
      </c>
      <c r="J4910" s="197">
        <f t="shared" si="459"/>
        <v>0.5</v>
      </c>
      <c r="K4910" s="186">
        <f t="shared" si="462"/>
        <v>5</v>
      </c>
      <c r="L4910" s="198">
        <f t="shared" si="460"/>
        <v>1.6666666666666667</v>
      </c>
      <c r="M4910" s="199">
        <f t="shared" si="461"/>
        <v>1.66</v>
      </c>
    </row>
    <row r="4911" spans="1:13" x14ac:dyDescent="0.35">
      <c r="A4911" s="189" t="s">
        <v>4544</v>
      </c>
      <c r="B4911" s="190" t="s">
        <v>1120</v>
      </c>
      <c r="C4911" s="191">
        <v>585033</v>
      </c>
      <c r="D4911" s="192">
        <v>2.8759999999999999</v>
      </c>
      <c r="E4911" s="193">
        <v>41.08823529</v>
      </c>
      <c r="F4911" s="194">
        <v>2.2875816993464051</v>
      </c>
      <c r="H4911" s="195">
        <f t="shared" si="457"/>
        <v>2</v>
      </c>
      <c r="I4911" s="196">
        <f t="shared" si="458"/>
        <v>0.5</v>
      </c>
      <c r="J4911" s="197">
        <f t="shared" si="459"/>
        <v>4</v>
      </c>
      <c r="K4911" s="186">
        <f t="shared" si="462"/>
        <v>6.5</v>
      </c>
      <c r="L4911" s="198">
        <f t="shared" si="460"/>
        <v>2.1666666666666665</v>
      </c>
      <c r="M4911" s="199">
        <f t="shared" si="461"/>
        <v>2.16</v>
      </c>
    </row>
    <row r="4912" spans="1:13" x14ac:dyDescent="0.35">
      <c r="A4912" s="189" t="s">
        <v>3454</v>
      </c>
      <c r="B4912" s="190" t="s">
        <v>4554</v>
      </c>
      <c r="C4912" s="191">
        <v>582808</v>
      </c>
      <c r="D4912" s="192">
        <v>1.887</v>
      </c>
      <c r="E4912" s="193">
        <v>39.554726369999997</v>
      </c>
      <c r="F4912" s="194">
        <v>4.7263681592039797</v>
      </c>
      <c r="H4912" s="195">
        <f t="shared" si="457"/>
        <v>0.5</v>
      </c>
      <c r="I4912" s="196">
        <f t="shared" si="458"/>
        <v>0.5</v>
      </c>
      <c r="J4912" s="197">
        <f t="shared" si="459"/>
        <v>0.5</v>
      </c>
      <c r="K4912" s="186">
        <f t="shared" si="462"/>
        <v>1.5</v>
      </c>
      <c r="L4912" s="198">
        <f t="shared" si="460"/>
        <v>0.5</v>
      </c>
      <c r="M4912" s="199">
        <f t="shared" si="461"/>
        <v>0.5</v>
      </c>
    </row>
    <row r="4913" spans="1:13" x14ac:dyDescent="0.35">
      <c r="A4913" s="189" t="s">
        <v>3454</v>
      </c>
      <c r="B4913" s="190" t="s">
        <v>4555</v>
      </c>
      <c r="C4913" s="191">
        <v>582964</v>
      </c>
      <c r="D4913" s="192">
        <v>2.278</v>
      </c>
      <c r="E4913" s="193">
        <v>40.5</v>
      </c>
      <c r="F4913" s="194">
        <v>7.3206442166910692</v>
      </c>
      <c r="H4913" s="195">
        <f t="shared" si="457"/>
        <v>1</v>
      </c>
      <c r="I4913" s="196">
        <f t="shared" si="458"/>
        <v>0.5</v>
      </c>
      <c r="J4913" s="197">
        <f t="shared" si="459"/>
        <v>0.5</v>
      </c>
      <c r="K4913" s="186">
        <f t="shared" si="462"/>
        <v>2</v>
      </c>
      <c r="L4913" s="198">
        <f t="shared" si="460"/>
        <v>0.66666666666666663</v>
      </c>
      <c r="M4913" s="199">
        <f t="shared" si="461"/>
        <v>0.66</v>
      </c>
    </row>
    <row r="4914" spans="1:13" x14ac:dyDescent="0.35">
      <c r="A4914" s="189" t="s">
        <v>3454</v>
      </c>
      <c r="B4914" s="190" t="s">
        <v>4556</v>
      </c>
      <c r="C4914" s="191">
        <v>583154</v>
      </c>
      <c r="D4914" s="192">
        <v>4.2249999999999996</v>
      </c>
      <c r="E4914" s="193">
        <v>41.12021858</v>
      </c>
      <c r="F4914" s="194">
        <v>4.918032786885246</v>
      </c>
      <c r="H4914" s="195">
        <f t="shared" si="457"/>
        <v>5</v>
      </c>
      <c r="I4914" s="196">
        <f t="shared" si="458"/>
        <v>0.5</v>
      </c>
      <c r="J4914" s="197">
        <f t="shared" si="459"/>
        <v>0.5</v>
      </c>
      <c r="K4914" s="186">
        <f t="shared" si="462"/>
        <v>6</v>
      </c>
      <c r="L4914" s="198">
        <f t="shared" si="460"/>
        <v>2</v>
      </c>
      <c r="M4914" s="199">
        <f t="shared" si="461"/>
        <v>2</v>
      </c>
    </row>
    <row r="4915" spans="1:13" x14ac:dyDescent="0.35">
      <c r="A4915" s="189" t="s">
        <v>3454</v>
      </c>
      <c r="B4915" s="190" t="s">
        <v>4557</v>
      </c>
      <c r="C4915" s="191">
        <v>583235</v>
      </c>
      <c r="D4915" s="192">
        <v>1.9610000000000001</v>
      </c>
      <c r="E4915" s="193">
        <v>41.971698109999998</v>
      </c>
      <c r="F4915" s="194">
        <v>9.6436058700209628</v>
      </c>
      <c r="H4915" s="195">
        <f t="shared" si="457"/>
        <v>0.5</v>
      </c>
      <c r="I4915" s="196">
        <f t="shared" si="458"/>
        <v>2</v>
      </c>
      <c r="J4915" s="197">
        <f t="shared" si="459"/>
        <v>0.5</v>
      </c>
      <c r="K4915" s="186">
        <f t="shared" si="462"/>
        <v>3</v>
      </c>
      <c r="L4915" s="198">
        <f t="shared" si="460"/>
        <v>1</v>
      </c>
      <c r="M4915" s="199">
        <f t="shared" si="461"/>
        <v>1</v>
      </c>
    </row>
    <row r="4916" spans="1:13" x14ac:dyDescent="0.35">
      <c r="A4916" s="189" t="s">
        <v>3454</v>
      </c>
      <c r="B4916" s="190" t="s">
        <v>4558</v>
      </c>
      <c r="C4916" s="191">
        <v>583294</v>
      </c>
      <c r="D4916" s="192">
        <v>2.532</v>
      </c>
      <c r="E4916" s="193">
        <v>40.474358969999997</v>
      </c>
      <c r="F4916" s="194">
        <v>2.9304029304029302</v>
      </c>
      <c r="H4916" s="195">
        <f t="shared" si="457"/>
        <v>1.5</v>
      </c>
      <c r="I4916" s="196">
        <f t="shared" si="458"/>
        <v>0.5</v>
      </c>
      <c r="J4916" s="197">
        <f t="shared" si="459"/>
        <v>3</v>
      </c>
      <c r="K4916" s="186">
        <f t="shared" si="462"/>
        <v>5</v>
      </c>
      <c r="L4916" s="198">
        <f t="shared" si="460"/>
        <v>1.6666666666666667</v>
      </c>
      <c r="M4916" s="199">
        <f t="shared" si="461"/>
        <v>1.66</v>
      </c>
    </row>
    <row r="4917" spans="1:13" x14ac:dyDescent="0.35">
      <c r="A4917" s="189" t="s">
        <v>3454</v>
      </c>
      <c r="B4917" s="190" t="s">
        <v>4559</v>
      </c>
      <c r="C4917" s="191">
        <v>583308</v>
      </c>
      <c r="D4917" s="192">
        <v>4.7060000000000004</v>
      </c>
      <c r="E4917" s="193">
        <v>41.39473684</v>
      </c>
      <c r="F4917" s="194">
        <v>7.518796992481203</v>
      </c>
      <c r="H4917" s="195">
        <f t="shared" si="457"/>
        <v>5</v>
      </c>
      <c r="I4917" s="196">
        <f t="shared" si="458"/>
        <v>1</v>
      </c>
      <c r="J4917" s="197">
        <f t="shared" si="459"/>
        <v>0.5</v>
      </c>
      <c r="K4917" s="186">
        <f t="shared" si="462"/>
        <v>6.5</v>
      </c>
      <c r="L4917" s="198">
        <f t="shared" si="460"/>
        <v>2.1666666666666665</v>
      </c>
      <c r="M4917" s="199">
        <f t="shared" si="461"/>
        <v>2.16</v>
      </c>
    </row>
    <row r="4918" spans="1:13" x14ac:dyDescent="0.35">
      <c r="A4918" s="189" t="s">
        <v>3454</v>
      </c>
      <c r="B4918" s="190" t="s">
        <v>4560</v>
      </c>
      <c r="C4918" s="191">
        <v>583324</v>
      </c>
      <c r="D4918" s="192">
        <v>2.1480000000000001</v>
      </c>
      <c r="E4918" s="193">
        <v>42.521308980000001</v>
      </c>
      <c r="F4918" s="194">
        <v>2.4353120243531206</v>
      </c>
      <c r="H4918" s="195">
        <f t="shared" si="457"/>
        <v>0.5</v>
      </c>
      <c r="I4918" s="196">
        <f t="shared" si="458"/>
        <v>3</v>
      </c>
      <c r="J4918" s="197">
        <f t="shared" si="459"/>
        <v>4</v>
      </c>
      <c r="K4918" s="186">
        <f t="shared" si="462"/>
        <v>7.5</v>
      </c>
      <c r="L4918" s="198">
        <f t="shared" si="460"/>
        <v>2.5</v>
      </c>
      <c r="M4918" s="199">
        <f t="shared" si="461"/>
        <v>2.5</v>
      </c>
    </row>
    <row r="4919" spans="1:13" x14ac:dyDescent="0.35">
      <c r="A4919" s="189" t="s">
        <v>3454</v>
      </c>
      <c r="B4919" s="190" t="s">
        <v>4561</v>
      </c>
      <c r="C4919" s="191">
        <v>583600</v>
      </c>
      <c r="D4919" s="192">
        <v>2.1030000000000002</v>
      </c>
      <c r="E4919" s="193">
        <v>41.200450449999998</v>
      </c>
      <c r="F4919" s="194">
        <v>11.486486486486486</v>
      </c>
      <c r="H4919" s="195">
        <f t="shared" si="457"/>
        <v>0.5</v>
      </c>
      <c r="I4919" s="196">
        <f t="shared" si="458"/>
        <v>1</v>
      </c>
      <c r="J4919" s="197">
        <f t="shared" si="459"/>
        <v>0.5</v>
      </c>
      <c r="K4919" s="186">
        <f t="shared" si="462"/>
        <v>2</v>
      </c>
      <c r="L4919" s="198">
        <f t="shared" si="460"/>
        <v>0.66666666666666663</v>
      </c>
      <c r="M4919" s="199">
        <f t="shared" si="461"/>
        <v>0.66</v>
      </c>
    </row>
    <row r="4920" spans="1:13" x14ac:dyDescent="0.35">
      <c r="A4920" s="189" t="s">
        <v>3454</v>
      </c>
      <c r="B4920" s="190" t="s">
        <v>4562</v>
      </c>
      <c r="C4920" s="191">
        <v>583715</v>
      </c>
      <c r="D4920" s="192">
        <v>1.823</v>
      </c>
      <c r="E4920" s="193">
        <v>42.725155280000003</v>
      </c>
      <c r="F4920" s="194">
        <v>3.1055900621118009</v>
      </c>
      <c r="H4920" s="195">
        <f t="shared" si="457"/>
        <v>0.5</v>
      </c>
      <c r="I4920" s="196">
        <f t="shared" si="458"/>
        <v>3.5</v>
      </c>
      <c r="J4920" s="197">
        <f t="shared" si="459"/>
        <v>3</v>
      </c>
      <c r="K4920" s="186">
        <f t="shared" si="462"/>
        <v>7</v>
      </c>
      <c r="L4920" s="198">
        <f t="shared" si="460"/>
        <v>2.3333333333333335</v>
      </c>
      <c r="M4920" s="199">
        <f t="shared" si="461"/>
        <v>2.33</v>
      </c>
    </row>
    <row r="4921" spans="1:13" x14ac:dyDescent="0.35">
      <c r="A4921" s="189" t="s">
        <v>3454</v>
      </c>
      <c r="B4921" s="190" t="s">
        <v>4191</v>
      </c>
      <c r="C4921" s="191">
        <v>583723</v>
      </c>
      <c r="D4921" s="192">
        <v>1.2010000000000001</v>
      </c>
      <c r="E4921" s="193">
        <v>41.03676471</v>
      </c>
      <c r="F4921" s="194">
        <v>5.5147058823529411</v>
      </c>
      <c r="H4921" s="195">
        <f t="shared" si="457"/>
        <v>0.5</v>
      </c>
      <c r="I4921" s="196">
        <f t="shared" si="458"/>
        <v>0.5</v>
      </c>
      <c r="J4921" s="197">
        <f t="shared" si="459"/>
        <v>0.5</v>
      </c>
      <c r="K4921" s="186">
        <f t="shared" si="462"/>
        <v>1.5</v>
      </c>
      <c r="L4921" s="198">
        <f t="shared" si="460"/>
        <v>0.5</v>
      </c>
      <c r="M4921" s="199">
        <f t="shared" si="461"/>
        <v>0.5</v>
      </c>
    </row>
    <row r="4922" spans="1:13" x14ac:dyDescent="0.35">
      <c r="A4922" s="189" t="s">
        <v>3454</v>
      </c>
      <c r="B4922" s="190" t="s">
        <v>3454</v>
      </c>
      <c r="C4922" s="191">
        <v>583782</v>
      </c>
      <c r="D4922" s="192">
        <v>2.4239999999999999</v>
      </c>
      <c r="E4922" s="193">
        <v>40.27560107</v>
      </c>
      <c r="F4922" s="194">
        <v>11.546452953398635</v>
      </c>
      <c r="H4922" s="195">
        <f t="shared" si="457"/>
        <v>1</v>
      </c>
      <c r="I4922" s="196">
        <f t="shared" si="458"/>
        <v>0.5</v>
      </c>
      <c r="J4922" s="197">
        <f t="shared" si="459"/>
        <v>0.5</v>
      </c>
      <c r="K4922" s="186">
        <f t="shared" si="462"/>
        <v>2</v>
      </c>
      <c r="L4922" s="198">
        <f t="shared" si="460"/>
        <v>0.66666666666666663</v>
      </c>
      <c r="M4922" s="199">
        <f t="shared" si="461"/>
        <v>0.66</v>
      </c>
    </row>
    <row r="4923" spans="1:13" x14ac:dyDescent="0.35">
      <c r="A4923" s="189" t="s">
        <v>3454</v>
      </c>
      <c r="B4923" s="190" t="s">
        <v>4563</v>
      </c>
      <c r="C4923" s="191">
        <v>583804</v>
      </c>
      <c r="D4923" s="192">
        <v>4.4349999999999996</v>
      </c>
      <c r="E4923" s="193">
        <v>40.850617280000002</v>
      </c>
      <c r="F4923" s="194">
        <v>4.9382716049382713</v>
      </c>
      <c r="H4923" s="195">
        <f t="shared" si="457"/>
        <v>5</v>
      </c>
      <c r="I4923" s="196">
        <f t="shared" si="458"/>
        <v>0.5</v>
      </c>
      <c r="J4923" s="197">
        <f t="shared" si="459"/>
        <v>0.5</v>
      </c>
      <c r="K4923" s="186">
        <f t="shared" si="462"/>
        <v>6</v>
      </c>
      <c r="L4923" s="198">
        <f t="shared" si="460"/>
        <v>2</v>
      </c>
      <c r="M4923" s="199">
        <f t="shared" si="461"/>
        <v>2</v>
      </c>
    </row>
    <row r="4924" spans="1:13" x14ac:dyDescent="0.35">
      <c r="A4924" s="189" t="s">
        <v>3454</v>
      </c>
      <c r="B4924" s="190" t="s">
        <v>1198</v>
      </c>
      <c r="C4924" s="191">
        <v>583839</v>
      </c>
      <c r="D4924" s="192">
        <v>2.0819999999999999</v>
      </c>
      <c r="E4924" s="193">
        <v>41.598598129999999</v>
      </c>
      <c r="F4924" s="194">
        <v>3.457943925233645</v>
      </c>
      <c r="H4924" s="195">
        <f t="shared" si="457"/>
        <v>0.5</v>
      </c>
      <c r="I4924" s="196">
        <f t="shared" si="458"/>
        <v>1.5</v>
      </c>
      <c r="J4924" s="197">
        <f t="shared" si="459"/>
        <v>2.5</v>
      </c>
      <c r="K4924" s="186">
        <f t="shared" si="462"/>
        <v>4.5</v>
      </c>
      <c r="L4924" s="198">
        <f t="shared" si="460"/>
        <v>1.5</v>
      </c>
      <c r="M4924" s="199">
        <f t="shared" si="461"/>
        <v>1.5</v>
      </c>
    </row>
    <row r="4925" spans="1:13" x14ac:dyDescent="0.35">
      <c r="A4925" s="189" t="s">
        <v>3454</v>
      </c>
      <c r="B4925" s="190" t="s">
        <v>4564</v>
      </c>
      <c r="C4925" s="191">
        <v>549789</v>
      </c>
      <c r="D4925" s="192">
        <v>1.1950000000000001</v>
      </c>
      <c r="E4925" s="193">
        <v>40.61583924</v>
      </c>
      <c r="F4925" s="194">
        <v>5.6737588652482263</v>
      </c>
      <c r="H4925" s="195">
        <f t="shared" si="457"/>
        <v>0.5</v>
      </c>
      <c r="I4925" s="196">
        <f t="shared" si="458"/>
        <v>0.5</v>
      </c>
      <c r="J4925" s="197">
        <f t="shared" si="459"/>
        <v>0.5</v>
      </c>
      <c r="K4925" s="186">
        <f t="shared" si="462"/>
        <v>1.5</v>
      </c>
      <c r="L4925" s="198">
        <f t="shared" si="460"/>
        <v>0.5</v>
      </c>
      <c r="M4925" s="199">
        <f t="shared" si="461"/>
        <v>0.5</v>
      </c>
    </row>
    <row r="4926" spans="1:13" x14ac:dyDescent="0.35">
      <c r="A4926" s="189" t="s">
        <v>3454</v>
      </c>
      <c r="B4926" s="190" t="s">
        <v>4565</v>
      </c>
      <c r="C4926" s="191">
        <v>583901</v>
      </c>
      <c r="D4926" s="192">
        <v>1.538</v>
      </c>
      <c r="E4926" s="193">
        <v>38.983333330000001</v>
      </c>
      <c r="F4926" s="194">
        <v>3.8095238095238093</v>
      </c>
      <c r="H4926" s="195">
        <f t="shared" si="457"/>
        <v>0.5</v>
      </c>
      <c r="I4926" s="196">
        <f t="shared" si="458"/>
        <v>0.5</v>
      </c>
      <c r="J4926" s="197">
        <f t="shared" si="459"/>
        <v>2</v>
      </c>
      <c r="K4926" s="186">
        <f t="shared" si="462"/>
        <v>3</v>
      </c>
      <c r="L4926" s="198">
        <f t="shared" si="460"/>
        <v>1</v>
      </c>
      <c r="M4926" s="199">
        <f t="shared" si="461"/>
        <v>1</v>
      </c>
    </row>
    <row r="4927" spans="1:13" x14ac:dyDescent="0.35">
      <c r="A4927" s="189" t="s">
        <v>3454</v>
      </c>
      <c r="B4927" s="190" t="s">
        <v>4566</v>
      </c>
      <c r="C4927" s="191">
        <v>583987</v>
      </c>
      <c r="D4927" s="192">
        <v>2.1520000000000001</v>
      </c>
      <c r="E4927" s="193">
        <v>42.704424779999997</v>
      </c>
      <c r="F4927" s="194">
        <v>2.6548672566371683</v>
      </c>
      <c r="H4927" s="195">
        <f t="shared" si="457"/>
        <v>0.5</v>
      </c>
      <c r="I4927" s="196">
        <f t="shared" si="458"/>
        <v>3.5</v>
      </c>
      <c r="J4927" s="197">
        <f t="shared" si="459"/>
        <v>3.5</v>
      </c>
      <c r="K4927" s="186">
        <f t="shared" si="462"/>
        <v>7.5</v>
      </c>
      <c r="L4927" s="198">
        <f t="shared" si="460"/>
        <v>2.5</v>
      </c>
      <c r="M4927" s="199">
        <f t="shared" si="461"/>
        <v>2.5</v>
      </c>
    </row>
    <row r="4928" spans="1:13" x14ac:dyDescent="0.35">
      <c r="A4928" s="189" t="s">
        <v>3454</v>
      </c>
      <c r="B4928" s="190" t="s">
        <v>4567</v>
      </c>
      <c r="C4928" s="191">
        <v>584053</v>
      </c>
      <c r="D4928" s="192">
        <v>3.0859999999999999</v>
      </c>
      <c r="E4928" s="193">
        <v>44.28873239</v>
      </c>
      <c r="F4928" s="194">
        <v>3.5211267605633805</v>
      </c>
      <c r="H4928" s="195">
        <f t="shared" si="457"/>
        <v>2.5</v>
      </c>
      <c r="I4928" s="196">
        <f t="shared" si="458"/>
        <v>5</v>
      </c>
      <c r="J4928" s="197">
        <f t="shared" si="459"/>
        <v>2</v>
      </c>
      <c r="K4928" s="186">
        <f t="shared" si="462"/>
        <v>9.5</v>
      </c>
      <c r="L4928" s="198">
        <f t="shared" si="460"/>
        <v>3.1666666666666665</v>
      </c>
      <c r="M4928" s="199">
        <f t="shared" si="461"/>
        <v>3.16</v>
      </c>
    </row>
    <row r="4929" spans="1:13" x14ac:dyDescent="0.35">
      <c r="A4929" s="189" t="s">
        <v>3454</v>
      </c>
      <c r="B4929" s="190" t="s">
        <v>4568</v>
      </c>
      <c r="C4929" s="191">
        <v>584118</v>
      </c>
      <c r="D4929" s="192">
        <v>2.9550000000000001</v>
      </c>
      <c r="E4929" s="193">
        <v>41.988395560000001</v>
      </c>
      <c r="F4929" s="194">
        <v>2.8254288597376389</v>
      </c>
      <c r="H4929" s="195">
        <f t="shared" si="457"/>
        <v>2.5</v>
      </c>
      <c r="I4929" s="196">
        <f t="shared" si="458"/>
        <v>2</v>
      </c>
      <c r="J4929" s="197">
        <f t="shared" si="459"/>
        <v>3.5</v>
      </c>
      <c r="K4929" s="186">
        <f t="shared" si="462"/>
        <v>8</v>
      </c>
      <c r="L4929" s="198">
        <f t="shared" si="460"/>
        <v>2.6666666666666665</v>
      </c>
      <c r="M4929" s="199">
        <f t="shared" si="461"/>
        <v>2.66</v>
      </c>
    </row>
    <row r="4930" spans="1:13" x14ac:dyDescent="0.35">
      <c r="A4930" s="189" t="s">
        <v>3454</v>
      </c>
      <c r="B4930" s="190" t="s">
        <v>4569</v>
      </c>
      <c r="C4930" s="191">
        <v>584177</v>
      </c>
      <c r="D4930" s="192">
        <v>1.282</v>
      </c>
      <c r="E4930" s="193">
        <v>42.377984079999997</v>
      </c>
      <c r="F4930" s="194">
        <v>2.9177718832891251</v>
      </c>
      <c r="H4930" s="195">
        <f t="shared" si="457"/>
        <v>0.5</v>
      </c>
      <c r="I4930" s="196">
        <f t="shared" si="458"/>
        <v>2.5</v>
      </c>
      <c r="J4930" s="197">
        <f t="shared" si="459"/>
        <v>3</v>
      </c>
      <c r="K4930" s="186">
        <f t="shared" si="462"/>
        <v>6</v>
      </c>
      <c r="L4930" s="198">
        <f t="shared" si="460"/>
        <v>2</v>
      </c>
      <c r="M4930" s="199">
        <f t="shared" si="461"/>
        <v>2</v>
      </c>
    </row>
    <row r="4931" spans="1:13" x14ac:dyDescent="0.35">
      <c r="A4931" s="189" t="s">
        <v>3454</v>
      </c>
      <c r="B4931" s="190" t="s">
        <v>4570</v>
      </c>
      <c r="C4931" s="191">
        <v>584185</v>
      </c>
      <c r="D4931" s="192">
        <v>1.845</v>
      </c>
      <c r="E4931" s="193">
        <v>40.085213029999998</v>
      </c>
      <c r="F4931" s="194">
        <v>2.7568922305764412</v>
      </c>
      <c r="H4931" s="195">
        <f t="shared" si="457"/>
        <v>0.5</v>
      </c>
      <c r="I4931" s="196">
        <f t="shared" si="458"/>
        <v>0.5</v>
      </c>
      <c r="J4931" s="197">
        <f t="shared" si="459"/>
        <v>3.5</v>
      </c>
      <c r="K4931" s="186">
        <f t="shared" si="462"/>
        <v>4.5</v>
      </c>
      <c r="L4931" s="198">
        <f t="shared" si="460"/>
        <v>1.5</v>
      </c>
      <c r="M4931" s="199">
        <f t="shared" si="461"/>
        <v>1.5</v>
      </c>
    </row>
    <row r="4932" spans="1:13" x14ac:dyDescent="0.35">
      <c r="A4932" s="189" t="s">
        <v>3454</v>
      </c>
      <c r="B4932" s="190" t="s">
        <v>4571</v>
      </c>
      <c r="C4932" s="191">
        <v>584193</v>
      </c>
      <c r="D4932" s="192">
        <v>0</v>
      </c>
      <c r="E4932" s="193">
        <v>44.844827590000001</v>
      </c>
      <c r="F4932" s="194">
        <v>3.4482758620689657</v>
      </c>
      <c r="H4932" s="195">
        <f t="shared" ref="H4932:H4995" si="463">VALUE(_xlfn.IFS(D4932&gt;4.05,"5",D4932&gt;=3.83,"4,5",D4932&gt;=3.6,"4",D4932&gt;=3.37,"3,5",D4932&gt;=3.14,"3",D4932&gt;=2.91,"2,5",D4932&gt;=2.68,"2",D4932&gt;=2.45,"1,5",D4932&gt;=2.22,"1",D4932&lt;2.22,"0,5"))</f>
        <v>0.5</v>
      </c>
      <c r="I4932" s="196">
        <f t="shared" ref="I4932:I4995" si="464">VALUE(_xlfn.IFS(E4932&gt;43.62,"5",E4932&gt;=43.32,"4,5",E4932&gt;=43.1,"4",E4932&gt;=42.7,"3,5",E4932&gt;=42.39,"3",E4932&gt;=42.08,"2,5",E4932&gt;=41.77,"2",E4932&gt;=41.46,"1,5",E4932&gt;=41.15,"1",E4932&lt;41.15,"0,5"))</f>
        <v>5</v>
      </c>
      <c r="J4932" s="197">
        <f t="shared" ref="J4932:J4995" si="465">VALUE(_xlfn.IFS(F4932&gt;4.53,"0,5",F4932&gt;=4.2,"1",F4932&gt;=3.86,"1,5",F4932&gt;=3.52,"2",F4932&gt;=3.18,"2,5",F4932&gt;=2.84,"3",F4932&gt;=2.5,"3,5",F4932&gt;=2.16,"4",F4932&gt;=1.82,"4,5",F4932&lt;1.82,"5"))</f>
        <v>2.5</v>
      </c>
      <c r="K4932" s="186">
        <f t="shared" si="462"/>
        <v>8</v>
      </c>
      <c r="L4932" s="198">
        <f t="shared" ref="L4932:L4995" si="466">(H4932+I4932+J4932)/3</f>
        <v>2.6666666666666665</v>
      </c>
      <c r="M4932" s="199">
        <f t="shared" ref="M4932:M4995" si="467">ROUNDDOWN(L4932,2)</f>
        <v>2.66</v>
      </c>
    </row>
    <row r="4933" spans="1:13" x14ac:dyDescent="0.35">
      <c r="A4933" s="189" t="s">
        <v>3454</v>
      </c>
      <c r="B4933" s="190" t="s">
        <v>4572</v>
      </c>
      <c r="C4933" s="191">
        <v>584207</v>
      </c>
      <c r="D4933" s="192">
        <v>3.23</v>
      </c>
      <c r="E4933" s="193">
        <v>43.959159399999997</v>
      </c>
      <c r="F4933" s="194">
        <v>0.71371927042030137</v>
      </c>
      <c r="H4933" s="195">
        <f t="shared" si="463"/>
        <v>3</v>
      </c>
      <c r="I4933" s="196">
        <f t="shared" si="464"/>
        <v>5</v>
      </c>
      <c r="J4933" s="197">
        <f t="shared" si="465"/>
        <v>5</v>
      </c>
      <c r="K4933" s="186">
        <f t="shared" si="462"/>
        <v>13</v>
      </c>
      <c r="L4933" s="198">
        <f t="shared" si="466"/>
        <v>4.333333333333333</v>
      </c>
      <c r="M4933" s="199">
        <f t="shared" si="467"/>
        <v>4.33</v>
      </c>
    </row>
    <row r="4934" spans="1:13" x14ac:dyDescent="0.35">
      <c r="A4934" s="189" t="s">
        <v>3454</v>
      </c>
      <c r="B4934" s="190" t="s">
        <v>4573</v>
      </c>
      <c r="C4934" s="191">
        <v>584215</v>
      </c>
      <c r="D4934" s="192">
        <v>2.57</v>
      </c>
      <c r="E4934" s="193">
        <v>42.896241189999998</v>
      </c>
      <c r="F4934" s="194">
        <v>4.0720438527799532</v>
      </c>
      <c r="H4934" s="195">
        <f t="shared" si="463"/>
        <v>1.5</v>
      </c>
      <c r="I4934" s="196">
        <f t="shared" si="464"/>
        <v>3.5</v>
      </c>
      <c r="J4934" s="197">
        <f t="shared" si="465"/>
        <v>1.5</v>
      </c>
      <c r="K4934" s="186">
        <f t="shared" si="462"/>
        <v>6.5</v>
      </c>
      <c r="L4934" s="198">
        <f t="shared" si="466"/>
        <v>2.1666666666666665</v>
      </c>
      <c r="M4934" s="199">
        <f t="shared" si="467"/>
        <v>2.16</v>
      </c>
    </row>
    <row r="4935" spans="1:13" x14ac:dyDescent="0.35">
      <c r="A4935" s="189" t="s">
        <v>3454</v>
      </c>
      <c r="B4935" s="190" t="s">
        <v>470</v>
      </c>
      <c r="C4935" s="191">
        <v>584223</v>
      </c>
      <c r="D4935" s="192">
        <v>3.0670000000000002</v>
      </c>
      <c r="E4935" s="193">
        <v>43.248913039999998</v>
      </c>
      <c r="F4935" s="194">
        <v>1.5760869565217392</v>
      </c>
      <c r="H4935" s="195">
        <f t="shared" si="463"/>
        <v>2.5</v>
      </c>
      <c r="I4935" s="196">
        <f t="shared" si="464"/>
        <v>4</v>
      </c>
      <c r="J4935" s="197">
        <f t="shared" si="465"/>
        <v>5</v>
      </c>
      <c r="K4935" s="186">
        <f t="shared" si="462"/>
        <v>11.5</v>
      </c>
      <c r="L4935" s="198">
        <f t="shared" si="466"/>
        <v>3.8333333333333335</v>
      </c>
      <c r="M4935" s="199">
        <f t="shared" si="467"/>
        <v>3.83</v>
      </c>
    </row>
    <row r="4936" spans="1:13" x14ac:dyDescent="0.35">
      <c r="A4936" s="189" t="s">
        <v>4574</v>
      </c>
      <c r="B4936" s="190" t="s">
        <v>4575</v>
      </c>
      <c r="C4936" s="191">
        <v>592919</v>
      </c>
      <c r="D4936" s="192">
        <v>2.6480000000000001</v>
      </c>
      <c r="E4936" s="193">
        <v>40.015488480000002</v>
      </c>
      <c r="F4936" s="194">
        <v>2.0651310563939638</v>
      </c>
      <c r="H4936" s="195">
        <f t="shared" si="463"/>
        <v>1.5</v>
      </c>
      <c r="I4936" s="196">
        <f t="shared" si="464"/>
        <v>0.5</v>
      </c>
      <c r="J4936" s="197">
        <f t="shared" si="465"/>
        <v>4.5</v>
      </c>
      <c r="K4936" s="186">
        <f t="shared" si="462"/>
        <v>6.5</v>
      </c>
      <c r="L4936" s="198">
        <f t="shared" si="466"/>
        <v>2.1666666666666665</v>
      </c>
      <c r="M4936" s="199">
        <f t="shared" si="467"/>
        <v>2.16</v>
      </c>
    </row>
    <row r="4937" spans="1:13" x14ac:dyDescent="0.35">
      <c r="A4937" s="189" t="s">
        <v>4574</v>
      </c>
      <c r="B4937" s="190" t="s">
        <v>4576</v>
      </c>
      <c r="C4937" s="191">
        <v>550213</v>
      </c>
      <c r="D4937" s="192">
        <v>1.6040000000000001</v>
      </c>
      <c r="E4937" s="193">
        <v>39.409782610000001</v>
      </c>
      <c r="F4937" s="194">
        <v>6.0869565217391299</v>
      </c>
      <c r="H4937" s="195">
        <f t="shared" si="463"/>
        <v>0.5</v>
      </c>
      <c r="I4937" s="196">
        <f t="shared" si="464"/>
        <v>0.5</v>
      </c>
      <c r="J4937" s="197">
        <f t="shared" si="465"/>
        <v>0.5</v>
      </c>
      <c r="K4937" s="186">
        <f t="shared" si="462"/>
        <v>1.5</v>
      </c>
      <c r="L4937" s="198">
        <f t="shared" si="466"/>
        <v>0.5</v>
      </c>
      <c r="M4937" s="199">
        <f t="shared" si="467"/>
        <v>0.5</v>
      </c>
    </row>
    <row r="4938" spans="1:13" x14ac:dyDescent="0.35">
      <c r="A4938" s="189" t="s">
        <v>4574</v>
      </c>
      <c r="B4938" s="190" t="s">
        <v>4577</v>
      </c>
      <c r="C4938" s="191">
        <v>593044</v>
      </c>
      <c r="D4938" s="192">
        <v>2.5110000000000001</v>
      </c>
      <c r="E4938" s="193">
        <v>40.239366519999997</v>
      </c>
      <c r="F4938" s="194">
        <v>6.3348416289592757</v>
      </c>
      <c r="H4938" s="195">
        <f t="shared" si="463"/>
        <v>1.5</v>
      </c>
      <c r="I4938" s="196">
        <f t="shared" si="464"/>
        <v>0.5</v>
      </c>
      <c r="J4938" s="197">
        <f t="shared" si="465"/>
        <v>0.5</v>
      </c>
      <c r="K4938" s="186">
        <f t="shared" si="462"/>
        <v>2.5</v>
      </c>
      <c r="L4938" s="198">
        <f t="shared" si="466"/>
        <v>0.83333333333333337</v>
      </c>
      <c r="M4938" s="199">
        <f t="shared" si="467"/>
        <v>0.83</v>
      </c>
    </row>
    <row r="4939" spans="1:13" x14ac:dyDescent="0.35">
      <c r="A4939" s="189" t="s">
        <v>4574</v>
      </c>
      <c r="B4939" s="190" t="s">
        <v>489</v>
      </c>
      <c r="C4939" s="191">
        <v>550825</v>
      </c>
      <c r="D4939" s="192">
        <v>1.1619999999999999</v>
      </c>
      <c r="E4939" s="193">
        <v>35.091732729999997</v>
      </c>
      <c r="F4939" s="194">
        <v>29.671574178935444</v>
      </c>
      <c r="H4939" s="195">
        <f t="shared" si="463"/>
        <v>0.5</v>
      </c>
      <c r="I4939" s="196">
        <f t="shared" si="464"/>
        <v>0.5</v>
      </c>
      <c r="J4939" s="197">
        <f t="shared" si="465"/>
        <v>0.5</v>
      </c>
      <c r="K4939" s="186">
        <f t="shared" si="462"/>
        <v>1.5</v>
      </c>
      <c r="L4939" s="198">
        <f t="shared" si="466"/>
        <v>0.5</v>
      </c>
      <c r="M4939" s="199">
        <f t="shared" si="467"/>
        <v>0.5</v>
      </c>
    </row>
    <row r="4940" spans="1:13" x14ac:dyDescent="0.35">
      <c r="A4940" s="189" t="s">
        <v>4574</v>
      </c>
      <c r="B4940" s="190" t="s">
        <v>4578</v>
      </c>
      <c r="C4940" s="191">
        <v>593052</v>
      </c>
      <c r="D4940" s="192">
        <v>2.444</v>
      </c>
      <c r="E4940" s="193">
        <v>43.353717029999999</v>
      </c>
      <c r="F4940" s="194">
        <v>1.4388489208633093</v>
      </c>
      <c r="H4940" s="195">
        <f t="shared" si="463"/>
        <v>1</v>
      </c>
      <c r="I4940" s="196">
        <f t="shared" si="464"/>
        <v>4.5</v>
      </c>
      <c r="J4940" s="197">
        <f t="shared" si="465"/>
        <v>5</v>
      </c>
      <c r="K4940" s="186">
        <f t="shared" si="462"/>
        <v>10.5</v>
      </c>
      <c r="L4940" s="198">
        <f t="shared" si="466"/>
        <v>3.5</v>
      </c>
      <c r="M4940" s="199">
        <f t="shared" si="467"/>
        <v>3.5</v>
      </c>
    </row>
    <row r="4941" spans="1:13" x14ac:dyDescent="0.35">
      <c r="A4941" s="189" t="s">
        <v>4574</v>
      </c>
      <c r="B4941" s="190" t="s">
        <v>4386</v>
      </c>
      <c r="C4941" s="191">
        <v>593079</v>
      </c>
      <c r="D4941" s="192">
        <v>2.2919999999999998</v>
      </c>
      <c r="E4941" s="193">
        <v>43.461640209999999</v>
      </c>
      <c r="F4941" s="194">
        <v>3.9682539682539679</v>
      </c>
      <c r="H4941" s="195">
        <f t="shared" si="463"/>
        <v>1</v>
      </c>
      <c r="I4941" s="196">
        <f t="shared" si="464"/>
        <v>4.5</v>
      </c>
      <c r="J4941" s="197">
        <f t="shared" si="465"/>
        <v>1.5</v>
      </c>
      <c r="K4941" s="186">
        <f t="shared" ref="K4941:K5004" si="468">SUM(H4941:J4941)</f>
        <v>7</v>
      </c>
      <c r="L4941" s="198">
        <f t="shared" si="466"/>
        <v>2.3333333333333335</v>
      </c>
      <c r="M4941" s="199">
        <f t="shared" si="467"/>
        <v>2.33</v>
      </c>
    </row>
    <row r="4942" spans="1:13" x14ac:dyDescent="0.35">
      <c r="A4942" s="189" t="s">
        <v>4574</v>
      </c>
      <c r="B4942" s="190" t="s">
        <v>4579</v>
      </c>
      <c r="C4942" s="191">
        <v>593141</v>
      </c>
      <c r="D4942" s="192">
        <v>2.391</v>
      </c>
      <c r="E4942" s="193">
        <v>41.617482520000003</v>
      </c>
      <c r="F4942" s="194">
        <v>3.0769230769230775</v>
      </c>
      <c r="H4942" s="195">
        <f t="shared" si="463"/>
        <v>1</v>
      </c>
      <c r="I4942" s="196">
        <f t="shared" si="464"/>
        <v>1.5</v>
      </c>
      <c r="J4942" s="197">
        <f t="shared" si="465"/>
        <v>3</v>
      </c>
      <c r="K4942" s="186">
        <f t="shared" si="468"/>
        <v>5.5</v>
      </c>
      <c r="L4942" s="198">
        <f t="shared" si="466"/>
        <v>1.8333333333333333</v>
      </c>
      <c r="M4942" s="199">
        <f t="shared" si="467"/>
        <v>1.83</v>
      </c>
    </row>
    <row r="4943" spans="1:13" x14ac:dyDescent="0.35">
      <c r="A4943" s="189" t="s">
        <v>4574</v>
      </c>
      <c r="B4943" s="190" t="s">
        <v>1623</v>
      </c>
      <c r="C4943" s="191">
        <v>593214</v>
      </c>
      <c r="D4943" s="192">
        <v>2.2959999999999998</v>
      </c>
      <c r="E4943" s="193">
        <v>41.628828390000002</v>
      </c>
      <c r="F4943" s="194">
        <v>8.0700048614487123</v>
      </c>
      <c r="H4943" s="195">
        <f t="shared" si="463"/>
        <v>1</v>
      </c>
      <c r="I4943" s="196">
        <f t="shared" si="464"/>
        <v>1.5</v>
      </c>
      <c r="J4943" s="197">
        <f t="shared" si="465"/>
        <v>0.5</v>
      </c>
      <c r="K4943" s="186">
        <f t="shared" si="468"/>
        <v>3</v>
      </c>
      <c r="L4943" s="198">
        <f t="shared" si="466"/>
        <v>1</v>
      </c>
      <c r="M4943" s="199">
        <f t="shared" si="467"/>
        <v>1</v>
      </c>
    </row>
    <row r="4944" spans="1:13" x14ac:dyDescent="0.35">
      <c r="A4944" s="189" t="s">
        <v>4574</v>
      </c>
      <c r="B4944" s="190" t="s">
        <v>4580</v>
      </c>
      <c r="C4944" s="191">
        <v>593265</v>
      </c>
      <c r="D4944" s="192">
        <v>2.7309999999999999</v>
      </c>
      <c r="E4944" s="193">
        <v>39.569105690000001</v>
      </c>
      <c r="F4944" s="194">
        <v>5.4200542005420056</v>
      </c>
      <c r="H4944" s="195">
        <f t="shared" si="463"/>
        <v>2</v>
      </c>
      <c r="I4944" s="196">
        <f t="shared" si="464"/>
        <v>0.5</v>
      </c>
      <c r="J4944" s="197">
        <f t="shared" si="465"/>
        <v>0.5</v>
      </c>
      <c r="K4944" s="186">
        <f t="shared" si="468"/>
        <v>3</v>
      </c>
      <c r="L4944" s="198">
        <f t="shared" si="466"/>
        <v>1</v>
      </c>
      <c r="M4944" s="199">
        <f t="shared" si="467"/>
        <v>1</v>
      </c>
    </row>
    <row r="4945" spans="1:13" x14ac:dyDescent="0.35">
      <c r="A4945" s="189" t="s">
        <v>4574</v>
      </c>
      <c r="B4945" s="190" t="s">
        <v>4581</v>
      </c>
      <c r="C4945" s="191">
        <v>593320</v>
      </c>
      <c r="D4945" s="192">
        <v>3.097</v>
      </c>
      <c r="E4945" s="193">
        <v>41.667369899999997</v>
      </c>
      <c r="F4945" s="194">
        <v>8.7201125175808727</v>
      </c>
      <c r="H4945" s="195">
        <f t="shared" si="463"/>
        <v>2.5</v>
      </c>
      <c r="I4945" s="196">
        <f t="shared" si="464"/>
        <v>1.5</v>
      </c>
      <c r="J4945" s="197">
        <f t="shared" si="465"/>
        <v>0.5</v>
      </c>
      <c r="K4945" s="186">
        <f t="shared" si="468"/>
        <v>4.5</v>
      </c>
      <c r="L4945" s="198">
        <f t="shared" si="466"/>
        <v>1.5</v>
      </c>
      <c r="M4945" s="199">
        <f t="shared" si="467"/>
        <v>1.5</v>
      </c>
    </row>
    <row r="4946" spans="1:13" x14ac:dyDescent="0.35">
      <c r="A4946" s="189" t="s">
        <v>4574</v>
      </c>
      <c r="B4946" s="190" t="s">
        <v>4582</v>
      </c>
      <c r="C4946" s="191">
        <v>593371</v>
      </c>
      <c r="D4946" s="192">
        <v>3.03</v>
      </c>
      <c r="E4946" s="193">
        <v>40.600362760000003</v>
      </c>
      <c r="F4946" s="194">
        <v>2.6602176541717051</v>
      </c>
      <c r="H4946" s="195">
        <f t="shared" si="463"/>
        <v>2.5</v>
      </c>
      <c r="I4946" s="196">
        <f t="shared" si="464"/>
        <v>0.5</v>
      </c>
      <c r="J4946" s="197">
        <f t="shared" si="465"/>
        <v>3.5</v>
      </c>
      <c r="K4946" s="186">
        <f t="shared" si="468"/>
        <v>6.5</v>
      </c>
      <c r="L4946" s="198">
        <f t="shared" si="466"/>
        <v>2.1666666666666665</v>
      </c>
      <c r="M4946" s="199">
        <f t="shared" si="467"/>
        <v>2.16</v>
      </c>
    </row>
    <row r="4947" spans="1:13" x14ac:dyDescent="0.35">
      <c r="A4947" s="189" t="s">
        <v>4574</v>
      </c>
      <c r="B4947" s="190" t="s">
        <v>4583</v>
      </c>
      <c r="C4947" s="191">
        <v>593435</v>
      </c>
      <c r="D4947" s="192">
        <v>2.484</v>
      </c>
      <c r="E4947" s="193">
        <v>41.041191380000001</v>
      </c>
      <c r="F4947" s="194">
        <v>12.167300380228136</v>
      </c>
      <c r="H4947" s="195">
        <f t="shared" si="463"/>
        <v>1.5</v>
      </c>
      <c r="I4947" s="196">
        <f t="shared" si="464"/>
        <v>0.5</v>
      </c>
      <c r="J4947" s="197">
        <f t="shared" si="465"/>
        <v>0.5</v>
      </c>
      <c r="K4947" s="186">
        <f t="shared" si="468"/>
        <v>2.5</v>
      </c>
      <c r="L4947" s="198">
        <f t="shared" si="466"/>
        <v>0.83333333333333337</v>
      </c>
      <c r="M4947" s="199">
        <f t="shared" si="467"/>
        <v>0.83</v>
      </c>
    </row>
    <row r="4948" spans="1:13" x14ac:dyDescent="0.35">
      <c r="A4948" s="189" t="s">
        <v>4574</v>
      </c>
      <c r="B4948" s="190" t="s">
        <v>4584</v>
      </c>
      <c r="C4948" s="191">
        <v>593478</v>
      </c>
      <c r="D4948" s="192">
        <v>2.786</v>
      </c>
      <c r="E4948" s="193">
        <v>41.064424889999998</v>
      </c>
      <c r="F4948" s="194">
        <v>2.1370207416719045</v>
      </c>
      <c r="H4948" s="195">
        <f t="shared" si="463"/>
        <v>2</v>
      </c>
      <c r="I4948" s="196">
        <f t="shared" si="464"/>
        <v>0.5</v>
      </c>
      <c r="J4948" s="197">
        <f t="shared" si="465"/>
        <v>4.5</v>
      </c>
      <c r="K4948" s="186">
        <f t="shared" si="468"/>
        <v>7</v>
      </c>
      <c r="L4948" s="198">
        <f t="shared" si="466"/>
        <v>2.3333333333333335</v>
      </c>
      <c r="M4948" s="199">
        <f t="shared" si="467"/>
        <v>2.33</v>
      </c>
    </row>
    <row r="4949" spans="1:13" x14ac:dyDescent="0.35">
      <c r="A4949" s="189" t="s">
        <v>4574</v>
      </c>
      <c r="B4949" s="190" t="s">
        <v>4574</v>
      </c>
      <c r="C4949" s="191">
        <v>593583</v>
      </c>
      <c r="D4949" s="192">
        <v>3.1150000000000002</v>
      </c>
      <c r="E4949" s="193">
        <v>41.112637749999998</v>
      </c>
      <c r="F4949" s="194">
        <v>6.0259450411493933</v>
      </c>
      <c r="H4949" s="195">
        <f t="shared" si="463"/>
        <v>2.5</v>
      </c>
      <c r="I4949" s="196">
        <f t="shared" si="464"/>
        <v>0.5</v>
      </c>
      <c r="J4949" s="197">
        <f t="shared" si="465"/>
        <v>0.5</v>
      </c>
      <c r="K4949" s="186">
        <f t="shared" si="468"/>
        <v>3.5</v>
      </c>
      <c r="L4949" s="198">
        <f t="shared" si="466"/>
        <v>1.1666666666666667</v>
      </c>
      <c r="M4949" s="199">
        <f t="shared" si="467"/>
        <v>1.1599999999999999</v>
      </c>
    </row>
    <row r="4950" spans="1:13" x14ac:dyDescent="0.35">
      <c r="A4950" s="189" t="s">
        <v>4574</v>
      </c>
      <c r="B4950" s="190" t="s">
        <v>4585</v>
      </c>
      <c r="C4950" s="191">
        <v>593613</v>
      </c>
      <c r="D4950" s="192">
        <v>2.9630000000000001</v>
      </c>
      <c r="E4950" s="193">
        <v>41.564788729999997</v>
      </c>
      <c r="F4950" s="194">
        <v>2.8169014084507045</v>
      </c>
      <c r="H4950" s="195">
        <f t="shared" si="463"/>
        <v>2.5</v>
      </c>
      <c r="I4950" s="196">
        <f t="shared" si="464"/>
        <v>1.5</v>
      </c>
      <c r="J4950" s="197">
        <f t="shared" si="465"/>
        <v>3.5</v>
      </c>
      <c r="K4950" s="186">
        <f t="shared" si="468"/>
        <v>7.5</v>
      </c>
      <c r="L4950" s="198">
        <f t="shared" si="466"/>
        <v>2.5</v>
      </c>
      <c r="M4950" s="199">
        <f t="shared" si="467"/>
        <v>2.5</v>
      </c>
    </row>
    <row r="4951" spans="1:13" x14ac:dyDescent="0.35">
      <c r="A4951" s="189" t="s">
        <v>4574</v>
      </c>
      <c r="B4951" s="190" t="s">
        <v>4586</v>
      </c>
      <c r="C4951" s="191">
        <v>593664</v>
      </c>
      <c r="D4951" s="192">
        <v>2.9169999999999998</v>
      </c>
      <c r="E4951" s="193">
        <v>40.195652170000002</v>
      </c>
      <c r="F4951" s="194">
        <v>5.2700922266139658</v>
      </c>
      <c r="H4951" s="195">
        <f t="shared" si="463"/>
        <v>2.5</v>
      </c>
      <c r="I4951" s="196">
        <f t="shared" si="464"/>
        <v>0.5</v>
      </c>
      <c r="J4951" s="197">
        <f t="shared" si="465"/>
        <v>0.5</v>
      </c>
      <c r="K4951" s="186">
        <f t="shared" si="468"/>
        <v>3.5</v>
      </c>
      <c r="L4951" s="198">
        <f t="shared" si="466"/>
        <v>1.1666666666666667</v>
      </c>
      <c r="M4951" s="199">
        <f t="shared" si="467"/>
        <v>1.1599999999999999</v>
      </c>
    </row>
    <row r="4952" spans="1:13" x14ac:dyDescent="0.35">
      <c r="A4952" s="189" t="s">
        <v>4574</v>
      </c>
      <c r="B4952" s="190" t="s">
        <v>4587</v>
      </c>
      <c r="C4952" s="191">
        <v>593681</v>
      </c>
      <c r="D4952" s="192">
        <v>3.214</v>
      </c>
      <c r="E4952" s="193">
        <v>40.498423959999997</v>
      </c>
      <c r="F4952" s="194">
        <v>1.8912529550827422</v>
      </c>
      <c r="H4952" s="195">
        <f t="shared" si="463"/>
        <v>3</v>
      </c>
      <c r="I4952" s="196">
        <f t="shared" si="464"/>
        <v>0.5</v>
      </c>
      <c r="J4952" s="197">
        <f t="shared" si="465"/>
        <v>4.5</v>
      </c>
      <c r="K4952" s="186">
        <f t="shared" si="468"/>
        <v>8</v>
      </c>
      <c r="L4952" s="198">
        <f t="shared" si="466"/>
        <v>2.6666666666666665</v>
      </c>
      <c r="M4952" s="199">
        <f t="shared" si="467"/>
        <v>2.66</v>
      </c>
    </row>
    <row r="4953" spans="1:13" x14ac:dyDescent="0.35">
      <c r="A4953" s="189" t="s">
        <v>4574</v>
      </c>
      <c r="B4953" s="190" t="s">
        <v>470</v>
      </c>
      <c r="C4953" s="191">
        <v>593699</v>
      </c>
      <c r="D4953" s="192">
        <v>2.72</v>
      </c>
      <c r="E4953" s="193">
        <v>37.75342466</v>
      </c>
      <c r="F4953" s="194">
        <v>4.3835616438356171</v>
      </c>
      <c r="H4953" s="195">
        <f t="shared" si="463"/>
        <v>2</v>
      </c>
      <c r="I4953" s="196">
        <f t="shared" si="464"/>
        <v>0.5</v>
      </c>
      <c r="J4953" s="197">
        <f t="shared" si="465"/>
        <v>1</v>
      </c>
      <c r="K4953" s="186">
        <f t="shared" si="468"/>
        <v>3.5</v>
      </c>
      <c r="L4953" s="198">
        <f t="shared" si="466"/>
        <v>1.1666666666666667</v>
      </c>
      <c r="M4953" s="199">
        <f t="shared" si="467"/>
        <v>1.1599999999999999</v>
      </c>
    </row>
    <row r="4954" spans="1:13" x14ac:dyDescent="0.35">
      <c r="A4954" s="189" t="s">
        <v>1304</v>
      </c>
      <c r="B4954" s="190" t="s">
        <v>4588</v>
      </c>
      <c r="C4954" s="191">
        <v>582794</v>
      </c>
      <c r="D4954" s="192">
        <v>1.7070000000000001</v>
      </c>
      <c r="E4954" s="193">
        <v>38.440236280000001</v>
      </c>
      <c r="F4954" s="194">
        <v>5.0034746351633084</v>
      </c>
      <c r="H4954" s="195">
        <f t="shared" si="463"/>
        <v>0.5</v>
      </c>
      <c r="I4954" s="196">
        <f t="shared" si="464"/>
        <v>0.5</v>
      </c>
      <c r="J4954" s="197">
        <f t="shared" si="465"/>
        <v>0.5</v>
      </c>
      <c r="K4954" s="186">
        <f t="shared" si="468"/>
        <v>1.5</v>
      </c>
      <c r="L4954" s="198">
        <f t="shared" si="466"/>
        <v>0.5</v>
      </c>
      <c r="M4954" s="199">
        <f t="shared" si="467"/>
        <v>0.5</v>
      </c>
    </row>
    <row r="4955" spans="1:13" x14ac:dyDescent="0.35">
      <c r="A4955" s="189" t="s">
        <v>1304</v>
      </c>
      <c r="B4955" s="190" t="s">
        <v>4589</v>
      </c>
      <c r="C4955" s="191">
        <v>582824</v>
      </c>
      <c r="D4955" s="192">
        <v>2.524</v>
      </c>
      <c r="E4955" s="193">
        <v>40.166755819999999</v>
      </c>
      <c r="F4955" s="194">
        <v>2.8349826156726396</v>
      </c>
      <c r="H4955" s="195">
        <f t="shared" si="463"/>
        <v>1.5</v>
      </c>
      <c r="I4955" s="196">
        <f t="shared" si="464"/>
        <v>0.5</v>
      </c>
      <c r="J4955" s="197">
        <f t="shared" si="465"/>
        <v>3.5</v>
      </c>
      <c r="K4955" s="186">
        <f t="shared" si="468"/>
        <v>5.5</v>
      </c>
      <c r="L4955" s="198">
        <f t="shared" si="466"/>
        <v>1.8333333333333333</v>
      </c>
      <c r="M4955" s="199">
        <f t="shared" si="467"/>
        <v>1.83</v>
      </c>
    </row>
    <row r="4956" spans="1:13" x14ac:dyDescent="0.35">
      <c r="A4956" s="189" t="s">
        <v>1304</v>
      </c>
      <c r="B4956" s="190" t="s">
        <v>4590</v>
      </c>
      <c r="C4956" s="191">
        <v>582841</v>
      </c>
      <c r="D4956" s="192">
        <v>2.2490000000000001</v>
      </c>
      <c r="E4956" s="193">
        <v>40.603668259999999</v>
      </c>
      <c r="F4956" s="194">
        <v>3.0303030303030303</v>
      </c>
      <c r="H4956" s="195">
        <f t="shared" si="463"/>
        <v>1</v>
      </c>
      <c r="I4956" s="196">
        <f t="shared" si="464"/>
        <v>0.5</v>
      </c>
      <c r="J4956" s="197">
        <f t="shared" si="465"/>
        <v>3</v>
      </c>
      <c r="K4956" s="186">
        <f t="shared" si="468"/>
        <v>4.5</v>
      </c>
      <c r="L4956" s="198">
        <f t="shared" si="466"/>
        <v>1.5</v>
      </c>
      <c r="M4956" s="199">
        <f t="shared" si="467"/>
        <v>1.5</v>
      </c>
    </row>
    <row r="4957" spans="1:13" x14ac:dyDescent="0.35">
      <c r="A4957" s="189" t="s">
        <v>1304</v>
      </c>
      <c r="B4957" s="203" t="s">
        <v>959</v>
      </c>
      <c r="C4957" s="191">
        <v>581429</v>
      </c>
      <c r="D4957" s="192">
        <v>2.2730000000000001</v>
      </c>
      <c r="E4957" s="193">
        <v>39.606402160000002</v>
      </c>
      <c r="F4957" s="194">
        <v>4.6889089269612265</v>
      </c>
      <c r="H4957" s="195">
        <f t="shared" si="463"/>
        <v>1</v>
      </c>
      <c r="I4957" s="196">
        <f t="shared" si="464"/>
        <v>0.5</v>
      </c>
      <c r="J4957" s="197">
        <f t="shared" si="465"/>
        <v>0.5</v>
      </c>
      <c r="K4957" s="186">
        <f t="shared" si="468"/>
        <v>2</v>
      </c>
      <c r="L4957" s="198">
        <f t="shared" si="466"/>
        <v>0.66666666666666663</v>
      </c>
      <c r="M4957" s="199">
        <f t="shared" si="467"/>
        <v>0.66</v>
      </c>
    </row>
    <row r="4958" spans="1:13" x14ac:dyDescent="0.35">
      <c r="A4958" s="189" t="s">
        <v>1304</v>
      </c>
      <c r="B4958" s="190" t="s">
        <v>1379</v>
      </c>
      <c r="C4958" s="191">
        <v>582999</v>
      </c>
      <c r="D4958" s="192">
        <v>2.0790000000000002</v>
      </c>
      <c r="E4958" s="193">
        <v>36.917503590000003</v>
      </c>
      <c r="F4958" s="194">
        <v>14.634146341463413</v>
      </c>
      <c r="H4958" s="195">
        <f t="shared" si="463"/>
        <v>0.5</v>
      </c>
      <c r="I4958" s="196">
        <f t="shared" si="464"/>
        <v>0.5</v>
      </c>
      <c r="J4958" s="197">
        <f t="shared" si="465"/>
        <v>0.5</v>
      </c>
      <c r="K4958" s="186">
        <f t="shared" si="468"/>
        <v>1.5</v>
      </c>
      <c r="L4958" s="198">
        <f t="shared" si="466"/>
        <v>0.5</v>
      </c>
      <c r="M4958" s="199">
        <f t="shared" si="467"/>
        <v>0.5</v>
      </c>
    </row>
    <row r="4959" spans="1:13" x14ac:dyDescent="0.35">
      <c r="A4959" s="189" t="s">
        <v>1304</v>
      </c>
      <c r="B4959" s="190" t="s">
        <v>4591</v>
      </c>
      <c r="C4959" s="191">
        <v>583057</v>
      </c>
      <c r="D4959" s="192">
        <v>2.8570000000000002</v>
      </c>
      <c r="E4959" s="193">
        <v>38.909681229999997</v>
      </c>
      <c r="F4959" s="194">
        <v>5.1948051948051948</v>
      </c>
      <c r="H4959" s="195">
        <f t="shared" si="463"/>
        <v>2</v>
      </c>
      <c r="I4959" s="196">
        <f t="shared" si="464"/>
        <v>0.5</v>
      </c>
      <c r="J4959" s="197">
        <f t="shared" si="465"/>
        <v>0.5</v>
      </c>
      <c r="K4959" s="186">
        <f t="shared" si="468"/>
        <v>3</v>
      </c>
      <c r="L4959" s="198">
        <f t="shared" si="466"/>
        <v>1</v>
      </c>
      <c r="M4959" s="199">
        <f t="shared" si="467"/>
        <v>1</v>
      </c>
    </row>
    <row r="4960" spans="1:13" x14ac:dyDescent="0.35">
      <c r="A4960" s="189" t="s">
        <v>1304</v>
      </c>
      <c r="B4960" s="190" t="s">
        <v>4592</v>
      </c>
      <c r="C4960" s="191">
        <v>583189</v>
      </c>
      <c r="D4960" s="192">
        <v>2.9319999999999999</v>
      </c>
      <c r="E4960" s="193">
        <v>40.163275689999999</v>
      </c>
      <c r="F4960" s="194">
        <v>3.4587995930824009</v>
      </c>
      <c r="H4960" s="195">
        <f t="shared" si="463"/>
        <v>2.5</v>
      </c>
      <c r="I4960" s="196">
        <f t="shared" si="464"/>
        <v>0.5</v>
      </c>
      <c r="J4960" s="197">
        <f t="shared" si="465"/>
        <v>2.5</v>
      </c>
      <c r="K4960" s="186">
        <f t="shared" si="468"/>
        <v>5.5</v>
      </c>
      <c r="L4960" s="198">
        <f t="shared" si="466"/>
        <v>1.8333333333333333</v>
      </c>
      <c r="M4960" s="199">
        <f t="shared" si="467"/>
        <v>1.83</v>
      </c>
    </row>
    <row r="4961" spans="1:13" x14ac:dyDescent="0.35">
      <c r="A4961" s="189" t="s">
        <v>1304</v>
      </c>
      <c r="B4961" s="190" t="s">
        <v>1962</v>
      </c>
      <c r="C4961" s="191">
        <v>583197</v>
      </c>
      <c r="D4961" s="192">
        <v>1.754</v>
      </c>
      <c r="E4961" s="193">
        <v>38.747282609999999</v>
      </c>
      <c r="F4961" s="194">
        <v>5.2536231884057969</v>
      </c>
      <c r="H4961" s="195">
        <f t="shared" si="463"/>
        <v>0.5</v>
      </c>
      <c r="I4961" s="196">
        <f t="shared" si="464"/>
        <v>0.5</v>
      </c>
      <c r="J4961" s="197">
        <f t="shared" si="465"/>
        <v>0.5</v>
      </c>
      <c r="K4961" s="186">
        <f t="shared" si="468"/>
        <v>1.5</v>
      </c>
      <c r="L4961" s="198">
        <f t="shared" si="466"/>
        <v>0.5</v>
      </c>
      <c r="M4961" s="199">
        <f t="shared" si="467"/>
        <v>0.5</v>
      </c>
    </row>
    <row r="4962" spans="1:13" x14ac:dyDescent="0.35">
      <c r="A4962" s="189" t="s">
        <v>1304</v>
      </c>
      <c r="B4962" s="190" t="s">
        <v>778</v>
      </c>
      <c r="C4962" s="191">
        <v>583219</v>
      </c>
      <c r="D4962" s="192">
        <v>1.5669999999999999</v>
      </c>
      <c r="E4962" s="193">
        <v>39.474979150000003</v>
      </c>
      <c r="F4962" s="194">
        <v>8.8407005838198494</v>
      </c>
      <c r="H4962" s="195">
        <f t="shared" si="463"/>
        <v>0.5</v>
      </c>
      <c r="I4962" s="196">
        <f t="shared" si="464"/>
        <v>0.5</v>
      </c>
      <c r="J4962" s="197">
        <f t="shared" si="465"/>
        <v>0.5</v>
      </c>
      <c r="K4962" s="186">
        <f t="shared" si="468"/>
        <v>1.5</v>
      </c>
      <c r="L4962" s="198">
        <f t="shared" si="466"/>
        <v>0.5</v>
      </c>
      <c r="M4962" s="199">
        <f t="shared" si="467"/>
        <v>0.5</v>
      </c>
    </row>
    <row r="4963" spans="1:13" x14ac:dyDescent="0.35">
      <c r="A4963" s="189" t="s">
        <v>1304</v>
      </c>
      <c r="B4963" s="190" t="s">
        <v>4593</v>
      </c>
      <c r="C4963" s="191">
        <v>583227</v>
      </c>
      <c r="D4963" s="192">
        <v>1.946</v>
      </c>
      <c r="E4963" s="193">
        <v>42.474926250000003</v>
      </c>
      <c r="F4963" s="194">
        <v>4.1297935103244834</v>
      </c>
      <c r="H4963" s="195">
        <f t="shared" si="463"/>
        <v>0.5</v>
      </c>
      <c r="I4963" s="196">
        <f t="shared" si="464"/>
        <v>3</v>
      </c>
      <c r="J4963" s="197">
        <f t="shared" si="465"/>
        <v>1.5</v>
      </c>
      <c r="K4963" s="186">
        <f t="shared" si="468"/>
        <v>5</v>
      </c>
      <c r="L4963" s="198">
        <f t="shared" si="466"/>
        <v>1.6666666666666667</v>
      </c>
      <c r="M4963" s="199">
        <f t="shared" si="467"/>
        <v>1.66</v>
      </c>
    </row>
    <row r="4964" spans="1:13" x14ac:dyDescent="0.35">
      <c r="A4964" s="189" t="s">
        <v>1304</v>
      </c>
      <c r="B4964" s="190" t="s">
        <v>4594</v>
      </c>
      <c r="C4964" s="191">
        <v>583391</v>
      </c>
      <c r="D4964" s="192">
        <v>2.3650000000000002</v>
      </c>
      <c r="E4964" s="193">
        <v>40.761669019999999</v>
      </c>
      <c r="F4964" s="194">
        <v>3.2885431400282892</v>
      </c>
      <c r="H4964" s="195">
        <f t="shared" si="463"/>
        <v>1</v>
      </c>
      <c r="I4964" s="196">
        <f t="shared" si="464"/>
        <v>0.5</v>
      </c>
      <c r="J4964" s="197">
        <f t="shared" si="465"/>
        <v>2.5</v>
      </c>
      <c r="K4964" s="186">
        <f t="shared" si="468"/>
        <v>4</v>
      </c>
      <c r="L4964" s="198">
        <f t="shared" si="466"/>
        <v>1.3333333333333333</v>
      </c>
      <c r="M4964" s="199">
        <f t="shared" si="467"/>
        <v>1.33</v>
      </c>
    </row>
    <row r="4965" spans="1:13" x14ac:dyDescent="0.35">
      <c r="A4965" s="189" t="s">
        <v>1304</v>
      </c>
      <c r="B4965" s="190" t="s">
        <v>4595</v>
      </c>
      <c r="C4965" s="191">
        <v>583405</v>
      </c>
      <c r="D4965" s="192">
        <v>2.1819999999999999</v>
      </c>
      <c r="E4965" s="193">
        <v>42.324652780000001</v>
      </c>
      <c r="F4965" s="194">
        <v>4.7222222222222223</v>
      </c>
      <c r="H4965" s="195">
        <f t="shared" si="463"/>
        <v>0.5</v>
      </c>
      <c r="I4965" s="196">
        <f t="shared" si="464"/>
        <v>2.5</v>
      </c>
      <c r="J4965" s="197">
        <f t="shared" si="465"/>
        <v>0.5</v>
      </c>
      <c r="K4965" s="186">
        <f t="shared" si="468"/>
        <v>3.5</v>
      </c>
      <c r="L4965" s="198">
        <f t="shared" si="466"/>
        <v>1.1666666666666667</v>
      </c>
      <c r="M4965" s="199">
        <f t="shared" si="467"/>
        <v>1.1599999999999999</v>
      </c>
    </row>
    <row r="4966" spans="1:13" x14ac:dyDescent="0.35">
      <c r="A4966" s="189" t="s">
        <v>1304</v>
      </c>
      <c r="B4966" s="190" t="s">
        <v>3573</v>
      </c>
      <c r="C4966" s="191">
        <v>583413</v>
      </c>
      <c r="D4966" s="192">
        <v>2.286</v>
      </c>
      <c r="E4966" s="193">
        <v>37.344438089999997</v>
      </c>
      <c r="F4966" s="194">
        <v>3.4315127251930226</v>
      </c>
      <c r="H4966" s="195">
        <f t="shared" si="463"/>
        <v>1</v>
      </c>
      <c r="I4966" s="196">
        <f t="shared" si="464"/>
        <v>0.5</v>
      </c>
      <c r="J4966" s="197">
        <f t="shared" si="465"/>
        <v>2.5</v>
      </c>
      <c r="K4966" s="186">
        <f t="shared" si="468"/>
        <v>4</v>
      </c>
      <c r="L4966" s="198">
        <f t="shared" si="466"/>
        <v>1.3333333333333333</v>
      </c>
      <c r="M4966" s="199">
        <f t="shared" si="467"/>
        <v>1.33</v>
      </c>
    </row>
    <row r="4967" spans="1:13" x14ac:dyDescent="0.35">
      <c r="A4967" s="189" t="s">
        <v>1304</v>
      </c>
      <c r="B4967" s="190" t="s">
        <v>710</v>
      </c>
      <c r="C4967" s="191">
        <v>583456</v>
      </c>
      <c r="D4967" s="192">
        <v>1.3360000000000001</v>
      </c>
      <c r="E4967" s="193">
        <v>40.762295080000001</v>
      </c>
      <c r="F4967" s="194">
        <v>3.278688524590164</v>
      </c>
      <c r="H4967" s="195">
        <f t="shared" si="463"/>
        <v>0.5</v>
      </c>
      <c r="I4967" s="196">
        <f t="shared" si="464"/>
        <v>0.5</v>
      </c>
      <c r="J4967" s="197">
        <f t="shared" si="465"/>
        <v>2.5</v>
      </c>
      <c r="K4967" s="186">
        <f t="shared" si="468"/>
        <v>3.5</v>
      </c>
      <c r="L4967" s="198">
        <f t="shared" si="466"/>
        <v>1.1666666666666667</v>
      </c>
      <c r="M4967" s="199">
        <f t="shared" si="467"/>
        <v>1.1599999999999999</v>
      </c>
    </row>
    <row r="4968" spans="1:13" x14ac:dyDescent="0.35">
      <c r="A4968" s="189" t="s">
        <v>1304</v>
      </c>
      <c r="B4968" s="190" t="s">
        <v>4596</v>
      </c>
      <c r="C4968" s="191">
        <v>583537</v>
      </c>
      <c r="D4968" s="192">
        <v>3.1280000000000001</v>
      </c>
      <c r="E4968" s="193">
        <v>41.801158299999997</v>
      </c>
      <c r="F4968" s="194">
        <v>7.5933075933075935</v>
      </c>
      <c r="H4968" s="195">
        <f t="shared" si="463"/>
        <v>2.5</v>
      </c>
      <c r="I4968" s="196">
        <f t="shared" si="464"/>
        <v>2</v>
      </c>
      <c r="J4968" s="197">
        <f t="shared" si="465"/>
        <v>0.5</v>
      </c>
      <c r="K4968" s="186">
        <f t="shared" si="468"/>
        <v>5</v>
      </c>
      <c r="L4968" s="198">
        <f t="shared" si="466"/>
        <v>1.6666666666666667</v>
      </c>
      <c r="M4968" s="199">
        <f t="shared" si="467"/>
        <v>1.66</v>
      </c>
    </row>
    <row r="4969" spans="1:13" x14ac:dyDescent="0.35">
      <c r="A4969" s="189" t="s">
        <v>1304</v>
      </c>
      <c r="B4969" s="190" t="s">
        <v>4597</v>
      </c>
      <c r="C4969" s="191">
        <v>583545</v>
      </c>
      <c r="D4969" s="192">
        <v>2.4159999999999999</v>
      </c>
      <c r="E4969" s="193">
        <v>41.940476189999998</v>
      </c>
      <c r="F4969" s="194">
        <v>4.0476190476190474</v>
      </c>
      <c r="H4969" s="195">
        <f t="shared" si="463"/>
        <v>1</v>
      </c>
      <c r="I4969" s="196">
        <f t="shared" si="464"/>
        <v>2</v>
      </c>
      <c r="J4969" s="197">
        <f t="shared" si="465"/>
        <v>1.5</v>
      </c>
      <c r="K4969" s="186">
        <f t="shared" si="468"/>
        <v>4.5</v>
      </c>
      <c r="L4969" s="198">
        <f t="shared" si="466"/>
        <v>1.5</v>
      </c>
      <c r="M4969" s="199">
        <f t="shared" si="467"/>
        <v>1.5</v>
      </c>
    </row>
    <row r="4970" spans="1:13" x14ac:dyDescent="0.35">
      <c r="A4970" s="189" t="s">
        <v>1304</v>
      </c>
      <c r="B4970" s="190" t="s">
        <v>4128</v>
      </c>
      <c r="C4970" s="191">
        <v>583561</v>
      </c>
      <c r="D4970" s="192">
        <v>3.3809999999999998</v>
      </c>
      <c r="E4970" s="193">
        <v>41.314042409999999</v>
      </c>
      <c r="F4970" s="194">
        <v>4.0319777546054913</v>
      </c>
      <c r="H4970" s="195">
        <f t="shared" si="463"/>
        <v>3.5</v>
      </c>
      <c r="I4970" s="196">
        <f t="shared" si="464"/>
        <v>1</v>
      </c>
      <c r="J4970" s="197">
        <f t="shared" si="465"/>
        <v>1.5</v>
      </c>
      <c r="K4970" s="186">
        <f t="shared" si="468"/>
        <v>6</v>
      </c>
      <c r="L4970" s="198">
        <f t="shared" si="466"/>
        <v>2</v>
      </c>
      <c r="M4970" s="199">
        <f t="shared" si="467"/>
        <v>2</v>
      </c>
    </row>
    <row r="4971" spans="1:13" x14ac:dyDescent="0.35">
      <c r="A4971" s="189" t="s">
        <v>1304</v>
      </c>
      <c r="B4971" s="190" t="s">
        <v>4598</v>
      </c>
      <c r="C4971" s="191">
        <v>583596</v>
      </c>
      <c r="D4971" s="192">
        <v>2.601</v>
      </c>
      <c r="E4971" s="193">
        <v>42.82354634</v>
      </c>
      <c r="F4971" s="194">
        <v>2.648244099021301</v>
      </c>
      <c r="H4971" s="195">
        <f t="shared" si="463"/>
        <v>1.5</v>
      </c>
      <c r="I4971" s="196">
        <f t="shared" si="464"/>
        <v>3.5</v>
      </c>
      <c r="J4971" s="197">
        <f t="shared" si="465"/>
        <v>3.5</v>
      </c>
      <c r="K4971" s="186">
        <f t="shared" si="468"/>
        <v>8.5</v>
      </c>
      <c r="L4971" s="198">
        <f t="shared" si="466"/>
        <v>2.8333333333333335</v>
      </c>
      <c r="M4971" s="199">
        <f t="shared" si="467"/>
        <v>2.83</v>
      </c>
    </row>
    <row r="4972" spans="1:13" x14ac:dyDescent="0.35">
      <c r="A4972" s="189" t="s">
        <v>1304</v>
      </c>
      <c r="B4972" s="190" t="s">
        <v>4001</v>
      </c>
      <c r="C4972" s="191">
        <v>583634</v>
      </c>
      <c r="D4972" s="192">
        <v>3.6840000000000002</v>
      </c>
      <c r="E4972" s="193">
        <v>41.347810979999998</v>
      </c>
      <c r="F4972" s="194">
        <v>1.6678248783877692</v>
      </c>
      <c r="H4972" s="195">
        <f t="shared" si="463"/>
        <v>4</v>
      </c>
      <c r="I4972" s="196">
        <f t="shared" si="464"/>
        <v>1</v>
      </c>
      <c r="J4972" s="197">
        <f t="shared" si="465"/>
        <v>5</v>
      </c>
      <c r="K4972" s="186">
        <f t="shared" si="468"/>
        <v>10</v>
      </c>
      <c r="L4972" s="198">
        <f t="shared" si="466"/>
        <v>3.3333333333333335</v>
      </c>
      <c r="M4972" s="199">
        <f t="shared" si="467"/>
        <v>3.33</v>
      </c>
    </row>
    <row r="4973" spans="1:13" x14ac:dyDescent="0.35">
      <c r="A4973" s="189" t="s">
        <v>1304</v>
      </c>
      <c r="B4973" s="190" t="s">
        <v>4599</v>
      </c>
      <c r="C4973" s="191">
        <v>549738</v>
      </c>
      <c r="D4973" s="192">
        <v>2.8370000000000002</v>
      </c>
      <c r="E4973" s="193">
        <v>39.560267860000003</v>
      </c>
      <c r="F4973" s="194">
        <v>2.2321428571428572</v>
      </c>
      <c r="H4973" s="195">
        <f t="shared" si="463"/>
        <v>2</v>
      </c>
      <c r="I4973" s="196">
        <f t="shared" si="464"/>
        <v>0.5</v>
      </c>
      <c r="J4973" s="197">
        <f t="shared" si="465"/>
        <v>4</v>
      </c>
      <c r="K4973" s="186">
        <f t="shared" si="468"/>
        <v>6.5</v>
      </c>
      <c r="L4973" s="198">
        <f t="shared" si="466"/>
        <v>2.1666666666666665</v>
      </c>
      <c r="M4973" s="199">
        <f t="shared" si="467"/>
        <v>2.16</v>
      </c>
    </row>
    <row r="4974" spans="1:13" x14ac:dyDescent="0.35">
      <c r="A4974" s="189" t="s">
        <v>1304</v>
      </c>
      <c r="B4974" s="190" t="s">
        <v>3982</v>
      </c>
      <c r="C4974" s="191">
        <v>583669</v>
      </c>
      <c r="D4974" s="192">
        <v>1.468</v>
      </c>
      <c r="E4974" s="193">
        <v>37.527086789999998</v>
      </c>
      <c r="F4974" s="194">
        <v>8.402432283029297</v>
      </c>
      <c r="H4974" s="195">
        <f t="shared" si="463"/>
        <v>0.5</v>
      </c>
      <c r="I4974" s="196">
        <f t="shared" si="464"/>
        <v>0.5</v>
      </c>
      <c r="J4974" s="197">
        <f t="shared" si="465"/>
        <v>0.5</v>
      </c>
      <c r="K4974" s="186">
        <f t="shared" si="468"/>
        <v>1.5</v>
      </c>
      <c r="L4974" s="198">
        <f t="shared" si="466"/>
        <v>0.5</v>
      </c>
      <c r="M4974" s="199">
        <f t="shared" si="467"/>
        <v>0.5</v>
      </c>
    </row>
    <row r="4975" spans="1:13" x14ac:dyDescent="0.35">
      <c r="A4975" s="189" t="s">
        <v>1304</v>
      </c>
      <c r="B4975" s="190" t="s">
        <v>4600</v>
      </c>
      <c r="C4975" s="191">
        <v>583677</v>
      </c>
      <c r="D4975" s="192">
        <v>2.1779999999999999</v>
      </c>
      <c r="E4975" s="193">
        <v>41.02605252</v>
      </c>
      <c r="F4975" s="194">
        <v>3.5848270112546894</v>
      </c>
      <c r="H4975" s="195">
        <f t="shared" si="463"/>
        <v>0.5</v>
      </c>
      <c r="I4975" s="196">
        <f t="shared" si="464"/>
        <v>0.5</v>
      </c>
      <c r="J4975" s="197">
        <f t="shared" si="465"/>
        <v>2</v>
      </c>
      <c r="K4975" s="186">
        <f t="shared" si="468"/>
        <v>3</v>
      </c>
      <c r="L4975" s="198">
        <f t="shared" si="466"/>
        <v>1</v>
      </c>
      <c r="M4975" s="199">
        <f t="shared" si="467"/>
        <v>1</v>
      </c>
    </row>
    <row r="4976" spans="1:13" x14ac:dyDescent="0.35">
      <c r="A4976" s="189" t="s">
        <v>1304</v>
      </c>
      <c r="B4976" s="190" t="s">
        <v>4601</v>
      </c>
      <c r="C4976" s="191">
        <v>583685</v>
      </c>
      <c r="D4976" s="192">
        <v>1.704</v>
      </c>
      <c r="E4976" s="193">
        <v>41.48976459</v>
      </c>
      <c r="F4976" s="194">
        <v>2.456499488229273</v>
      </c>
      <c r="H4976" s="195">
        <f t="shared" si="463"/>
        <v>0.5</v>
      </c>
      <c r="I4976" s="196">
        <f t="shared" si="464"/>
        <v>1.5</v>
      </c>
      <c r="J4976" s="197">
        <f t="shared" si="465"/>
        <v>4</v>
      </c>
      <c r="K4976" s="186">
        <f t="shared" si="468"/>
        <v>6</v>
      </c>
      <c r="L4976" s="198">
        <f t="shared" si="466"/>
        <v>2</v>
      </c>
      <c r="M4976" s="199">
        <f t="shared" si="467"/>
        <v>2</v>
      </c>
    </row>
    <row r="4977" spans="1:13" x14ac:dyDescent="0.35">
      <c r="A4977" s="189" t="s">
        <v>1304</v>
      </c>
      <c r="B4977" s="190" t="s">
        <v>4602</v>
      </c>
      <c r="C4977" s="191">
        <v>583707</v>
      </c>
      <c r="D4977" s="192">
        <v>2.4180000000000001</v>
      </c>
      <c r="E4977" s="193">
        <v>43.106523959999997</v>
      </c>
      <c r="F4977" s="194">
        <v>1.6309887869520898</v>
      </c>
      <c r="H4977" s="195">
        <f t="shared" si="463"/>
        <v>1</v>
      </c>
      <c r="I4977" s="196">
        <f t="shared" si="464"/>
        <v>4</v>
      </c>
      <c r="J4977" s="197">
        <f t="shared" si="465"/>
        <v>5</v>
      </c>
      <c r="K4977" s="186">
        <f t="shared" si="468"/>
        <v>10</v>
      </c>
      <c r="L4977" s="198">
        <f t="shared" si="466"/>
        <v>3.3333333333333335</v>
      </c>
      <c r="M4977" s="199">
        <f t="shared" si="467"/>
        <v>3.33</v>
      </c>
    </row>
    <row r="4978" spans="1:13" x14ac:dyDescent="0.35">
      <c r="A4978" s="189" t="s">
        <v>1304</v>
      </c>
      <c r="B4978" s="190" t="s">
        <v>4603</v>
      </c>
      <c r="C4978" s="191">
        <v>583740</v>
      </c>
      <c r="D4978" s="192">
        <v>2.3809999999999998</v>
      </c>
      <c r="E4978" s="193">
        <v>41.719822110000003</v>
      </c>
      <c r="F4978" s="194">
        <v>3.0495552731893265</v>
      </c>
      <c r="H4978" s="195">
        <f t="shared" si="463"/>
        <v>1</v>
      </c>
      <c r="I4978" s="196">
        <f t="shared" si="464"/>
        <v>1.5</v>
      </c>
      <c r="J4978" s="197">
        <f t="shared" si="465"/>
        <v>3</v>
      </c>
      <c r="K4978" s="186">
        <f t="shared" si="468"/>
        <v>5.5</v>
      </c>
      <c r="L4978" s="198">
        <f t="shared" si="466"/>
        <v>1.8333333333333333</v>
      </c>
      <c r="M4978" s="199">
        <f t="shared" si="467"/>
        <v>1.83</v>
      </c>
    </row>
    <row r="4979" spans="1:13" x14ac:dyDescent="0.35">
      <c r="A4979" s="189" t="s">
        <v>1304</v>
      </c>
      <c r="B4979" s="190" t="s">
        <v>4604</v>
      </c>
      <c r="C4979" s="191">
        <v>583774</v>
      </c>
      <c r="D4979" s="192">
        <v>1.7270000000000001</v>
      </c>
      <c r="E4979" s="193">
        <v>40.024590160000002</v>
      </c>
      <c r="F4979" s="194">
        <v>5.2823315118397085</v>
      </c>
      <c r="H4979" s="195">
        <f t="shared" si="463"/>
        <v>0.5</v>
      </c>
      <c r="I4979" s="196">
        <f t="shared" si="464"/>
        <v>0.5</v>
      </c>
      <c r="J4979" s="197">
        <f t="shared" si="465"/>
        <v>0.5</v>
      </c>
      <c r="K4979" s="186">
        <f t="shared" si="468"/>
        <v>1.5</v>
      </c>
      <c r="L4979" s="198">
        <f t="shared" si="466"/>
        <v>0.5</v>
      </c>
      <c r="M4979" s="199">
        <f t="shared" si="467"/>
        <v>0.5</v>
      </c>
    </row>
    <row r="4980" spans="1:13" x14ac:dyDescent="0.35">
      <c r="A4980" s="189" t="s">
        <v>1304</v>
      </c>
      <c r="B4980" s="190" t="s">
        <v>4605</v>
      </c>
      <c r="C4980" s="191">
        <v>583821</v>
      </c>
      <c r="D4980" s="192">
        <v>3.3090000000000002</v>
      </c>
      <c r="E4980" s="193">
        <v>41.994610780000002</v>
      </c>
      <c r="F4980" s="194">
        <v>4.0718562874251489</v>
      </c>
      <c r="H4980" s="195">
        <f t="shared" si="463"/>
        <v>3</v>
      </c>
      <c r="I4980" s="196">
        <f t="shared" si="464"/>
        <v>2</v>
      </c>
      <c r="J4980" s="197">
        <f t="shared" si="465"/>
        <v>1.5</v>
      </c>
      <c r="K4980" s="186">
        <f t="shared" si="468"/>
        <v>6.5</v>
      </c>
      <c r="L4980" s="198">
        <f t="shared" si="466"/>
        <v>2.1666666666666665</v>
      </c>
      <c r="M4980" s="199">
        <f t="shared" si="467"/>
        <v>2.16</v>
      </c>
    </row>
    <row r="4981" spans="1:13" x14ac:dyDescent="0.35">
      <c r="A4981" s="189" t="s">
        <v>1304</v>
      </c>
      <c r="B4981" s="190" t="s">
        <v>4606</v>
      </c>
      <c r="C4981" s="191">
        <v>583855</v>
      </c>
      <c r="D4981" s="192">
        <v>1.141</v>
      </c>
      <c r="E4981" s="193">
        <v>43.521126760000001</v>
      </c>
      <c r="F4981" s="194">
        <v>1.408450704225352</v>
      </c>
      <c r="H4981" s="195">
        <f t="shared" si="463"/>
        <v>0.5</v>
      </c>
      <c r="I4981" s="196">
        <f t="shared" si="464"/>
        <v>4.5</v>
      </c>
      <c r="J4981" s="197">
        <f t="shared" si="465"/>
        <v>5</v>
      </c>
      <c r="K4981" s="186">
        <f t="shared" si="468"/>
        <v>10</v>
      </c>
      <c r="L4981" s="198">
        <f t="shared" si="466"/>
        <v>3.3333333333333335</v>
      </c>
      <c r="M4981" s="199">
        <f t="shared" si="467"/>
        <v>3.33</v>
      </c>
    </row>
    <row r="4982" spans="1:13" x14ac:dyDescent="0.35">
      <c r="A4982" s="189" t="s">
        <v>1304</v>
      </c>
      <c r="B4982" s="190" t="s">
        <v>4607</v>
      </c>
      <c r="C4982" s="191">
        <v>583863</v>
      </c>
      <c r="D4982" s="192">
        <v>2.0499999999999998</v>
      </c>
      <c r="E4982" s="193">
        <v>39.47392086</v>
      </c>
      <c r="F4982" s="194">
        <v>3.0575539568345325</v>
      </c>
      <c r="H4982" s="195">
        <f t="shared" si="463"/>
        <v>0.5</v>
      </c>
      <c r="I4982" s="196">
        <f t="shared" si="464"/>
        <v>0.5</v>
      </c>
      <c r="J4982" s="197">
        <f t="shared" si="465"/>
        <v>3</v>
      </c>
      <c r="K4982" s="186">
        <f t="shared" si="468"/>
        <v>4</v>
      </c>
      <c r="L4982" s="198">
        <f t="shared" si="466"/>
        <v>1.3333333333333333</v>
      </c>
      <c r="M4982" s="199">
        <f t="shared" si="467"/>
        <v>1.33</v>
      </c>
    </row>
    <row r="4983" spans="1:13" x14ac:dyDescent="0.35">
      <c r="A4983" s="189" t="s">
        <v>1304</v>
      </c>
      <c r="B4983" s="190" t="s">
        <v>4608</v>
      </c>
      <c r="C4983" s="191">
        <v>583898</v>
      </c>
      <c r="D4983" s="192">
        <v>2.351</v>
      </c>
      <c r="E4983" s="193">
        <v>41.14802632</v>
      </c>
      <c r="F4983" s="194">
        <v>5.3453947368421053</v>
      </c>
      <c r="H4983" s="195">
        <f t="shared" si="463"/>
        <v>1</v>
      </c>
      <c r="I4983" s="196">
        <f t="shared" si="464"/>
        <v>0.5</v>
      </c>
      <c r="J4983" s="197">
        <f t="shared" si="465"/>
        <v>0.5</v>
      </c>
      <c r="K4983" s="186">
        <f t="shared" si="468"/>
        <v>2</v>
      </c>
      <c r="L4983" s="198">
        <f t="shared" si="466"/>
        <v>0.66666666666666663</v>
      </c>
      <c r="M4983" s="199">
        <f t="shared" si="467"/>
        <v>0.66</v>
      </c>
    </row>
    <row r="4984" spans="1:13" x14ac:dyDescent="0.35">
      <c r="A4984" s="189" t="s">
        <v>1304</v>
      </c>
      <c r="B4984" s="190" t="s">
        <v>2301</v>
      </c>
      <c r="C4984" s="191">
        <v>583910</v>
      </c>
      <c r="D4984" s="192">
        <v>2.1739999999999999</v>
      </c>
      <c r="E4984" s="193">
        <v>41.037753219999999</v>
      </c>
      <c r="F4984" s="194">
        <v>8.1645181092694905</v>
      </c>
      <c r="H4984" s="195">
        <f t="shared" si="463"/>
        <v>0.5</v>
      </c>
      <c r="I4984" s="196">
        <f t="shared" si="464"/>
        <v>0.5</v>
      </c>
      <c r="J4984" s="197">
        <f t="shared" si="465"/>
        <v>0.5</v>
      </c>
      <c r="K4984" s="186">
        <f t="shared" si="468"/>
        <v>1.5</v>
      </c>
      <c r="L4984" s="198">
        <f t="shared" si="466"/>
        <v>0.5</v>
      </c>
      <c r="M4984" s="199">
        <f t="shared" si="467"/>
        <v>0.5</v>
      </c>
    </row>
    <row r="4985" spans="1:13" x14ac:dyDescent="0.35">
      <c r="A4985" s="189" t="s">
        <v>1304</v>
      </c>
      <c r="B4985" s="190" t="s">
        <v>1304</v>
      </c>
      <c r="C4985" s="191">
        <v>583952</v>
      </c>
      <c r="D4985" s="192">
        <v>2.6280000000000001</v>
      </c>
      <c r="E4985" s="193">
        <v>41.964034210000001</v>
      </c>
      <c r="F4985" s="194">
        <v>5.3068410462776665</v>
      </c>
      <c r="H4985" s="195">
        <f t="shared" si="463"/>
        <v>1.5</v>
      </c>
      <c r="I4985" s="196">
        <f t="shared" si="464"/>
        <v>2</v>
      </c>
      <c r="J4985" s="197">
        <f t="shared" si="465"/>
        <v>0.5</v>
      </c>
      <c r="K4985" s="186">
        <f t="shared" si="468"/>
        <v>4</v>
      </c>
      <c r="L4985" s="198">
        <f t="shared" si="466"/>
        <v>1.3333333333333333</v>
      </c>
      <c r="M4985" s="199">
        <f t="shared" si="467"/>
        <v>1.33</v>
      </c>
    </row>
    <row r="4986" spans="1:13" x14ac:dyDescent="0.35">
      <c r="A4986" s="189" t="s">
        <v>1304</v>
      </c>
      <c r="B4986" s="190" t="s">
        <v>2772</v>
      </c>
      <c r="C4986" s="191">
        <v>583979</v>
      </c>
      <c r="D4986" s="192">
        <v>3.831</v>
      </c>
      <c r="E4986" s="193">
        <v>41.316546760000001</v>
      </c>
      <c r="F4986" s="194">
        <v>3.2374100719424463</v>
      </c>
      <c r="H4986" s="195">
        <f t="shared" si="463"/>
        <v>4.5</v>
      </c>
      <c r="I4986" s="196">
        <f t="shared" si="464"/>
        <v>1</v>
      </c>
      <c r="J4986" s="197">
        <f t="shared" si="465"/>
        <v>2.5</v>
      </c>
      <c r="K4986" s="186">
        <f t="shared" si="468"/>
        <v>8</v>
      </c>
      <c r="L4986" s="198">
        <f t="shared" si="466"/>
        <v>2.6666666666666665</v>
      </c>
      <c r="M4986" s="199">
        <f t="shared" si="467"/>
        <v>2.66</v>
      </c>
    </row>
    <row r="4987" spans="1:13" x14ac:dyDescent="0.35">
      <c r="A4987" s="189" t="s">
        <v>1304</v>
      </c>
      <c r="B4987" s="190" t="s">
        <v>4609</v>
      </c>
      <c r="C4987" s="191">
        <v>584029</v>
      </c>
      <c r="D4987" s="192">
        <v>2.1680000000000001</v>
      </c>
      <c r="E4987" s="193">
        <v>41.850740129999998</v>
      </c>
      <c r="F4987" s="194">
        <v>7.9769736842105248</v>
      </c>
      <c r="H4987" s="195">
        <f t="shared" si="463"/>
        <v>0.5</v>
      </c>
      <c r="I4987" s="196">
        <f t="shared" si="464"/>
        <v>2</v>
      </c>
      <c r="J4987" s="197">
        <f t="shared" si="465"/>
        <v>0.5</v>
      </c>
      <c r="K4987" s="186">
        <f t="shared" si="468"/>
        <v>3</v>
      </c>
      <c r="L4987" s="198">
        <f t="shared" si="466"/>
        <v>1</v>
      </c>
      <c r="M4987" s="199">
        <f t="shared" si="467"/>
        <v>1</v>
      </c>
    </row>
    <row r="4988" spans="1:13" x14ac:dyDescent="0.35">
      <c r="A4988" s="189" t="s">
        <v>1304</v>
      </c>
      <c r="B4988" s="190" t="s">
        <v>4610</v>
      </c>
      <c r="C4988" s="191">
        <v>584037</v>
      </c>
      <c r="D4988" s="192">
        <v>2.2250000000000001</v>
      </c>
      <c r="E4988" s="193">
        <v>42.475409839999998</v>
      </c>
      <c r="F4988" s="194">
        <v>2.3845007451564828</v>
      </c>
      <c r="H4988" s="195">
        <f t="shared" si="463"/>
        <v>1</v>
      </c>
      <c r="I4988" s="196">
        <f t="shared" si="464"/>
        <v>3</v>
      </c>
      <c r="J4988" s="197">
        <f t="shared" si="465"/>
        <v>4</v>
      </c>
      <c r="K4988" s="186">
        <f t="shared" si="468"/>
        <v>8</v>
      </c>
      <c r="L4988" s="198">
        <f t="shared" si="466"/>
        <v>2.6666666666666665</v>
      </c>
      <c r="M4988" s="199">
        <f t="shared" si="467"/>
        <v>2.66</v>
      </c>
    </row>
    <row r="4989" spans="1:13" x14ac:dyDescent="0.35">
      <c r="A4989" s="189" t="s">
        <v>1304</v>
      </c>
      <c r="B4989" s="190" t="s">
        <v>4611</v>
      </c>
      <c r="C4989" s="191">
        <v>584045</v>
      </c>
      <c r="D4989" s="192">
        <v>3.1419999999999999</v>
      </c>
      <c r="E4989" s="193">
        <v>43.19008264</v>
      </c>
      <c r="F4989" s="194">
        <v>1.5938606847697758</v>
      </c>
      <c r="H4989" s="195">
        <f t="shared" si="463"/>
        <v>3</v>
      </c>
      <c r="I4989" s="196">
        <f t="shared" si="464"/>
        <v>4</v>
      </c>
      <c r="J4989" s="197">
        <f t="shared" si="465"/>
        <v>5</v>
      </c>
      <c r="K4989" s="186">
        <f t="shared" si="468"/>
        <v>12</v>
      </c>
      <c r="L4989" s="198">
        <f t="shared" si="466"/>
        <v>4</v>
      </c>
      <c r="M4989" s="199">
        <f t="shared" si="467"/>
        <v>4</v>
      </c>
    </row>
    <row r="4990" spans="1:13" x14ac:dyDescent="0.35">
      <c r="A4990" s="189" t="s">
        <v>1304</v>
      </c>
      <c r="B4990" s="190" t="s">
        <v>4612</v>
      </c>
      <c r="C4990" s="191">
        <v>584096</v>
      </c>
      <c r="D4990" s="192">
        <v>2.2629999999999999</v>
      </c>
      <c r="E4990" s="193">
        <v>40.514360310000001</v>
      </c>
      <c r="F4990" s="194">
        <v>3.3942558746736293</v>
      </c>
      <c r="H4990" s="195">
        <f t="shared" si="463"/>
        <v>1</v>
      </c>
      <c r="I4990" s="196">
        <f t="shared" si="464"/>
        <v>0.5</v>
      </c>
      <c r="J4990" s="197">
        <f t="shared" si="465"/>
        <v>2.5</v>
      </c>
      <c r="K4990" s="186">
        <f t="shared" si="468"/>
        <v>4</v>
      </c>
      <c r="L4990" s="198">
        <f t="shared" si="466"/>
        <v>1.3333333333333333</v>
      </c>
      <c r="M4990" s="199">
        <f t="shared" si="467"/>
        <v>1.33</v>
      </c>
    </row>
    <row r="4991" spans="1:13" x14ac:dyDescent="0.35">
      <c r="A4991" s="189" t="s">
        <v>1304</v>
      </c>
      <c r="B4991" s="190" t="s">
        <v>4613</v>
      </c>
      <c r="C4991" s="191">
        <v>584126</v>
      </c>
      <c r="D4991" s="192">
        <v>1.756</v>
      </c>
      <c r="E4991" s="193">
        <v>41.037226279999999</v>
      </c>
      <c r="F4991" s="194">
        <v>2.6277372262773726</v>
      </c>
      <c r="H4991" s="195">
        <f t="shared" si="463"/>
        <v>0.5</v>
      </c>
      <c r="I4991" s="196">
        <f t="shared" si="464"/>
        <v>0.5</v>
      </c>
      <c r="J4991" s="197">
        <f t="shared" si="465"/>
        <v>3.5</v>
      </c>
      <c r="K4991" s="186">
        <f t="shared" si="468"/>
        <v>4.5</v>
      </c>
      <c r="L4991" s="198">
        <f t="shared" si="466"/>
        <v>1.5</v>
      </c>
      <c r="M4991" s="199">
        <f t="shared" si="467"/>
        <v>1.5</v>
      </c>
    </row>
    <row r="4992" spans="1:13" x14ac:dyDescent="0.35">
      <c r="A4992" s="189" t="s">
        <v>1304</v>
      </c>
      <c r="B4992" s="190" t="s">
        <v>329</v>
      </c>
      <c r="C4992" s="191">
        <v>584151</v>
      </c>
      <c r="D4992" s="192">
        <v>3.2610000000000001</v>
      </c>
      <c r="E4992" s="193">
        <v>40.492256640000001</v>
      </c>
      <c r="F4992" s="194">
        <v>3.5398230088495577</v>
      </c>
      <c r="H4992" s="195">
        <f t="shared" si="463"/>
        <v>3</v>
      </c>
      <c r="I4992" s="196">
        <f t="shared" si="464"/>
        <v>0.5</v>
      </c>
      <c r="J4992" s="197">
        <f t="shared" si="465"/>
        <v>2</v>
      </c>
      <c r="K4992" s="186">
        <f t="shared" si="468"/>
        <v>5.5</v>
      </c>
      <c r="L4992" s="198">
        <f t="shared" si="466"/>
        <v>1.8333333333333333</v>
      </c>
      <c r="M4992" s="199">
        <f t="shared" si="467"/>
        <v>1.83</v>
      </c>
    </row>
    <row r="4993" spans="1:13" x14ac:dyDescent="0.35">
      <c r="A4993" s="189" t="s">
        <v>1304</v>
      </c>
      <c r="B4993" s="190" t="s">
        <v>4614</v>
      </c>
      <c r="C4993" s="191">
        <v>584266</v>
      </c>
      <c r="D4993" s="192">
        <v>3.4710000000000001</v>
      </c>
      <c r="E4993" s="193">
        <v>39.944730079999999</v>
      </c>
      <c r="F4993" s="194">
        <v>6.8894601542416458</v>
      </c>
      <c r="H4993" s="195">
        <f t="shared" si="463"/>
        <v>3.5</v>
      </c>
      <c r="I4993" s="196">
        <f t="shared" si="464"/>
        <v>0.5</v>
      </c>
      <c r="J4993" s="197">
        <f t="shared" si="465"/>
        <v>0.5</v>
      </c>
      <c r="K4993" s="186">
        <f t="shared" si="468"/>
        <v>4.5</v>
      </c>
      <c r="L4993" s="198">
        <f t="shared" si="466"/>
        <v>1.5</v>
      </c>
      <c r="M4993" s="199">
        <f t="shared" si="467"/>
        <v>1.5</v>
      </c>
    </row>
    <row r="4994" spans="1:13" x14ac:dyDescent="0.35">
      <c r="A4994" s="189" t="s">
        <v>4615</v>
      </c>
      <c r="B4994" s="190" t="s">
        <v>634</v>
      </c>
      <c r="C4994" s="191">
        <v>581321</v>
      </c>
      <c r="D4994" s="192">
        <v>3.65</v>
      </c>
      <c r="E4994" s="193">
        <v>43.815789469999999</v>
      </c>
      <c r="F4994" s="194">
        <v>0.9569377990430622</v>
      </c>
      <c r="H4994" s="195">
        <f t="shared" si="463"/>
        <v>4</v>
      </c>
      <c r="I4994" s="196">
        <f t="shared" si="464"/>
        <v>5</v>
      </c>
      <c r="J4994" s="197">
        <f t="shared" si="465"/>
        <v>5</v>
      </c>
      <c r="K4994" s="186">
        <f t="shared" si="468"/>
        <v>14</v>
      </c>
      <c r="L4994" s="198">
        <f t="shared" si="466"/>
        <v>4.666666666666667</v>
      </c>
      <c r="M4994" s="199">
        <f t="shared" si="467"/>
        <v>4.66</v>
      </c>
    </row>
    <row r="4995" spans="1:13" x14ac:dyDescent="0.35">
      <c r="A4995" s="189" t="s">
        <v>4615</v>
      </c>
      <c r="B4995" s="190" t="s">
        <v>4616</v>
      </c>
      <c r="C4995" s="191">
        <v>595314</v>
      </c>
      <c r="D4995" s="192">
        <v>4.4249999999999998</v>
      </c>
      <c r="E4995" s="193">
        <v>41.252136749999998</v>
      </c>
      <c r="F4995" s="194">
        <v>3.4188034188034186</v>
      </c>
      <c r="H4995" s="195">
        <f t="shared" si="463"/>
        <v>5</v>
      </c>
      <c r="I4995" s="196">
        <f t="shared" si="464"/>
        <v>1</v>
      </c>
      <c r="J4995" s="197">
        <f t="shared" si="465"/>
        <v>2.5</v>
      </c>
      <c r="K4995" s="186">
        <f t="shared" si="468"/>
        <v>8.5</v>
      </c>
      <c r="L4995" s="198">
        <f t="shared" si="466"/>
        <v>2.8333333333333335</v>
      </c>
      <c r="M4995" s="199">
        <f t="shared" si="467"/>
        <v>2.83</v>
      </c>
    </row>
    <row r="4996" spans="1:13" x14ac:dyDescent="0.35">
      <c r="A4996" s="189" t="s">
        <v>4615</v>
      </c>
      <c r="B4996" s="190" t="s">
        <v>4617</v>
      </c>
      <c r="C4996" s="191">
        <v>595331</v>
      </c>
      <c r="D4996" s="192">
        <v>0</v>
      </c>
      <c r="E4996" s="193">
        <v>42.977477479999997</v>
      </c>
      <c r="F4996" s="194">
        <v>5.4054054054054053</v>
      </c>
      <c r="H4996" s="195">
        <f t="shared" ref="H4996:H5059" si="469">VALUE(_xlfn.IFS(D4996&gt;4.05,"5",D4996&gt;=3.83,"4,5",D4996&gt;=3.6,"4",D4996&gt;=3.37,"3,5",D4996&gt;=3.14,"3",D4996&gt;=2.91,"2,5",D4996&gt;=2.68,"2",D4996&gt;=2.45,"1,5",D4996&gt;=2.22,"1",D4996&lt;2.22,"0,5"))</f>
        <v>0.5</v>
      </c>
      <c r="I4996" s="196">
        <f t="shared" ref="I4996:I5059" si="470">VALUE(_xlfn.IFS(E4996&gt;43.62,"5",E4996&gt;=43.32,"4,5",E4996&gt;=43.1,"4",E4996&gt;=42.7,"3,5",E4996&gt;=42.39,"3",E4996&gt;=42.08,"2,5",E4996&gt;=41.77,"2",E4996&gt;=41.46,"1,5",E4996&gt;=41.15,"1",E4996&lt;41.15,"0,5"))</f>
        <v>3.5</v>
      </c>
      <c r="J4996" s="197">
        <f t="shared" ref="J4996:J5059" si="471">VALUE(_xlfn.IFS(F4996&gt;4.53,"0,5",F4996&gt;=4.2,"1",F4996&gt;=3.86,"1,5",F4996&gt;=3.52,"2",F4996&gt;=3.18,"2,5",F4996&gt;=2.84,"3",F4996&gt;=2.5,"3,5",F4996&gt;=2.16,"4",F4996&gt;=1.82,"4,5",F4996&lt;1.82,"5"))</f>
        <v>0.5</v>
      </c>
      <c r="K4996" s="186">
        <f t="shared" si="468"/>
        <v>4.5</v>
      </c>
      <c r="L4996" s="198">
        <f t="shared" ref="L4996:L5059" si="472">(H4996+I4996+J4996)/3</f>
        <v>1.5</v>
      </c>
      <c r="M4996" s="199">
        <f t="shared" ref="M4996:M5059" si="473">ROUNDDOWN(L4996,2)</f>
        <v>1.5</v>
      </c>
    </row>
    <row r="4997" spans="1:13" x14ac:dyDescent="0.35">
      <c r="A4997" s="189" t="s">
        <v>4615</v>
      </c>
      <c r="B4997" s="190" t="s">
        <v>4618</v>
      </c>
      <c r="C4997" s="191">
        <v>582875</v>
      </c>
      <c r="D4997" s="192">
        <v>0.71399999999999997</v>
      </c>
      <c r="E4997" s="193">
        <v>41.720657279999998</v>
      </c>
      <c r="F4997" s="194">
        <v>2.816901408450704</v>
      </c>
      <c r="H4997" s="195">
        <f t="shared" si="469"/>
        <v>0.5</v>
      </c>
      <c r="I4997" s="196">
        <f t="shared" si="470"/>
        <v>1.5</v>
      </c>
      <c r="J4997" s="197">
        <f t="shared" si="471"/>
        <v>3.5</v>
      </c>
      <c r="K4997" s="186">
        <f t="shared" si="468"/>
        <v>5.5</v>
      </c>
      <c r="L4997" s="198">
        <f t="shared" si="472"/>
        <v>1.8333333333333333</v>
      </c>
      <c r="M4997" s="199">
        <f t="shared" si="473"/>
        <v>1.83</v>
      </c>
    </row>
    <row r="4998" spans="1:13" x14ac:dyDescent="0.35">
      <c r="A4998" s="189" t="s">
        <v>4615</v>
      </c>
      <c r="B4998" s="190" t="s">
        <v>4619</v>
      </c>
      <c r="C4998" s="191">
        <v>581402</v>
      </c>
      <c r="D4998" s="192">
        <v>4.6509999999999998</v>
      </c>
      <c r="E4998" s="193">
        <v>42.921875</v>
      </c>
      <c r="F4998" s="194">
        <v>3.125</v>
      </c>
      <c r="H4998" s="195">
        <f t="shared" si="469"/>
        <v>5</v>
      </c>
      <c r="I4998" s="196">
        <f t="shared" si="470"/>
        <v>3.5</v>
      </c>
      <c r="J4998" s="197">
        <f t="shared" si="471"/>
        <v>3</v>
      </c>
      <c r="K4998" s="186">
        <f t="shared" si="468"/>
        <v>11.5</v>
      </c>
      <c r="L4998" s="198">
        <f t="shared" si="472"/>
        <v>3.8333333333333335</v>
      </c>
      <c r="M4998" s="199">
        <f t="shared" si="473"/>
        <v>3.83</v>
      </c>
    </row>
    <row r="4999" spans="1:13" x14ac:dyDescent="0.35">
      <c r="A4999" s="189" t="s">
        <v>4615</v>
      </c>
      <c r="B4999" s="203" t="s">
        <v>959</v>
      </c>
      <c r="C4999" s="191">
        <v>582891</v>
      </c>
      <c r="D4999" s="192">
        <v>4.7409999999999997</v>
      </c>
      <c r="E4999" s="193">
        <v>42.753405989999997</v>
      </c>
      <c r="F4999" s="194">
        <v>4.9046321525885563</v>
      </c>
      <c r="H4999" s="195">
        <f t="shared" si="469"/>
        <v>5</v>
      </c>
      <c r="I4999" s="196">
        <f t="shared" si="470"/>
        <v>3.5</v>
      </c>
      <c r="J4999" s="197">
        <f t="shared" si="471"/>
        <v>0.5</v>
      </c>
      <c r="K4999" s="186">
        <f t="shared" si="468"/>
        <v>9</v>
      </c>
      <c r="L4999" s="198">
        <f t="shared" si="472"/>
        <v>3</v>
      </c>
      <c r="M4999" s="199">
        <f t="shared" si="473"/>
        <v>3</v>
      </c>
    </row>
    <row r="5000" spans="1:13" x14ac:dyDescent="0.35">
      <c r="A5000" s="189" t="s">
        <v>4615</v>
      </c>
      <c r="B5000" s="190" t="s">
        <v>3226</v>
      </c>
      <c r="C5000" s="191">
        <v>581437</v>
      </c>
      <c r="D5000" s="192">
        <v>0</v>
      </c>
      <c r="E5000" s="193">
        <v>40.840659340000002</v>
      </c>
      <c r="F5000" s="194">
        <v>17.582417582417584</v>
      </c>
      <c r="H5000" s="195">
        <f t="shared" si="469"/>
        <v>0.5</v>
      </c>
      <c r="I5000" s="196">
        <f t="shared" si="470"/>
        <v>0.5</v>
      </c>
      <c r="J5000" s="197">
        <f t="shared" si="471"/>
        <v>0.5</v>
      </c>
      <c r="K5000" s="186">
        <f t="shared" si="468"/>
        <v>1.5</v>
      </c>
      <c r="L5000" s="198">
        <f t="shared" si="472"/>
        <v>0.5</v>
      </c>
      <c r="M5000" s="199">
        <f t="shared" si="473"/>
        <v>0.5</v>
      </c>
    </row>
    <row r="5001" spans="1:13" x14ac:dyDescent="0.35">
      <c r="A5001" s="189" t="s">
        <v>4615</v>
      </c>
      <c r="B5001" s="190" t="s">
        <v>4620</v>
      </c>
      <c r="C5001" s="191">
        <v>595446</v>
      </c>
      <c r="D5001" s="192">
        <v>5.6180000000000003</v>
      </c>
      <c r="E5001" s="193">
        <v>45.373333330000001</v>
      </c>
      <c r="F5001" s="194">
        <v>1.3333333333333335</v>
      </c>
      <c r="H5001" s="195">
        <f t="shared" si="469"/>
        <v>5</v>
      </c>
      <c r="I5001" s="196">
        <f t="shared" si="470"/>
        <v>5</v>
      </c>
      <c r="J5001" s="197">
        <f t="shared" si="471"/>
        <v>5</v>
      </c>
      <c r="K5001" s="186">
        <f t="shared" si="468"/>
        <v>15</v>
      </c>
      <c r="L5001" s="198">
        <f t="shared" si="472"/>
        <v>5</v>
      </c>
      <c r="M5001" s="199">
        <f t="shared" si="473"/>
        <v>5</v>
      </c>
    </row>
    <row r="5002" spans="1:13" x14ac:dyDescent="0.35">
      <c r="A5002" s="189" t="s">
        <v>4615</v>
      </c>
      <c r="B5002" s="190" t="s">
        <v>4621</v>
      </c>
      <c r="C5002" s="191">
        <v>582948</v>
      </c>
      <c r="D5002" s="192">
        <v>3.4529999999999998</v>
      </c>
      <c r="E5002" s="193">
        <v>41.545895850000001</v>
      </c>
      <c r="F5002" s="194">
        <v>5.2956751985878201</v>
      </c>
      <c r="H5002" s="195">
        <f t="shared" si="469"/>
        <v>3.5</v>
      </c>
      <c r="I5002" s="196">
        <f t="shared" si="470"/>
        <v>1.5</v>
      </c>
      <c r="J5002" s="197">
        <f t="shared" si="471"/>
        <v>0.5</v>
      </c>
      <c r="K5002" s="186">
        <f t="shared" si="468"/>
        <v>5.5</v>
      </c>
      <c r="L5002" s="198">
        <f t="shared" si="472"/>
        <v>1.8333333333333333</v>
      </c>
      <c r="M5002" s="199">
        <f t="shared" si="473"/>
        <v>1.83</v>
      </c>
    </row>
    <row r="5003" spans="1:13" x14ac:dyDescent="0.35">
      <c r="A5003" s="189" t="s">
        <v>4615</v>
      </c>
      <c r="B5003" s="190" t="s">
        <v>4622</v>
      </c>
      <c r="C5003" s="191">
        <v>595527</v>
      </c>
      <c r="D5003" s="192">
        <v>3.2730000000000001</v>
      </c>
      <c r="E5003" s="193">
        <v>43.358547659999999</v>
      </c>
      <c r="F5003" s="194">
        <v>4.9924357034795754</v>
      </c>
      <c r="H5003" s="195">
        <f t="shared" si="469"/>
        <v>3</v>
      </c>
      <c r="I5003" s="196">
        <f t="shared" si="470"/>
        <v>4.5</v>
      </c>
      <c r="J5003" s="197">
        <f t="shared" si="471"/>
        <v>0.5</v>
      </c>
      <c r="K5003" s="186">
        <f t="shared" si="468"/>
        <v>8</v>
      </c>
      <c r="L5003" s="198">
        <f t="shared" si="472"/>
        <v>2.6666666666666665</v>
      </c>
      <c r="M5003" s="199">
        <f t="shared" si="473"/>
        <v>2.66</v>
      </c>
    </row>
    <row r="5004" spans="1:13" x14ac:dyDescent="0.35">
      <c r="A5004" s="189" t="s">
        <v>4615</v>
      </c>
      <c r="B5004" s="190" t="s">
        <v>4623</v>
      </c>
      <c r="C5004" s="191">
        <v>595551</v>
      </c>
      <c r="D5004" s="192">
        <v>3.6680000000000001</v>
      </c>
      <c r="E5004" s="193">
        <v>42.623399300000003</v>
      </c>
      <c r="F5004" s="194">
        <v>1.3969732246798603</v>
      </c>
      <c r="H5004" s="195">
        <f t="shared" si="469"/>
        <v>4</v>
      </c>
      <c r="I5004" s="196">
        <f t="shared" si="470"/>
        <v>3</v>
      </c>
      <c r="J5004" s="197">
        <f t="shared" si="471"/>
        <v>5</v>
      </c>
      <c r="K5004" s="186">
        <f t="shared" si="468"/>
        <v>12</v>
      </c>
      <c r="L5004" s="198">
        <f t="shared" si="472"/>
        <v>4</v>
      </c>
      <c r="M5004" s="199">
        <f t="shared" si="473"/>
        <v>4</v>
      </c>
    </row>
    <row r="5005" spans="1:13" x14ac:dyDescent="0.35">
      <c r="A5005" s="189" t="s">
        <v>4615</v>
      </c>
      <c r="B5005" s="190" t="s">
        <v>4624</v>
      </c>
      <c r="C5005" s="191">
        <v>595560</v>
      </c>
      <c r="D5005" s="192">
        <v>1.429</v>
      </c>
      <c r="E5005" s="193">
        <v>41.73809524</v>
      </c>
      <c r="F5005" s="194">
        <v>1.9047619047619047</v>
      </c>
      <c r="H5005" s="195">
        <f t="shared" si="469"/>
        <v>0.5</v>
      </c>
      <c r="I5005" s="196">
        <f t="shared" si="470"/>
        <v>1.5</v>
      </c>
      <c r="J5005" s="197">
        <f t="shared" si="471"/>
        <v>4.5</v>
      </c>
      <c r="K5005" s="186">
        <f t="shared" ref="K5005:K5068" si="474">SUM(H5005:J5005)</f>
        <v>6.5</v>
      </c>
      <c r="L5005" s="198">
        <f t="shared" si="472"/>
        <v>2.1666666666666665</v>
      </c>
      <c r="M5005" s="199">
        <f t="shared" si="473"/>
        <v>2.16</v>
      </c>
    </row>
    <row r="5006" spans="1:13" x14ac:dyDescent="0.35">
      <c r="A5006" s="189" t="s">
        <v>4615</v>
      </c>
      <c r="B5006" s="190" t="s">
        <v>1068</v>
      </c>
      <c r="C5006" s="191">
        <v>582972</v>
      </c>
      <c r="D5006" s="192">
        <v>2.56</v>
      </c>
      <c r="E5006" s="193">
        <v>37.428537400000003</v>
      </c>
      <c r="F5006" s="194">
        <v>8.6707956169604561</v>
      </c>
      <c r="H5006" s="195">
        <f t="shared" si="469"/>
        <v>1.5</v>
      </c>
      <c r="I5006" s="196">
        <f t="shared" si="470"/>
        <v>0.5</v>
      </c>
      <c r="J5006" s="197">
        <f t="shared" si="471"/>
        <v>0.5</v>
      </c>
      <c r="K5006" s="186">
        <f t="shared" si="474"/>
        <v>2.5</v>
      </c>
      <c r="L5006" s="198">
        <f t="shared" si="472"/>
        <v>0.83333333333333337</v>
      </c>
      <c r="M5006" s="199">
        <f t="shared" si="473"/>
        <v>0.83</v>
      </c>
    </row>
    <row r="5007" spans="1:13" x14ac:dyDescent="0.35">
      <c r="A5007" s="189" t="s">
        <v>4615</v>
      </c>
      <c r="B5007" s="190" t="s">
        <v>4625</v>
      </c>
      <c r="C5007" s="191">
        <v>583014</v>
      </c>
      <c r="D5007" s="192">
        <v>5.4420000000000002</v>
      </c>
      <c r="E5007" s="193">
        <v>43.407563029999999</v>
      </c>
      <c r="F5007" s="194">
        <v>8.4033613445378155</v>
      </c>
      <c r="H5007" s="195">
        <f t="shared" si="469"/>
        <v>5</v>
      </c>
      <c r="I5007" s="196">
        <f t="shared" si="470"/>
        <v>4.5</v>
      </c>
      <c r="J5007" s="197">
        <f t="shared" si="471"/>
        <v>0.5</v>
      </c>
      <c r="K5007" s="186">
        <f t="shared" si="474"/>
        <v>10</v>
      </c>
      <c r="L5007" s="198">
        <f t="shared" si="472"/>
        <v>3.3333333333333335</v>
      </c>
      <c r="M5007" s="199">
        <f t="shared" si="473"/>
        <v>3.33</v>
      </c>
    </row>
    <row r="5008" spans="1:13" x14ac:dyDescent="0.35">
      <c r="A5008" s="189" t="s">
        <v>4615</v>
      </c>
      <c r="B5008" s="190" t="s">
        <v>4626</v>
      </c>
      <c r="C5008" s="191">
        <v>581577</v>
      </c>
      <c r="D5008" s="192">
        <v>3.226</v>
      </c>
      <c r="E5008" s="193">
        <v>40.959183670000002</v>
      </c>
      <c r="F5008" s="194">
        <v>12.244897959183673</v>
      </c>
      <c r="H5008" s="195">
        <f t="shared" si="469"/>
        <v>3</v>
      </c>
      <c r="I5008" s="196">
        <f t="shared" si="470"/>
        <v>0.5</v>
      </c>
      <c r="J5008" s="197">
        <f t="shared" si="471"/>
        <v>0.5</v>
      </c>
      <c r="K5008" s="186">
        <f t="shared" si="474"/>
        <v>4</v>
      </c>
      <c r="L5008" s="198">
        <f t="shared" si="472"/>
        <v>1.3333333333333333</v>
      </c>
      <c r="M5008" s="199">
        <f t="shared" si="473"/>
        <v>1.33</v>
      </c>
    </row>
    <row r="5009" spans="1:13" x14ac:dyDescent="0.35">
      <c r="A5009" s="189" t="s">
        <v>4615</v>
      </c>
      <c r="B5009" s="190" t="s">
        <v>4627</v>
      </c>
      <c r="C5009" s="191">
        <v>595667</v>
      </c>
      <c r="D5009" s="192">
        <v>5.2629999999999999</v>
      </c>
      <c r="E5009" s="193">
        <v>41.649681530000002</v>
      </c>
      <c r="F5009" s="194">
        <v>3.1847133757961785</v>
      </c>
      <c r="H5009" s="195">
        <f t="shared" si="469"/>
        <v>5</v>
      </c>
      <c r="I5009" s="196">
        <f t="shared" si="470"/>
        <v>1.5</v>
      </c>
      <c r="J5009" s="197">
        <f t="shared" si="471"/>
        <v>2.5</v>
      </c>
      <c r="K5009" s="186">
        <f t="shared" si="474"/>
        <v>9</v>
      </c>
      <c r="L5009" s="198">
        <f t="shared" si="472"/>
        <v>3</v>
      </c>
      <c r="M5009" s="199">
        <f t="shared" si="473"/>
        <v>3</v>
      </c>
    </row>
    <row r="5010" spans="1:13" x14ac:dyDescent="0.35">
      <c r="A5010" s="189" t="s">
        <v>4615</v>
      </c>
      <c r="B5010" s="190" t="s">
        <v>1028</v>
      </c>
      <c r="C5010" s="191">
        <v>583065</v>
      </c>
      <c r="D5010" s="192">
        <v>2.0640000000000001</v>
      </c>
      <c r="E5010" s="193">
        <v>42.045588240000001</v>
      </c>
      <c r="F5010" s="194">
        <v>2.9411764705882351</v>
      </c>
      <c r="H5010" s="195">
        <f t="shared" si="469"/>
        <v>0.5</v>
      </c>
      <c r="I5010" s="196">
        <f t="shared" si="470"/>
        <v>2</v>
      </c>
      <c r="J5010" s="197">
        <f t="shared" si="471"/>
        <v>3</v>
      </c>
      <c r="K5010" s="186">
        <f t="shared" si="474"/>
        <v>5.5</v>
      </c>
      <c r="L5010" s="198">
        <f t="shared" si="472"/>
        <v>1.8333333333333333</v>
      </c>
      <c r="M5010" s="199">
        <f t="shared" si="473"/>
        <v>1.83</v>
      </c>
    </row>
    <row r="5011" spans="1:13" x14ac:dyDescent="0.35">
      <c r="A5011" s="189" t="s">
        <v>4615</v>
      </c>
      <c r="B5011" s="190" t="s">
        <v>4628</v>
      </c>
      <c r="C5011" s="191">
        <v>595837</v>
      </c>
      <c r="D5011" s="192">
        <v>3.3820000000000001</v>
      </c>
      <c r="E5011" s="193">
        <v>39.929936310000002</v>
      </c>
      <c r="F5011" s="194">
        <v>4.4585987261146496</v>
      </c>
      <c r="H5011" s="195">
        <f t="shared" si="469"/>
        <v>3.5</v>
      </c>
      <c r="I5011" s="196">
        <f t="shared" si="470"/>
        <v>0.5</v>
      </c>
      <c r="J5011" s="197">
        <f t="shared" si="471"/>
        <v>1</v>
      </c>
      <c r="K5011" s="186">
        <f t="shared" si="474"/>
        <v>5</v>
      </c>
      <c r="L5011" s="198">
        <f t="shared" si="472"/>
        <v>1.6666666666666667</v>
      </c>
      <c r="M5011" s="199">
        <f t="shared" si="473"/>
        <v>1.66</v>
      </c>
    </row>
    <row r="5012" spans="1:13" x14ac:dyDescent="0.35">
      <c r="A5012" s="189" t="s">
        <v>4615</v>
      </c>
      <c r="B5012" s="190" t="s">
        <v>1697</v>
      </c>
      <c r="C5012" s="191">
        <v>587907</v>
      </c>
      <c r="D5012" s="192">
        <v>5.1609999999999996</v>
      </c>
      <c r="E5012" s="193">
        <v>37.251798559999997</v>
      </c>
      <c r="F5012" s="194">
        <v>4.3165467625899279</v>
      </c>
      <c r="H5012" s="195">
        <f t="shared" si="469"/>
        <v>5</v>
      </c>
      <c r="I5012" s="196">
        <f t="shared" si="470"/>
        <v>0.5</v>
      </c>
      <c r="J5012" s="197">
        <f t="shared" si="471"/>
        <v>1</v>
      </c>
      <c r="K5012" s="186">
        <f t="shared" si="474"/>
        <v>6.5</v>
      </c>
      <c r="L5012" s="198">
        <f t="shared" si="472"/>
        <v>2.1666666666666665</v>
      </c>
      <c r="M5012" s="199">
        <f t="shared" si="473"/>
        <v>2.16</v>
      </c>
    </row>
    <row r="5013" spans="1:13" x14ac:dyDescent="0.35">
      <c r="A5013" s="189" t="s">
        <v>4615</v>
      </c>
      <c r="B5013" s="190" t="s">
        <v>4629</v>
      </c>
      <c r="C5013" s="191">
        <v>595934</v>
      </c>
      <c r="D5013" s="192">
        <v>3.15</v>
      </c>
      <c r="E5013" s="193">
        <v>42.45575221</v>
      </c>
      <c r="F5013" s="194">
        <v>0</v>
      </c>
      <c r="H5013" s="195">
        <f t="shared" si="469"/>
        <v>3</v>
      </c>
      <c r="I5013" s="196">
        <f t="shared" si="470"/>
        <v>3</v>
      </c>
      <c r="J5013" s="197">
        <f t="shared" si="471"/>
        <v>5</v>
      </c>
      <c r="K5013" s="186">
        <f t="shared" si="474"/>
        <v>11</v>
      </c>
      <c r="L5013" s="198">
        <f t="shared" si="472"/>
        <v>3.6666666666666665</v>
      </c>
      <c r="M5013" s="199">
        <f t="shared" si="473"/>
        <v>3.66</v>
      </c>
    </row>
    <row r="5014" spans="1:13" x14ac:dyDescent="0.35">
      <c r="A5014" s="189" t="s">
        <v>4615</v>
      </c>
      <c r="B5014" s="190" t="s">
        <v>4630</v>
      </c>
      <c r="C5014" s="191">
        <v>595985</v>
      </c>
      <c r="D5014" s="192">
        <v>2.5640000000000001</v>
      </c>
      <c r="E5014" s="193">
        <v>41.982758619999998</v>
      </c>
      <c r="F5014" s="194">
        <v>8.2758620689655178</v>
      </c>
      <c r="H5014" s="195">
        <f t="shared" si="469"/>
        <v>1.5</v>
      </c>
      <c r="I5014" s="196">
        <f t="shared" si="470"/>
        <v>2</v>
      </c>
      <c r="J5014" s="197">
        <f t="shared" si="471"/>
        <v>0.5</v>
      </c>
      <c r="K5014" s="186">
        <f t="shared" si="474"/>
        <v>4</v>
      </c>
      <c r="L5014" s="198">
        <f t="shared" si="472"/>
        <v>1.3333333333333333</v>
      </c>
      <c r="M5014" s="199">
        <f t="shared" si="473"/>
        <v>1.33</v>
      </c>
    </row>
    <row r="5015" spans="1:13" x14ac:dyDescent="0.35">
      <c r="A5015" s="189" t="s">
        <v>4615</v>
      </c>
      <c r="B5015" s="190" t="s">
        <v>4631</v>
      </c>
      <c r="C5015" s="191">
        <v>595993</v>
      </c>
      <c r="D5015" s="192">
        <v>1.835</v>
      </c>
      <c r="E5015" s="193">
        <v>41.124309390000001</v>
      </c>
      <c r="F5015" s="194">
        <v>7.7348066298342539</v>
      </c>
      <c r="H5015" s="195">
        <f t="shared" si="469"/>
        <v>0.5</v>
      </c>
      <c r="I5015" s="196">
        <f t="shared" si="470"/>
        <v>0.5</v>
      </c>
      <c r="J5015" s="197">
        <f t="shared" si="471"/>
        <v>0.5</v>
      </c>
      <c r="K5015" s="186">
        <f t="shared" si="474"/>
        <v>1.5</v>
      </c>
      <c r="L5015" s="198">
        <f t="shared" si="472"/>
        <v>0.5</v>
      </c>
      <c r="M5015" s="199">
        <f t="shared" si="473"/>
        <v>0.5</v>
      </c>
    </row>
    <row r="5016" spans="1:13" x14ac:dyDescent="0.35">
      <c r="A5016" s="189" t="s">
        <v>4615</v>
      </c>
      <c r="B5016" s="190" t="s">
        <v>1384</v>
      </c>
      <c r="C5016" s="191">
        <v>583260</v>
      </c>
      <c r="D5016" s="192">
        <v>3.952</v>
      </c>
      <c r="E5016" s="193">
        <v>41.146924830000003</v>
      </c>
      <c r="F5016" s="194">
        <v>0.68337129840546684</v>
      </c>
      <c r="H5016" s="195">
        <f t="shared" si="469"/>
        <v>4.5</v>
      </c>
      <c r="I5016" s="196">
        <f t="shared" si="470"/>
        <v>0.5</v>
      </c>
      <c r="J5016" s="197">
        <f t="shared" si="471"/>
        <v>5</v>
      </c>
      <c r="K5016" s="186">
        <f t="shared" si="474"/>
        <v>10</v>
      </c>
      <c r="L5016" s="198">
        <f t="shared" si="472"/>
        <v>3.3333333333333335</v>
      </c>
      <c r="M5016" s="199">
        <f t="shared" si="473"/>
        <v>3.33</v>
      </c>
    </row>
    <row r="5017" spans="1:13" x14ac:dyDescent="0.35">
      <c r="A5017" s="189" t="s">
        <v>4615</v>
      </c>
      <c r="B5017" s="190" t="s">
        <v>2482</v>
      </c>
      <c r="C5017" s="191">
        <v>581976</v>
      </c>
      <c r="D5017" s="192">
        <v>4.1929999999999996</v>
      </c>
      <c r="E5017" s="193">
        <v>40.93322259</v>
      </c>
      <c r="F5017" s="194">
        <v>5.1827242524916937</v>
      </c>
      <c r="H5017" s="195">
        <f t="shared" si="469"/>
        <v>5</v>
      </c>
      <c r="I5017" s="196">
        <f t="shared" si="470"/>
        <v>0.5</v>
      </c>
      <c r="J5017" s="197">
        <f t="shared" si="471"/>
        <v>0.5</v>
      </c>
      <c r="K5017" s="186">
        <f t="shared" si="474"/>
        <v>6</v>
      </c>
      <c r="L5017" s="198">
        <f t="shared" si="472"/>
        <v>2</v>
      </c>
      <c r="M5017" s="199">
        <f t="shared" si="473"/>
        <v>2</v>
      </c>
    </row>
    <row r="5018" spans="1:13" x14ac:dyDescent="0.35">
      <c r="A5018" s="189" t="s">
        <v>4615</v>
      </c>
      <c r="B5018" s="190" t="s">
        <v>4632</v>
      </c>
      <c r="C5018" s="191">
        <v>583316</v>
      </c>
      <c r="D5018" s="192">
        <v>1.2989999999999999</v>
      </c>
      <c r="E5018" s="193">
        <v>38.84494196</v>
      </c>
      <c r="F5018" s="194">
        <v>4.3117744610281923</v>
      </c>
      <c r="H5018" s="195">
        <f t="shared" si="469"/>
        <v>0.5</v>
      </c>
      <c r="I5018" s="196">
        <f t="shared" si="470"/>
        <v>0.5</v>
      </c>
      <c r="J5018" s="197">
        <f t="shared" si="471"/>
        <v>1</v>
      </c>
      <c r="K5018" s="186">
        <f t="shared" si="474"/>
        <v>2</v>
      </c>
      <c r="L5018" s="198">
        <f t="shared" si="472"/>
        <v>0.66666666666666663</v>
      </c>
      <c r="M5018" s="199">
        <f t="shared" si="473"/>
        <v>0.66</v>
      </c>
    </row>
    <row r="5019" spans="1:13" x14ac:dyDescent="0.35">
      <c r="A5019" s="189" t="s">
        <v>4615</v>
      </c>
      <c r="B5019" s="190" t="s">
        <v>4633</v>
      </c>
      <c r="C5019" s="191">
        <v>596078</v>
      </c>
      <c r="D5019" s="192">
        <v>4</v>
      </c>
      <c r="E5019" s="193">
        <v>44.357142860000003</v>
      </c>
      <c r="F5019" s="194">
        <v>4.0816326530612246</v>
      </c>
      <c r="H5019" s="195">
        <f t="shared" si="469"/>
        <v>4.5</v>
      </c>
      <c r="I5019" s="196">
        <f t="shared" si="470"/>
        <v>5</v>
      </c>
      <c r="J5019" s="197">
        <f t="shared" si="471"/>
        <v>1.5</v>
      </c>
      <c r="K5019" s="186">
        <f t="shared" si="474"/>
        <v>11</v>
      </c>
      <c r="L5019" s="198">
        <f t="shared" si="472"/>
        <v>3.6666666666666665</v>
      </c>
      <c r="M5019" s="199">
        <f t="shared" si="473"/>
        <v>3.66</v>
      </c>
    </row>
    <row r="5020" spans="1:13" x14ac:dyDescent="0.35">
      <c r="A5020" s="189" t="s">
        <v>4615</v>
      </c>
      <c r="B5020" s="190" t="s">
        <v>4634</v>
      </c>
      <c r="C5020" s="191">
        <v>583341</v>
      </c>
      <c r="D5020" s="192">
        <v>3.5259999999999998</v>
      </c>
      <c r="E5020" s="193">
        <v>42.670873790000002</v>
      </c>
      <c r="F5020" s="194">
        <v>4.8543689320388346</v>
      </c>
      <c r="H5020" s="195">
        <f t="shared" si="469"/>
        <v>3.5</v>
      </c>
      <c r="I5020" s="196">
        <f t="shared" si="470"/>
        <v>3</v>
      </c>
      <c r="J5020" s="197">
        <f t="shared" si="471"/>
        <v>0.5</v>
      </c>
      <c r="K5020" s="186">
        <f t="shared" si="474"/>
        <v>7</v>
      </c>
      <c r="L5020" s="198">
        <f t="shared" si="472"/>
        <v>2.3333333333333335</v>
      </c>
      <c r="M5020" s="199">
        <f t="shared" si="473"/>
        <v>2.33</v>
      </c>
    </row>
    <row r="5021" spans="1:13" x14ac:dyDescent="0.35">
      <c r="A5021" s="189" t="s">
        <v>4615</v>
      </c>
      <c r="B5021" s="190" t="s">
        <v>4635</v>
      </c>
      <c r="C5021" s="191">
        <v>583359</v>
      </c>
      <c r="D5021" s="192">
        <v>3.54</v>
      </c>
      <c r="E5021" s="193">
        <v>41.370300749999998</v>
      </c>
      <c r="F5021" s="194">
        <v>0.37593984962406019</v>
      </c>
      <c r="H5021" s="195">
        <f t="shared" si="469"/>
        <v>3.5</v>
      </c>
      <c r="I5021" s="196">
        <f t="shared" si="470"/>
        <v>1</v>
      </c>
      <c r="J5021" s="197">
        <f t="shared" si="471"/>
        <v>5</v>
      </c>
      <c r="K5021" s="186">
        <f t="shared" si="474"/>
        <v>9.5</v>
      </c>
      <c r="L5021" s="198">
        <f t="shared" si="472"/>
        <v>3.1666666666666665</v>
      </c>
      <c r="M5021" s="199">
        <f t="shared" si="473"/>
        <v>3.16</v>
      </c>
    </row>
    <row r="5022" spans="1:13" x14ac:dyDescent="0.35">
      <c r="A5022" s="189" t="s">
        <v>4615</v>
      </c>
      <c r="B5022" s="190" t="s">
        <v>4636</v>
      </c>
      <c r="C5022" s="191">
        <v>596175</v>
      </c>
      <c r="D5022" s="192">
        <v>4.7619999999999996</v>
      </c>
      <c r="E5022" s="193">
        <v>45.016627999999997</v>
      </c>
      <c r="F5022" s="194">
        <v>1.082753286929621</v>
      </c>
      <c r="H5022" s="195">
        <f t="shared" si="469"/>
        <v>5</v>
      </c>
      <c r="I5022" s="196">
        <f t="shared" si="470"/>
        <v>5</v>
      </c>
      <c r="J5022" s="197">
        <f t="shared" si="471"/>
        <v>5</v>
      </c>
      <c r="K5022" s="186">
        <f t="shared" si="474"/>
        <v>15</v>
      </c>
      <c r="L5022" s="198">
        <f t="shared" si="472"/>
        <v>5</v>
      </c>
      <c r="M5022" s="199">
        <f t="shared" si="473"/>
        <v>5</v>
      </c>
    </row>
    <row r="5023" spans="1:13" x14ac:dyDescent="0.35">
      <c r="A5023" s="189" t="s">
        <v>4615</v>
      </c>
      <c r="B5023" s="190" t="s">
        <v>4637</v>
      </c>
      <c r="C5023" s="191">
        <v>583464</v>
      </c>
      <c r="D5023" s="192">
        <v>2.5640000000000001</v>
      </c>
      <c r="E5023" s="193">
        <v>50.635135140000003</v>
      </c>
      <c r="F5023" s="194">
        <v>0</v>
      </c>
      <c r="H5023" s="195">
        <f t="shared" si="469"/>
        <v>1.5</v>
      </c>
      <c r="I5023" s="196">
        <f t="shared" si="470"/>
        <v>5</v>
      </c>
      <c r="J5023" s="197">
        <f t="shared" si="471"/>
        <v>5</v>
      </c>
      <c r="K5023" s="186">
        <f t="shared" si="474"/>
        <v>11.5</v>
      </c>
      <c r="L5023" s="198">
        <f t="shared" si="472"/>
        <v>3.8333333333333335</v>
      </c>
      <c r="M5023" s="199">
        <f t="shared" si="473"/>
        <v>3.83</v>
      </c>
    </row>
    <row r="5024" spans="1:13" x14ac:dyDescent="0.35">
      <c r="A5024" s="189" t="s">
        <v>4615</v>
      </c>
      <c r="B5024" s="190" t="s">
        <v>4638</v>
      </c>
      <c r="C5024" s="191">
        <v>596191</v>
      </c>
      <c r="D5024" s="192">
        <v>2.4390000000000001</v>
      </c>
      <c r="E5024" s="193">
        <v>38.411999999999999</v>
      </c>
      <c r="F5024" s="194">
        <v>4.8</v>
      </c>
      <c r="H5024" s="195">
        <f t="shared" si="469"/>
        <v>1</v>
      </c>
      <c r="I5024" s="196">
        <f t="shared" si="470"/>
        <v>0.5</v>
      </c>
      <c r="J5024" s="197">
        <f t="shared" si="471"/>
        <v>0.5</v>
      </c>
      <c r="K5024" s="186">
        <f t="shared" si="474"/>
        <v>2</v>
      </c>
      <c r="L5024" s="198">
        <f t="shared" si="472"/>
        <v>0.66666666666666663</v>
      </c>
      <c r="M5024" s="199">
        <f t="shared" si="473"/>
        <v>0.66</v>
      </c>
    </row>
    <row r="5025" spans="1:13" x14ac:dyDescent="0.35">
      <c r="A5025" s="189" t="s">
        <v>4615</v>
      </c>
      <c r="B5025" s="190" t="s">
        <v>4639</v>
      </c>
      <c r="C5025" s="191">
        <v>582123</v>
      </c>
      <c r="D5025" s="192">
        <v>2.9849999999999999</v>
      </c>
      <c r="E5025" s="193">
        <v>45.043103449999997</v>
      </c>
      <c r="F5025" s="194">
        <v>0</v>
      </c>
      <c r="H5025" s="195">
        <f t="shared" si="469"/>
        <v>2.5</v>
      </c>
      <c r="I5025" s="196">
        <f t="shared" si="470"/>
        <v>5</v>
      </c>
      <c r="J5025" s="197">
        <f t="shared" si="471"/>
        <v>5</v>
      </c>
      <c r="K5025" s="186">
        <f t="shared" si="474"/>
        <v>12.5</v>
      </c>
      <c r="L5025" s="198">
        <f t="shared" si="472"/>
        <v>4.166666666666667</v>
      </c>
      <c r="M5025" s="199">
        <f t="shared" si="473"/>
        <v>4.16</v>
      </c>
    </row>
    <row r="5026" spans="1:13" x14ac:dyDescent="0.35">
      <c r="A5026" s="189" t="s">
        <v>4615</v>
      </c>
      <c r="B5026" s="190" t="s">
        <v>4127</v>
      </c>
      <c r="C5026" s="191">
        <v>596302</v>
      </c>
      <c r="D5026" s="192">
        <v>2.7650000000000001</v>
      </c>
      <c r="E5026" s="193">
        <v>38.970254959999998</v>
      </c>
      <c r="F5026" s="194">
        <v>3.966005665722379</v>
      </c>
      <c r="H5026" s="195">
        <f t="shared" si="469"/>
        <v>2</v>
      </c>
      <c r="I5026" s="196">
        <f t="shared" si="470"/>
        <v>0.5</v>
      </c>
      <c r="J5026" s="197">
        <f t="shared" si="471"/>
        <v>1.5</v>
      </c>
      <c r="K5026" s="186">
        <f t="shared" si="474"/>
        <v>4</v>
      </c>
      <c r="L5026" s="198">
        <f t="shared" si="472"/>
        <v>1.3333333333333333</v>
      </c>
      <c r="M5026" s="199">
        <f t="shared" si="473"/>
        <v>1.33</v>
      </c>
    </row>
    <row r="5027" spans="1:13" x14ac:dyDescent="0.35">
      <c r="A5027" s="189" t="s">
        <v>4615</v>
      </c>
      <c r="B5027" s="190" t="s">
        <v>4640</v>
      </c>
      <c r="C5027" s="191">
        <v>582174</v>
      </c>
      <c r="D5027" s="192">
        <v>8.3330000000000002</v>
      </c>
      <c r="E5027" s="193">
        <v>41.400763359999999</v>
      </c>
      <c r="F5027" s="194">
        <v>9.1603053435114514</v>
      </c>
      <c r="H5027" s="195">
        <f t="shared" si="469"/>
        <v>5</v>
      </c>
      <c r="I5027" s="196">
        <f t="shared" si="470"/>
        <v>1</v>
      </c>
      <c r="J5027" s="197">
        <f t="shared" si="471"/>
        <v>0.5</v>
      </c>
      <c r="K5027" s="186">
        <f t="shared" si="474"/>
        <v>6.5</v>
      </c>
      <c r="L5027" s="198">
        <f t="shared" si="472"/>
        <v>2.1666666666666665</v>
      </c>
      <c r="M5027" s="199">
        <f t="shared" si="473"/>
        <v>2.16</v>
      </c>
    </row>
    <row r="5028" spans="1:13" x14ac:dyDescent="0.35">
      <c r="A5028" s="189" t="s">
        <v>4615</v>
      </c>
      <c r="B5028" s="190" t="s">
        <v>4641</v>
      </c>
      <c r="C5028" s="191">
        <v>596400</v>
      </c>
      <c r="D5028" s="192">
        <v>4.9589999999999996</v>
      </c>
      <c r="E5028" s="193">
        <v>39.236842109999998</v>
      </c>
      <c r="F5028" s="194">
        <v>3.8277511961722488</v>
      </c>
      <c r="H5028" s="195">
        <f t="shared" si="469"/>
        <v>5</v>
      </c>
      <c r="I5028" s="196">
        <f t="shared" si="470"/>
        <v>0.5</v>
      </c>
      <c r="J5028" s="197">
        <f t="shared" si="471"/>
        <v>2</v>
      </c>
      <c r="K5028" s="186">
        <f t="shared" si="474"/>
        <v>7.5</v>
      </c>
      <c r="L5028" s="198">
        <f t="shared" si="472"/>
        <v>2.5</v>
      </c>
      <c r="M5028" s="199">
        <f t="shared" si="473"/>
        <v>2.5</v>
      </c>
    </row>
    <row r="5029" spans="1:13" x14ac:dyDescent="0.35">
      <c r="A5029" s="189" t="s">
        <v>4615</v>
      </c>
      <c r="B5029" s="190" t="s">
        <v>4642</v>
      </c>
      <c r="C5029" s="191">
        <v>549746</v>
      </c>
      <c r="D5029" s="192">
        <v>5.1890000000000001</v>
      </c>
      <c r="E5029" s="193">
        <v>43.669746750000002</v>
      </c>
      <c r="F5029" s="194">
        <v>0.95824777549623541</v>
      </c>
      <c r="H5029" s="195">
        <f t="shared" si="469"/>
        <v>5</v>
      </c>
      <c r="I5029" s="196">
        <f t="shared" si="470"/>
        <v>5</v>
      </c>
      <c r="J5029" s="197">
        <f t="shared" si="471"/>
        <v>5</v>
      </c>
      <c r="K5029" s="186">
        <f t="shared" si="474"/>
        <v>15</v>
      </c>
      <c r="L5029" s="198">
        <f t="shared" si="472"/>
        <v>5</v>
      </c>
      <c r="M5029" s="199">
        <f t="shared" si="473"/>
        <v>5</v>
      </c>
    </row>
    <row r="5030" spans="1:13" x14ac:dyDescent="0.35">
      <c r="A5030" s="189" t="s">
        <v>4615</v>
      </c>
      <c r="B5030" s="190" t="s">
        <v>4643</v>
      </c>
      <c r="C5030" s="191">
        <v>582255</v>
      </c>
      <c r="D5030" s="192">
        <v>4.8280000000000003</v>
      </c>
      <c r="E5030" s="193">
        <v>43.222891570000002</v>
      </c>
      <c r="F5030" s="194">
        <v>3.2128514056224899</v>
      </c>
      <c r="H5030" s="195">
        <f t="shared" si="469"/>
        <v>5</v>
      </c>
      <c r="I5030" s="196">
        <f t="shared" si="470"/>
        <v>4</v>
      </c>
      <c r="J5030" s="197">
        <f t="shared" si="471"/>
        <v>2.5</v>
      </c>
      <c r="K5030" s="186">
        <f t="shared" si="474"/>
        <v>11.5</v>
      </c>
      <c r="L5030" s="198">
        <f t="shared" si="472"/>
        <v>3.8333333333333335</v>
      </c>
      <c r="M5030" s="199">
        <f t="shared" si="473"/>
        <v>3.83</v>
      </c>
    </row>
    <row r="5031" spans="1:13" x14ac:dyDescent="0.35">
      <c r="A5031" s="189" t="s">
        <v>4615</v>
      </c>
      <c r="B5031" s="190" t="s">
        <v>457</v>
      </c>
      <c r="C5031" s="191">
        <v>582263</v>
      </c>
      <c r="D5031" s="192">
        <v>4.7949999999999999</v>
      </c>
      <c r="E5031" s="193">
        <v>43.731092439999998</v>
      </c>
      <c r="F5031" s="194">
        <v>2.5210084033613445</v>
      </c>
      <c r="H5031" s="195">
        <f t="shared" si="469"/>
        <v>5</v>
      </c>
      <c r="I5031" s="196">
        <f t="shared" si="470"/>
        <v>5</v>
      </c>
      <c r="J5031" s="197">
        <f t="shared" si="471"/>
        <v>3.5</v>
      </c>
      <c r="K5031" s="186">
        <f t="shared" si="474"/>
        <v>13.5</v>
      </c>
      <c r="L5031" s="198">
        <f t="shared" si="472"/>
        <v>4.5</v>
      </c>
      <c r="M5031" s="199">
        <f t="shared" si="473"/>
        <v>4.5</v>
      </c>
    </row>
    <row r="5032" spans="1:13" x14ac:dyDescent="0.35">
      <c r="A5032" s="189" t="s">
        <v>4615</v>
      </c>
      <c r="B5032" s="190" t="s">
        <v>4644</v>
      </c>
      <c r="C5032" s="191">
        <v>596582</v>
      </c>
      <c r="D5032" s="192">
        <v>6</v>
      </c>
      <c r="E5032" s="193">
        <v>43.560240960000002</v>
      </c>
      <c r="F5032" s="194">
        <v>4.8192771084337354</v>
      </c>
      <c r="H5032" s="195">
        <f t="shared" si="469"/>
        <v>5</v>
      </c>
      <c r="I5032" s="196">
        <f t="shared" si="470"/>
        <v>4.5</v>
      </c>
      <c r="J5032" s="197">
        <f t="shared" si="471"/>
        <v>0.5</v>
      </c>
      <c r="K5032" s="186">
        <f t="shared" si="474"/>
        <v>10</v>
      </c>
      <c r="L5032" s="198">
        <f t="shared" si="472"/>
        <v>3.3333333333333335</v>
      </c>
      <c r="M5032" s="199">
        <f t="shared" si="473"/>
        <v>3.33</v>
      </c>
    </row>
    <row r="5033" spans="1:13" x14ac:dyDescent="0.35">
      <c r="A5033" s="189" t="s">
        <v>4615</v>
      </c>
      <c r="B5033" s="190" t="s">
        <v>4645</v>
      </c>
      <c r="C5033" s="191">
        <v>596698</v>
      </c>
      <c r="D5033" s="192">
        <v>0</v>
      </c>
      <c r="E5033" s="193">
        <v>37.232142860000003</v>
      </c>
      <c r="F5033" s="194">
        <v>7.1428571428571432</v>
      </c>
      <c r="H5033" s="195">
        <f t="shared" si="469"/>
        <v>0.5</v>
      </c>
      <c r="I5033" s="196">
        <f t="shared" si="470"/>
        <v>0.5</v>
      </c>
      <c r="J5033" s="197">
        <f t="shared" si="471"/>
        <v>0.5</v>
      </c>
      <c r="K5033" s="186">
        <f t="shared" si="474"/>
        <v>1.5</v>
      </c>
      <c r="L5033" s="198">
        <f t="shared" si="472"/>
        <v>0.5</v>
      </c>
      <c r="M5033" s="199">
        <f t="shared" si="473"/>
        <v>0.5</v>
      </c>
    </row>
    <row r="5034" spans="1:13" x14ac:dyDescent="0.35">
      <c r="A5034" s="189" t="s">
        <v>4615</v>
      </c>
      <c r="B5034" s="190" t="s">
        <v>4646</v>
      </c>
      <c r="C5034" s="191">
        <v>583847</v>
      </c>
      <c r="D5034" s="192">
        <v>3.7909999999999999</v>
      </c>
      <c r="E5034" s="193">
        <v>41.646926540000003</v>
      </c>
      <c r="F5034" s="194">
        <v>4.497751124437781</v>
      </c>
      <c r="H5034" s="195">
        <f t="shared" si="469"/>
        <v>4</v>
      </c>
      <c r="I5034" s="196">
        <f t="shared" si="470"/>
        <v>1.5</v>
      </c>
      <c r="J5034" s="197">
        <f t="shared" si="471"/>
        <v>1</v>
      </c>
      <c r="K5034" s="186">
        <f t="shared" si="474"/>
        <v>6.5</v>
      </c>
      <c r="L5034" s="198">
        <f t="shared" si="472"/>
        <v>2.1666666666666665</v>
      </c>
      <c r="M5034" s="199">
        <f t="shared" si="473"/>
        <v>2.16</v>
      </c>
    </row>
    <row r="5035" spans="1:13" x14ac:dyDescent="0.35">
      <c r="A5035" s="189" t="s">
        <v>4615</v>
      </c>
      <c r="B5035" s="190" t="s">
        <v>4647</v>
      </c>
      <c r="C5035" s="191">
        <v>545295</v>
      </c>
      <c r="D5035" s="192">
        <v>8.1630000000000003</v>
      </c>
      <c r="E5035" s="193">
        <v>41.246987949999998</v>
      </c>
      <c r="F5035" s="194">
        <v>7.2289156626506017</v>
      </c>
      <c r="H5035" s="195">
        <f t="shared" si="469"/>
        <v>5</v>
      </c>
      <c r="I5035" s="196">
        <f t="shared" si="470"/>
        <v>1</v>
      </c>
      <c r="J5035" s="197">
        <f t="shared" si="471"/>
        <v>0.5</v>
      </c>
      <c r="K5035" s="186">
        <f t="shared" si="474"/>
        <v>6.5</v>
      </c>
      <c r="L5035" s="198">
        <f t="shared" si="472"/>
        <v>2.1666666666666665</v>
      </c>
      <c r="M5035" s="199">
        <f t="shared" si="473"/>
        <v>2.16</v>
      </c>
    </row>
    <row r="5036" spans="1:13" x14ac:dyDescent="0.35">
      <c r="A5036" s="189" t="s">
        <v>4615</v>
      </c>
      <c r="B5036" s="190" t="s">
        <v>1182</v>
      </c>
      <c r="C5036" s="191">
        <v>549894</v>
      </c>
      <c r="D5036" s="192">
        <v>4.7619999999999996</v>
      </c>
      <c r="E5036" s="193">
        <v>47.166666669999998</v>
      </c>
      <c r="F5036" s="194">
        <v>2.7777777777777777</v>
      </c>
      <c r="H5036" s="195">
        <f t="shared" si="469"/>
        <v>5</v>
      </c>
      <c r="I5036" s="196">
        <f t="shared" si="470"/>
        <v>5</v>
      </c>
      <c r="J5036" s="197">
        <f t="shared" si="471"/>
        <v>3.5</v>
      </c>
      <c r="K5036" s="186">
        <f t="shared" si="474"/>
        <v>13.5</v>
      </c>
      <c r="L5036" s="198">
        <f t="shared" si="472"/>
        <v>4.5</v>
      </c>
      <c r="M5036" s="199">
        <f t="shared" si="473"/>
        <v>4.5</v>
      </c>
    </row>
    <row r="5037" spans="1:13" x14ac:dyDescent="0.35">
      <c r="A5037" s="189" t="s">
        <v>4615</v>
      </c>
      <c r="B5037" s="190" t="s">
        <v>4648</v>
      </c>
      <c r="C5037" s="191">
        <v>582379</v>
      </c>
      <c r="D5037" s="192">
        <v>5.7469999999999999</v>
      </c>
      <c r="E5037" s="193">
        <v>40.027397260000001</v>
      </c>
      <c r="F5037" s="194">
        <v>0</v>
      </c>
      <c r="H5037" s="195">
        <f t="shared" si="469"/>
        <v>5</v>
      </c>
      <c r="I5037" s="196">
        <f t="shared" si="470"/>
        <v>0.5</v>
      </c>
      <c r="J5037" s="197">
        <f t="shared" si="471"/>
        <v>5</v>
      </c>
      <c r="K5037" s="186">
        <f t="shared" si="474"/>
        <v>10.5</v>
      </c>
      <c r="L5037" s="198">
        <f t="shared" si="472"/>
        <v>3.5</v>
      </c>
      <c r="M5037" s="199">
        <f t="shared" si="473"/>
        <v>3.5</v>
      </c>
    </row>
    <row r="5038" spans="1:13" x14ac:dyDescent="0.35">
      <c r="A5038" s="189" t="s">
        <v>4615</v>
      </c>
      <c r="B5038" s="190" t="s">
        <v>4206</v>
      </c>
      <c r="C5038" s="191">
        <v>583928</v>
      </c>
      <c r="D5038" s="192">
        <v>1.7669999999999999</v>
      </c>
      <c r="E5038" s="193">
        <v>42.31344902</v>
      </c>
      <c r="F5038" s="194">
        <v>3.0368763557483729</v>
      </c>
      <c r="H5038" s="195">
        <f t="shared" si="469"/>
        <v>0.5</v>
      </c>
      <c r="I5038" s="196">
        <f t="shared" si="470"/>
        <v>2.5</v>
      </c>
      <c r="J5038" s="197">
        <f t="shared" si="471"/>
        <v>3</v>
      </c>
      <c r="K5038" s="186">
        <f t="shared" si="474"/>
        <v>6</v>
      </c>
      <c r="L5038" s="198">
        <f t="shared" si="472"/>
        <v>2</v>
      </c>
      <c r="M5038" s="199">
        <f t="shared" si="473"/>
        <v>2</v>
      </c>
    </row>
    <row r="5039" spans="1:13" x14ac:dyDescent="0.35">
      <c r="A5039" s="189" t="s">
        <v>4615</v>
      </c>
      <c r="B5039" s="190" t="s">
        <v>4649</v>
      </c>
      <c r="C5039" s="191">
        <v>582450</v>
      </c>
      <c r="D5039" s="192">
        <v>8.5709999999999997</v>
      </c>
      <c r="E5039" s="193">
        <v>47.043859650000002</v>
      </c>
      <c r="F5039" s="194">
        <v>0</v>
      </c>
      <c r="H5039" s="195">
        <f t="shared" si="469"/>
        <v>5</v>
      </c>
      <c r="I5039" s="196">
        <f t="shared" si="470"/>
        <v>5</v>
      </c>
      <c r="J5039" s="197">
        <f t="shared" si="471"/>
        <v>5</v>
      </c>
      <c r="K5039" s="186">
        <f t="shared" si="474"/>
        <v>15</v>
      </c>
      <c r="L5039" s="198">
        <f t="shared" si="472"/>
        <v>5</v>
      </c>
      <c r="M5039" s="199">
        <f t="shared" si="473"/>
        <v>5</v>
      </c>
    </row>
    <row r="5040" spans="1:13" x14ac:dyDescent="0.35">
      <c r="A5040" s="189" t="s">
        <v>4615</v>
      </c>
      <c r="B5040" s="190" t="s">
        <v>4650</v>
      </c>
      <c r="C5040" s="191">
        <v>583944</v>
      </c>
      <c r="D5040" s="192">
        <v>3.738</v>
      </c>
      <c r="E5040" s="193">
        <v>40.364553309999998</v>
      </c>
      <c r="F5040" s="194">
        <v>4.0345821325648412</v>
      </c>
      <c r="H5040" s="195">
        <f t="shared" si="469"/>
        <v>4</v>
      </c>
      <c r="I5040" s="196">
        <f t="shared" si="470"/>
        <v>0.5</v>
      </c>
      <c r="J5040" s="197">
        <f t="shared" si="471"/>
        <v>1.5</v>
      </c>
      <c r="K5040" s="186">
        <f t="shared" si="474"/>
        <v>6</v>
      </c>
      <c r="L5040" s="198">
        <f t="shared" si="472"/>
        <v>2</v>
      </c>
      <c r="M5040" s="199">
        <f t="shared" si="473"/>
        <v>2</v>
      </c>
    </row>
    <row r="5041" spans="1:13" x14ac:dyDescent="0.35">
      <c r="A5041" s="189" t="s">
        <v>4615</v>
      </c>
      <c r="B5041" s="190" t="s">
        <v>1451</v>
      </c>
      <c r="C5041" s="191">
        <v>583961</v>
      </c>
      <c r="D5041" s="192">
        <v>3.7850000000000001</v>
      </c>
      <c r="E5041" s="193">
        <v>43.897177419999998</v>
      </c>
      <c r="F5041" s="194">
        <v>1.2096774193548387</v>
      </c>
      <c r="H5041" s="195">
        <f t="shared" si="469"/>
        <v>4</v>
      </c>
      <c r="I5041" s="196">
        <f t="shared" si="470"/>
        <v>5</v>
      </c>
      <c r="J5041" s="197">
        <f t="shared" si="471"/>
        <v>5</v>
      </c>
      <c r="K5041" s="186">
        <f t="shared" si="474"/>
        <v>14</v>
      </c>
      <c r="L5041" s="198">
        <f t="shared" si="472"/>
        <v>4.666666666666667</v>
      </c>
      <c r="M5041" s="199">
        <f t="shared" si="473"/>
        <v>4.66</v>
      </c>
    </row>
    <row r="5042" spans="1:13" x14ac:dyDescent="0.35">
      <c r="A5042" s="189" t="s">
        <v>4615</v>
      </c>
      <c r="B5042" s="190" t="s">
        <v>4615</v>
      </c>
      <c r="C5042" s="191">
        <v>584002</v>
      </c>
      <c r="D5042" s="192">
        <v>4.2759999999999998</v>
      </c>
      <c r="E5042" s="193">
        <v>41.941401620000001</v>
      </c>
      <c r="F5042" s="194">
        <v>2.3504043126684637</v>
      </c>
      <c r="H5042" s="195">
        <f t="shared" si="469"/>
        <v>5</v>
      </c>
      <c r="I5042" s="196">
        <f t="shared" si="470"/>
        <v>2</v>
      </c>
      <c r="J5042" s="197">
        <f t="shared" si="471"/>
        <v>4</v>
      </c>
      <c r="K5042" s="186">
        <f t="shared" si="474"/>
        <v>11</v>
      </c>
      <c r="L5042" s="198">
        <f t="shared" si="472"/>
        <v>3.6666666666666665</v>
      </c>
      <c r="M5042" s="199">
        <f t="shared" si="473"/>
        <v>3.66</v>
      </c>
    </row>
    <row r="5043" spans="1:13" x14ac:dyDescent="0.35">
      <c r="A5043" s="189" t="s">
        <v>4615</v>
      </c>
      <c r="B5043" s="190" t="s">
        <v>4651</v>
      </c>
      <c r="C5043" s="191">
        <v>596892</v>
      </c>
      <c r="D5043" s="192">
        <v>1.4490000000000001</v>
      </c>
      <c r="E5043" s="193">
        <v>40.470873789999999</v>
      </c>
      <c r="F5043" s="194">
        <v>5.825242718446602</v>
      </c>
      <c r="H5043" s="195">
        <f t="shared" si="469"/>
        <v>0.5</v>
      </c>
      <c r="I5043" s="196">
        <f t="shared" si="470"/>
        <v>0.5</v>
      </c>
      <c r="J5043" s="197">
        <f t="shared" si="471"/>
        <v>0.5</v>
      </c>
      <c r="K5043" s="186">
        <f t="shared" si="474"/>
        <v>1.5</v>
      </c>
      <c r="L5043" s="198">
        <f t="shared" si="472"/>
        <v>0.5</v>
      </c>
      <c r="M5043" s="199">
        <f t="shared" si="473"/>
        <v>0.5</v>
      </c>
    </row>
    <row r="5044" spans="1:13" x14ac:dyDescent="0.35">
      <c r="A5044" s="189" t="s">
        <v>4615</v>
      </c>
      <c r="B5044" s="190" t="s">
        <v>4652</v>
      </c>
      <c r="C5044" s="191">
        <v>549908</v>
      </c>
      <c r="D5044" s="192">
        <v>6.25</v>
      </c>
      <c r="E5044" s="193">
        <v>43.251824820000003</v>
      </c>
      <c r="F5044" s="194">
        <v>2.9197080291970807</v>
      </c>
      <c r="H5044" s="195">
        <f t="shared" si="469"/>
        <v>5</v>
      </c>
      <c r="I5044" s="196">
        <f t="shared" si="470"/>
        <v>4</v>
      </c>
      <c r="J5044" s="197">
        <f t="shared" si="471"/>
        <v>3</v>
      </c>
      <c r="K5044" s="186">
        <f t="shared" si="474"/>
        <v>12</v>
      </c>
      <c r="L5044" s="198">
        <f t="shared" si="472"/>
        <v>4</v>
      </c>
      <c r="M5044" s="199">
        <f t="shared" si="473"/>
        <v>4</v>
      </c>
    </row>
    <row r="5045" spans="1:13" x14ac:dyDescent="0.35">
      <c r="A5045" s="189" t="s">
        <v>4615</v>
      </c>
      <c r="B5045" s="190" t="s">
        <v>4653</v>
      </c>
      <c r="C5045" s="191">
        <v>582565</v>
      </c>
      <c r="D5045" s="192">
        <v>4.4870000000000001</v>
      </c>
      <c r="E5045" s="193">
        <v>43.585106379999999</v>
      </c>
      <c r="F5045" s="194">
        <v>4.2553191489361701</v>
      </c>
      <c r="H5045" s="195">
        <f t="shared" si="469"/>
        <v>5</v>
      </c>
      <c r="I5045" s="196">
        <f t="shared" si="470"/>
        <v>4.5</v>
      </c>
      <c r="J5045" s="197">
        <f t="shared" si="471"/>
        <v>1</v>
      </c>
      <c r="K5045" s="186">
        <f t="shared" si="474"/>
        <v>10.5</v>
      </c>
      <c r="L5045" s="198">
        <f t="shared" si="472"/>
        <v>3.5</v>
      </c>
      <c r="M5045" s="199">
        <f t="shared" si="473"/>
        <v>3.5</v>
      </c>
    </row>
    <row r="5046" spans="1:13" x14ac:dyDescent="0.35">
      <c r="A5046" s="189" t="s">
        <v>4615</v>
      </c>
      <c r="B5046" s="190" t="s">
        <v>4654</v>
      </c>
      <c r="C5046" s="191">
        <v>584070</v>
      </c>
      <c r="D5046" s="192">
        <v>1.0529999999999999</v>
      </c>
      <c r="E5046" s="193">
        <v>45.825396830000003</v>
      </c>
      <c r="F5046" s="194">
        <v>1.5873015873015872</v>
      </c>
      <c r="H5046" s="195">
        <f t="shared" si="469"/>
        <v>0.5</v>
      </c>
      <c r="I5046" s="196">
        <f t="shared" si="470"/>
        <v>5</v>
      </c>
      <c r="J5046" s="197">
        <f t="shared" si="471"/>
        <v>5</v>
      </c>
      <c r="K5046" s="186">
        <f t="shared" si="474"/>
        <v>10.5</v>
      </c>
      <c r="L5046" s="198">
        <f t="shared" si="472"/>
        <v>3.5</v>
      </c>
      <c r="M5046" s="199">
        <f t="shared" si="473"/>
        <v>3.5</v>
      </c>
    </row>
    <row r="5047" spans="1:13" x14ac:dyDescent="0.35">
      <c r="A5047" s="189" t="s">
        <v>4615</v>
      </c>
      <c r="B5047" s="190" t="s">
        <v>4655</v>
      </c>
      <c r="C5047" s="191">
        <v>584134</v>
      </c>
      <c r="D5047" s="192">
        <v>2.8570000000000002</v>
      </c>
      <c r="E5047" s="193">
        <v>41.655778890000001</v>
      </c>
      <c r="F5047" s="194">
        <v>7.0351758793969843</v>
      </c>
      <c r="H5047" s="195">
        <f t="shared" si="469"/>
        <v>2</v>
      </c>
      <c r="I5047" s="196">
        <f t="shared" si="470"/>
        <v>1.5</v>
      </c>
      <c r="J5047" s="197">
        <f t="shared" si="471"/>
        <v>0.5</v>
      </c>
      <c r="K5047" s="186">
        <f t="shared" si="474"/>
        <v>4</v>
      </c>
      <c r="L5047" s="198">
        <f t="shared" si="472"/>
        <v>1.3333333333333333</v>
      </c>
      <c r="M5047" s="199">
        <f t="shared" si="473"/>
        <v>1.33</v>
      </c>
    </row>
    <row r="5048" spans="1:13" x14ac:dyDescent="0.35">
      <c r="A5048" s="189" t="s">
        <v>4615</v>
      </c>
      <c r="B5048" s="190" t="s">
        <v>4656</v>
      </c>
      <c r="C5048" s="191">
        <v>597104</v>
      </c>
      <c r="D5048" s="192">
        <v>3.6360000000000001</v>
      </c>
      <c r="E5048" s="193">
        <v>42.258241759999997</v>
      </c>
      <c r="F5048" s="194">
        <v>2.197802197802198</v>
      </c>
      <c r="H5048" s="195">
        <f t="shared" si="469"/>
        <v>4</v>
      </c>
      <c r="I5048" s="196">
        <f t="shared" si="470"/>
        <v>2.5</v>
      </c>
      <c r="J5048" s="197">
        <f t="shared" si="471"/>
        <v>4</v>
      </c>
      <c r="K5048" s="186">
        <f t="shared" si="474"/>
        <v>10.5</v>
      </c>
      <c r="L5048" s="198">
        <f t="shared" si="472"/>
        <v>3.5</v>
      </c>
      <c r="M5048" s="199">
        <f t="shared" si="473"/>
        <v>3.5</v>
      </c>
    </row>
    <row r="5049" spans="1:13" x14ac:dyDescent="0.35">
      <c r="A5049" s="189" t="s">
        <v>4615</v>
      </c>
      <c r="B5049" s="190" t="s">
        <v>4657</v>
      </c>
      <c r="C5049" s="191">
        <v>584169</v>
      </c>
      <c r="D5049" s="192">
        <v>2.7930000000000001</v>
      </c>
      <c r="E5049" s="193">
        <v>40.965909089999997</v>
      </c>
      <c r="F5049" s="194">
        <v>7.5757575757575761</v>
      </c>
      <c r="H5049" s="195">
        <f t="shared" si="469"/>
        <v>2</v>
      </c>
      <c r="I5049" s="196">
        <f t="shared" si="470"/>
        <v>0.5</v>
      </c>
      <c r="J5049" s="197">
        <f t="shared" si="471"/>
        <v>0.5</v>
      </c>
      <c r="K5049" s="186">
        <f t="shared" si="474"/>
        <v>3</v>
      </c>
      <c r="L5049" s="198">
        <f t="shared" si="472"/>
        <v>1</v>
      </c>
      <c r="M5049" s="199">
        <f t="shared" si="473"/>
        <v>1</v>
      </c>
    </row>
    <row r="5050" spans="1:13" x14ac:dyDescent="0.35">
      <c r="A5050" s="189" t="s">
        <v>4615</v>
      </c>
      <c r="B5050" s="190" t="s">
        <v>1609</v>
      </c>
      <c r="C5050" s="191">
        <v>582735</v>
      </c>
      <c r="D5050" s="192">
        <v>2.0409999999999999</v>
      </c>
      <c r="E5050" s="193">
        <v>34.5</v>
      </c>
      <c r="F5050" s="194">
        <v>2.6315789473684208</v>
      </c>
      <c r="H5050" s="195">
        <f t="shared" si="469"/>
        <v>0.5</v>
      </c>
      <c r="I5050" s="196">
        <f t="shared" si="470"/>
        <v>0.5</v>
      </c>
      <c r="J5050" s="197">
        <f t="shared" si="471"/>
        <v>3.5</v>
      </c>
      <c r="K5050" s="186">
        <f t="shared" si="474"/>
        <v>4.5</v>
      </c>
      <c r="L5050" s="198">
        <f t="shared" si="472"/>
        <v>1.5</v>
      </c>
      <c r="M5050" s="199">
        <f t="shared" si="473"/>
        <v>1.5</v>
      </c>
    </row>
    <row r="5051" spans="1:13" x14ac:dyDescent="0.35">
      <c r="A5051" s="189" t="s">
        <v>4615</v>
      </c>
      <c r="B5051" s="190" t="s">
        <v>4658</v>
      </c>
      <c r="C5051" s="191">
        <v>597171</v>
      </c>
      <c r="D5051" s="192">
        <v>5.3719999999999999</v>
      </c>
      <c r="E5051" s="193">
        <v>42.18992248</v>
      </c>
      <c r="F5051" s="194">
        <v>4.6511627906976747</v>
      </c>
      <c r="H5051" s="195">
        <f t="shared" si="469"/>
        <v>5</v>
      </c>
      <c r="I5051" s="196">
        <f t="shared" si="470"/>
        <v>2.5</v>
      </c>
      <c r="J5051" s="197">
        <f t="shared" si="471"/>
        <v>0.5</v>
      </c>
      <c r="K5051" s="186">
        <f t="shared" si="474"/>
        <v>8</v>
      </c>
      <c r="L5051" s="198">
        <f t="shared" si="472"/>
        <v>2.6666666666666665</v>
      </c>
      <c r="M5051" s="199">
        <f t="shared" si="473"/>
        <v>2.66</v>
      </c>
    </row>
    <row r="5052" spans="1:13" x14ac:dyDescent="0.35">
      <c r="A5052" s="189" t="s">
        <v>4615</v>
      </c>
      <c r="B5052" s="190" t="s">
        <v>4659</v>
      </c>
      <c r="C5052" s="191">
        <v>584274</v>
      </c>
      <c r="D5052" s="192">
        <v>2.5379999999999998</v>
      </c>
      <c r="E5052" s="193">
        <v>39.111290320000002</v>
      </c>
      <c r="F5052" s="194">
        <v>12.903225806451612</v>
      </c>
      <c r="H5052" s="195">
        <f t="shared" si="469"/>
        <v>1.5</v>
      </c>
      <c r="I5052" s="196">
        <f t="shared" si="470"/>
        <v>0.5</v>
      </c>
      <c r="J5052" s="197">
        <f t="shared" si="471"/>
        <v>0.5</v>
      </c>
      <c r="K5052" s="186">
        <f t="shared" si="474"/>
        <v>2.5</v>
      </c>
      <c r="L5052" s="198">
        <f t="shared" si="472"/>
        <v>0.83333333333333337</v>
      </c>
      <c r="M5052" s="199">
        <f t="shared" si="473"/>
        <v>0.83</v>
      </c>
    </row>
    <row r="5053" spans="1:13" x14ac:dyDescent="0.35">
      <c r="A5053" s="189" t="s">
        <v>4660</v>
      </c>
      <c r="B5053" s="190" t="s">
        <v>4661</v>
      </c>
      <c r="C5053" s="191">
        <v>586048</v>
      </c>
      <c r="D5053" s="192">
        <v>4.3970000000000002</v>
      </c>
      <c r="E5053" s="193">
        <v>47.11838006</v>
      </c>
      <c r="F5053" s="194">
        <v>1.4537902388369677</v>
      </c>
      <c r="H5053" s="195">
        <f t="shared" si="469"/>
        <v>5</v>
      </c>
      <c r="I5053" s="196">
        <f t="shared" si="470"/>
        <v>5</v>
      </c>
      <c r="J5053" s="197">
        <f t="shared" si="471"/>
        <v>5</v>
      </c>
      <c r="K5053" s="186">
        <f t="shared" si="474"/>
        <v>15</v>
      </c>
      <c r="L5053" s="198">
        <f t="shared" si="472"/>
        <v>5</v>
      </c>
      <c r="M5053" s="199">
        <f t="shared" si="473"/>
        <v>5</v>
      </c>
    </row>
    <row r="5054" spans="1:13" x14ac:dyDescent="0.35">
      <c r="A5054" s="189" t="s">
        <v>4660</v>
      </c>
      <c r="B5054" s="190" t="s">
        <v>4662</v>
      </c>
      <c r="C5054" s="191">
        <v>586056</v>
      </c>
      <c r="D5054" s="192">
        <v>3.2970000000000002</v>
      </c>
      <c r="E5054" s="193">
        <v>45.516317020000002</v>
      </c>
      <c r="F5054" s="194">
        <v>1.8648018648018647</v>
      </c>
      <c r="H5054" s="195">
        <f t="shared" si="469"/>
        <v>3</v>
      </c>
      <c r="I5054" s="196">
        <f t="shared" si="470"/>
        <v>5</v>
      </c>
      <c r="J5054" s="197">
        <f t="shared" si="471"/>
        <v>4.5</v>
      </c>
      <c r="K5054" s="186">
        <f t="shared" si="474"/>
        <v>12.5</v>
      </c>
      <c r="L5054" s="198">
        <f t="shared" si="472"/>
        <v>4.166666666666667</v>
      </c>
      <c r="M5054" s="199">
        <f t="shared" si="473"/>
        <v>4.16</v>
      </c>
    </row>
    <row r="5055" spans="1:13" x14ac:dyDescent="0.35">
      <c r="A5055" s="189" t="s">
        <v>4660</v>
      </c>
      <c r="B5055" s="190" t="s">
        <v>4663</v>
      </c>
      <c r="C5055" s="191">
        <v>586188</v>
      </c>
      <c r="D5055" s="192">
        <v>5.0780000000000003</v>
      </c>
      <c r="E5055" s="193">
        <v>44.454072789999998</v>
      </c>
      <c r="F5055" s="194">
        <v>2.2530329289428077</v>
      </c>
      <c r="H5055" s="195">
        <f t="shared" si="469"/>
        <v>5</v>
      </c>
      <c r="I5055" s="196">
        <f t="shared" si="470"/>
        <v>5</v>
      </c>
      <c r="J5055" s="197">
        <f t="shared" si="471"/>
        <v>4</v>
      </c>
      <c r="K5055" s="186">
        <f t="shared" si="474"/>
        <v>14</v>
      </c>
      <c r="L5055" s="198">
        <f t="shared" si="472"/>
        <v>4.666666666666667</v>
      </c>
      <c r="M5055" s="199">
        <f t="shared" si="473"/>
        <v>4.66</v>
      </c>
    </row>
    <row r="5056" spans="1:13" x14ac:dyDescent="0.35">
      <c r="A5056" s="189" t="s">
        <v>4660</v>
      </c>
      <c r="B5056" s="190" t="s">
        <v>4664</v>
      </c>
      <c r="C5056" s="191">
        <v>586196</v>
      </c>
      <c r="D5056" s="192">
        <v>5.3440000000000003</v>
      </c>
      <c r="E5056" s="193">
        <v>44.773178809999997</v>
      </c>
      <c r="F5056" s="194">
        <v>0</v>
      </c>
      <c r="H5056" s="195">
        <f t="shared" si="469"/>
        <v>5</v>
      </c>
      <c r="I5056" s="196">
        <f t="shared" si="470"/>
        <v>5</v>
      </c>
      <c r="J5056" s="197">
        <f t="shared" si="471"/>
        <v>5</v>
      </c>
      <c r="K5056" s="186">
        <f t="shared" si="474"/>
        <v>15</v>
      </c>
      <c r="L5056" s="198">
        <f t="shared" si="472"/>
        <v>5</v>
      </c>
      <c r="M5056" s="199">
        <f t="shared" si="473"/>
        <v>5</v>
      </c>
    </row>
    <row r="5057" spans="1:13" x14ac:dyDescent="0.35">
      <c r="A5057" s="189" t="s">
        <v>4660</v>
      </c>
      <c r="B5057" s="190" t="s">
        <v>1330</v>
      </c>
      <c r="C5057" s="191">
        <v>586218</v>
      </c>
      <c r="D5057" s="192">
        <v>7.5890000000000004</v>
      </c>
      <c r="E5057" s="193">
        <v>43.902420569999997</v>
      </c>
      <c r="F5057" s="194">
        <v>2.7231467473524962</v>
      </c>
      <c r="H5057" s="195">
        <f t="shared" si="469"/>
        <v>5</v>
      </c>
      <c r="I5057" s="196">
        <f t="shared" si="470"/>
        <v>5</v>
      </c>
      <c r="J5057" s="197">
        <f t="shared" si="471"/>
        <v>3.5</v>
      </c>
      <c r="K5057" s="186">
        <f t="shared" si="474"/>
        <v>13.5</v>
      </c>
      <c r="L5057" s="198">
        <f t="shared" si="472"/>
        <v>4.5</v>
      </c>
      <c r="M5057" s="199">
        <f t="shared" si="473"/>
        <v>4.5</v>
      </c>
    </row>
    <row r="5058" spans="1:13" x14ac:dyDescent="0.35">
      <c r="A5058" s="189" t="s">
        <v>4660</v>
      </c>
      <c r="B5058" s="190" t="s">
        <v>4665</v>
      </c>
      <c r="C5058" s="191">
        <v>586269</v>
      </c>
      <c r="D5058" s="192">
        <v>4.444</v>
      </c>
      <c r="E5058" s="193">
        <v>44.61025145</v>
      </c>
      <c r="F5058" s="194">
        <v>2.3210831721470018</v>
      </c>
      <c r="H5058" s="195">
        <f t="shared" si="469"/>
        <v>5</v>
      </c>
      <c r="I5058" s="196">
        <f t="shared" si="470"/>
        <v>5</v>
      </c>
      <c r="J5058" s="197">
        <f t="shared" si="471"/>
        <v>4</v>
      </c>
      <c r="K5058" s="186">
        <f t="shared" si="474"/>
        <v>14</v>
      </c>
      <c r="L5058" s="198">
        <f t="shared" si="472"/>
        <v>4.666666666666667</v>
      </c>
      <c r="M5058" s="199">
        <f t="shared" si="473"/>
        <v>4.66</v>
      </c>
    </row>
    <row r="5059" spans="1:13" x14ac:dyDescent="0.35">
      <c r="A5059" s="189" t="s">
        <v>4660</v>
      </c>
      <c r="B5059" s="190" t="s">
        <v>4666</v>
      </c>
      <c r="C5059" s="191">
        <v>586285</v>
      </c>
      <c r="D5059" s="192">
        <v>4.8159999999999998</v>
      </c>
      <c r="E5059" s="193">
        <v>41.54355717</v>
      </c>
      <c r="F5059" s="194">
        <v>7.9854809437386578</v>
      </c>
      <c r="H5059" s="195">
        <f t="shared" si="469"/>
        <v>5</v>
      </c>
      <c r="I5059" s="196">
        <f t="shared" si="470"/>
        <v>1.5</v>
      </c>
      <c r="J5059" s="197">
        <f t="shared" si="471"/>
        <v>0.5</v>
      </c>
      <c r="K5059" s="186">
        <f t="shared" si="474"/>
        <v>7</v>
      </c>
      <c r="L5059" s="198">
        <f t="shared" si="472"/>
        <v>2.3333333333333335</v>
      </c>
      <c r="M5059" s="199">
        <f t="shared" si="473"/>
        <v>2.33</v>
      </c>
    </row>
    <row r="5060" spans="1:13" x14ac:dyDescent="0.35">
      <c r="A5060" s="189" t="s">
        <v>4660</v>
      </c>
      <c r="B5060" s="190" t="s">
        <v>4667</v>
      </c>
      <c r="C5060" s="191">
        <v>586293</v>
      </c>
      <c r="D5060" s="192">
        <v>6.4390000000000001</v>
      </c>
      <c r="E5060" s="193">
        <v>42.358208959999999</v>
      </c>
      <c r="F5060" s="194">
        <v>1.9900497512437814</v>
      </c>
      <c r="H5060" s="195">
        <f t="shared" ref="H5060:H5123" si="475">VALUE(_xlfn.IFS(D5060&gt;4.05,"5",D5060&gt;=3.83,"4,5",D5060&gt;=3.6,"4",D5060&gt;=3.37,"3,5",D5060&gt;=3.14,"3",D5060&gt;=2.91,"2,5",D5060&gt;=2.68,"2",D5060&gt;=2.45,"1,5",D5060&gt;=2.22,"1",D5060&lt;2.22,"0,5"))</f>
        <v>5</v>
      </c>
      <c r="I5060" s="196">
        <f t="shared" ref="I5060:I5123" si="476">VALUE(_xlfn.IFS(E5060&gt;43.62,"5",E5060&gt;=43.32,"4,5",E5060&gt;=43.1,"4",E5060&gt;=42.7,"3,5",E5060&gt;=42.39,"3",E5060&gt;=42.08,"2,5",E5060&gt;=41.77,"2",E5060&gt;=41.46,"1,5",E5060&gt;=41.15,"1",E5060&lt;41.15,"0,5"))</f>
        <v>2.5</v>
      </c>
      <c r="J5060" s="197">
        <f t="shared" ref="J5060:J5123" si="477">VALUE(_xlfn.IFS(F5060&gt;4.53,"0,5",F5060&gt;=4.2,"1",F5060&gt;=3.86,"1,5",F5060&gt;=3.52,"2",F5060&gt;=3.18,"2,5",F5060&gt;=2.84,"3",F5060&gt;=2.5,"3,5",F5060&gt;=2.16,"4",F5060&gt;=1.82,"4,5",F5060&lt;1.82,"5"))</f>
        <v>4.5</v>
      </c>
      <c r="K5060" s="186">
        <f t="shared" si="474"/>
        <v>12</v>
      </c>
      <c r="L5060" s="198">
        <f t="shared" ref="L5060:L5123" si="478">(H5060+I5060+J5060)/3</f>
        <v>4</v>
      </c>
      <c r="M5060" s="199">
        <f t="shared" ref="M5060:M5123" si="479">ROUNDDOWN(L5060,2)</f>
        <v>4</v>
      </c>
    </row>
    <row r="5061" spans="1:13" x14ac:dyDescent="0.35">
      <c r="A5061" s="189" t="s">
        <v>4660</v>
      </c>
      <c r="B5061" s="190" t="s">
        <v>4668</v>
      </c>
      <c r="C5061" s="191">
        <v>586323</v>
      </c>
      <c r="D5061" s="192">
        <v>4.9340000000000002</v>
      </c>
      <c r="E5061" s="193">
        <v>44.910489509999998</v>
      </c>
      <c r="F5061" s="194">
        <v>2.6573426573426575</v>
      </c>
      <c r="H5061" s="195">
        <f t="shared" si="475"/>
        <v>5</v>
      </c>
      <c r="I5061" s="196">
        <f t="shared" si="476"/>
        <v>5</v>
      </c>
      <c r="J5061" s="197">
        <f t="shared" si="477"/>
        <v>3.5</v>
      </c>
      <c r="K5061" s="186">
        <f t="shared" si="474"/>
        <v>13.5</v>
      </c>
      <c r="L5061" s="198">
        <f t="shared" si="478"/>
        <v>4.5</v>
      </c>
      <c r="M5061" s="199">
        <f t="shared" si="479"/>
        <v>4.5</v>
      </c>
    </row>
    <row r="5062" spans="1:13" x14ac:dyDescent="0.35">
      <c r="A5062" s="189" t="s">
        <v>4660</v>
      </c>
      <c r="B5062" s="190" t="s">
        <v>4348</v>
      </c>
      <c r="C5062" s="191">
        <v>586331</v>
      </c>
      <c r="D5062" s="192">
        <v>7.0209999999999999</v>
      </c>
      <c r="E5062" s="193">
        <v>45.346072190000001</v>
      </c>
      <c r="F5062" s="194">
        <v>2.1231422505307855</v>
      </c>
      <c r="H5062" s="195">
        <f t="shared" si="475"/>
        <v>5</v>
      </c>
      <c r="I5062" s="196">
        <f t="shared" si="476"/>
        <v>5</v>
      </c>
      <c r="J5062" s="197">
        <f t="shared" si="477"/>
        <v>4.5</v>
      </c>
      <c r="K5062" s="186">
        <f t="shared" si="474"/>
        <v>14.5</v>
      </c>
      <c r="L5062" s="198">
        <f t="shared" si="478"/>
        <v>4.833333333333333</v>
      </c>
      <c r="M5062" s="199">
        <f t="shared" si="479"/>
        <v>4.83</v>
      </c>
    </row>
    <row r="5063" spans="1:13" x14ac:dyDescent="0.35">
      <c r="A5063" s="189" t="s">
        <v>4660</v>
      </c>
      <c r="B5063" s="190" t="s">
        <v>4669</v>
      </c>
      <c r="C5063" s="191">
        <v>586366</v>
      </c>
      <c r="D5063" s="192">
        <v>3.9220000000000002</v>
      </c>
      <c r="E5063" s="193">
        <v>47.487577639999998</v>
      </c>
      <c r="F5063" s="194">
        <v>0</v>
      </c>
      <c r="H5063" s="195">
        <f t="shared" si="475"/>
        <v>4.5</v>
      </c>
      <c r="I5063" s="196">
        <f t="shared" si="476"/>
        <v>5</v>
      </c>
      <c r="J5063" s="197">
        <f t="shared" si="477"/>
        <v>5</v>
      </c>
      <c r="K5063" s="186">
        <f t="shared" si="474"/>
        <v>14.5</v>
      </c>
      <c r="L5063" s="198">
        <f t="shared" si="478"/>
        <v>4.833333333333333</v>
      </c>
      <c r="M5063" s="199">
        <f t="shared" si="479"/>
        <v>4.83</v>
      </c>
    </row>
    <row r="5064" spans="1:13" x14ac:dyDescent="0.35">
      <c r="A5064" s="189" t="s">
        <v>4660</v>
      </c>
      <c r="B5064" s="190" t="s">
        <v>4670</v>
      </c>
      <c r="C5064" s="191">
        <v>586404</v>
      </c>
      <c r="D5064" s="192">
        <v>5.6719999999999997</v>
      </c>
      <c r="E5064" s="193">
        <v>44.268968870000002</v>
      </c>
      <c r="F5064" s="194">
        <v>1.848249027237354</v>
      </c>
      <c r="H5064" s="195">
        <f t="shared" si="475"/>
        <v>5</v>
      </c>
      <c r="I5064" s="196">
        <f t="shared" si="476"/>
        <v>5</v>
      </c>
      <c r="J5064" s="197">
        <f t="shared" si="477"/>
        <v>4.5</v>
      </c>
      <c r="K5064" s="186">
        <f t="shared" si="474"/>
        <v>14.5</v>
      </c>
      <c r="L5064" s="198">
        <f t="shared" si="478"/>
        <v>4.833333333333333</v>
      </c>
      <c r="M5064" s="199">
        <f t="shared" si="479"/>
        <v>4.83</v>
      </c>
    </row>
    <row r="5065" spans="1:13" x14ac:dyDescent="0.35">
      <c r="A5065" s="189" t="s">
        <v>4660</v>
      </c>
      <c r="B5065" s="190" t="s">
        <v>4671</v>
      </c>
      <c r="C5065" s="191">
        <v>586455</v>
      </c>
      <c r="D5065" s="192">
        <v>6.7329999999999997</v>
      </c>
      <c r="E5065" s="193">
        <v>43.951043339999998</v>
      </c>
      <c r="F5065" s="194">
        <v>0.96308186195826639</v>
      </c>
      <c r="H5065" s="195">
        <f t="shared" si="475"/>
        <v>5</v>
      </c>
      <c r="I5065" s="196">
        <f t="shared" si="476"/>
        <v>5</v>
      </c>
      <c r="J5065" s="197">
        <f t="shared" si="477"/>
        <v>5</v>
      </c>
      <c r="K5065" s="186">
        <f t="shared" si="474"/>
        <v>15</v>
      </c>
      <c r="L5065" s="198">
        <f t="shared" si="478"/>
        <v>5</v>
      </c>
      <c r="M5065" s="199">
        <f t="shared" si="479"/>
        <v>5</v>
      </c>
    </row>
    <row r="5066" spans="1:13" x14ac:dyDescent="0.35">
      <c r="A5066" s="189" t="s">
        <v>4660</v>
      </c>
      <c r="B5066" s="190" t="s">
        <v>4672</v>
      </c>
      <c r="C5066" s="191">
        <v>586501</v>
      </c>
      <c r="D5066" s="192">
        <v>6.3339999999999996</v>
      </c>
      <c r="E5066" s="193">
        <v>44.59953162</v>
      </c>
      <c r="F5066" s="194">
        <v>2.1077283372365341</v>
      </c>
      <c r="H5066" s="195">
        <f t="shared" si="475"/>
        <v>5</v>
      </c>
      <c r="I5066" s="196">
        <f t="shared" si="476"/>
        <v>5</v>
      </c>
      <c r="J5066" s="197">
        <f t="shared" si="477"/>
        <v>4.5</v>
      </c>
      <c r="K5066" s="186">
        <f t="shared" si="474"/>
        <v>14.5</v>
      </c>
      <c r="L5066" s="198">
        <f t="shared" si="478"/>
        <v>4.833333333333333</v>
      </c>
      <c r="M5066" s="199">
        <f t="shared" si="479"/>
        <v>4.83</v>
      </c>
    </row>
    <row r="5067" spans="1:13" x14ac:dyDescent="0.35">
      <c r="A5067" s="189" t="s">
        <v>4660</v>
      </c>
      <c r="B5067" s="190" t="s">
        <v>4673</v>
      </c>
      <c r="C5067" s="191">
        <v>586587</v>
      </c>
      <c r="D5067" s="192">
        <v>5.2830000000000004</v>
      </c>
      <c r="E5067" s="193">
        <v>45.314773359999997</v>
      </c>
      <c r="F5067" s="194">
        <v>2.4249207237455699</v>
      </c>
      <c r="H5067" s="195">
        <f t="shared" si="475"/>
        <v>5</v>
      </c>
      <c r="I5067" s="196">
        <f t="shared" si="476"/>
        <v>5</v>
      </c>
      <c r="J5067" s="197">
        <f t="shared" si="477"/>
        <v>4</v>
      </c>
      <c r="K5067" s="186">
        <f t="shared" si="474"/>
        <v>14</v>
      </c>
      <c r="L5067" s="198">
        <f t="shared" si="478"/>
        <v>4.666666666666667</v>
      </c>
      <c r="M5067" s="199">
        <f t="shared" si="479"/>
        <v>4.66</v>
      </c>
    </row>
    <row r="5068" spans="1:13" x14ac:dyDescent="0.35">
      <c r="A5068" s="189" t="s">
        <v>4660</v>
      </c>
      <c r="B5068" s="190" t="s">
        <v>4674</v>
      </c>
      <c r="C5068" s="191">
        <v>586617</v>
      </c>
      <c r="D5068" s="192">
        <v>4.0960000000000001</v>
      </c>
      <c r="E5068" s="193">
        <v>46.791404610000001</v>
      </c>
      <c r="F5068" s="194">
        <v>0.41928721174004197</v>
      </c>
      <c r="H5068" s="195">
        <f t="shared" si="475"/>
        <v>5</v>
      </c>
      <c r="I5068" s="196">
        <f t="shared" si="476"/>
        <v>5</v>
      </c>
      <c r="J5068" s="197">
        <f t="shared" si="477"/>
        <v>5</v>
      </c>
      <c r="K5068" s="186">
        <f t="shared" si="474"/>
        <v>15</v>
      </c>
      <c r="L5068" s="198">
        <f t="shared" si="478"/>
        <v>5</v>
      </c>
      <c r="M5068" s="199">
        <f t="shared" si="479"/>
        <v>5</v>
      </c>
    </row>
    <row r="5069" spans="1:13" x14ac:dyDescent="0.35">
      <c r="A5069" s="189" t="s">
        <v>4660</v>
      </c>
      <c r="B5069" s="190" t="s">
        <v>4253</v>
      </c>
      <c r="C5069" s="191">
        <v>586650</v>
      </c>
      <c r="D5069" s="192">
        <v>8.8320000000000007</v>
      </c>
      <c r="E5069" s="193">
        <v>42.826295590000001</v>
      </c>
      <c r="F5069" s="194">
        <v>1.5355086372360844</v>
      </c>
      <c r="H5069" s="195">
        <f t="shared" si="475"/>
        <v>5</v>
      </c>
      <c r="I5069" s="196">
        <f t="shared" si="476"/>
        <v>3.5</v>
      </c>
      <c r="J5069" s="197">
        <f t="shared" si="477"/>
        <v>5</v>
      </c>
      <c r="K5069" s="186">
        <f t="shared" ref="K5069:K5132" si="480">SUM(H5069:J5069)</f>
        <v>13.5</v>
      </c>
      <c r="L5069" s="198">
        <f t="shared" si="478"/>
        <v>4.5</v>
      </c>
      <c r="M5069" s="199">
        <f t="shared" si="479"/>
        <v>4.5</v>
      </c>
    </row>
    <row r="5070" spans="1:13" x14ac:dyDescent="0.35">
      <c r="A5070" s="189" t="s">
        <v>4660</v>
      </c>
      <c r="B5070" s="190" t="s">
        <v>4675</v>
      </c>
      <c r="C5070" s="191">
        <v>586684</v>
      </c>
      <c r="D5070" s="192">
        <v>6.4</v>
      </c>
      <c r="E5070" s="193">
        <v>43.603965700000003</v>
      </c>
      <c r="F5070" s="194">
        <v>2.7867095391211145</v>
      </c>
      <c r="H5070" s="195">
        <f t="shared" si="475"/>
        <v>5</v>
      </c>
      <c r="I5070" s="196">
        <f t="shared" si="476"/>
        <v>4.5</v>
      </c>
      <c r="J5070" s="197">
        <f t="shared" si="477"/>
        <v>3.5</v>
      </c>
      <c r="K5070" s="186">
        <f t="shared" si="480"/>
        <v>13</v>
      </c>
      <c r="L5070" s="198">
        <f t="shared" si="478"/>
        <v>4.333333333333333</v>
      </c>
      <c r="M5070" s="199">
        <f t="shared" si="479"/>
        <v>4.33</v>
      </c>
    </row>
    <row r="5071" spans="1:13" x14ac:dyDescent="0.35">
      <c r="A5071" s="189" t="s">
        <v>4660</v>
      </c>
      <c r="B5071" s="190" t="s">
        <v>4676</v>
      </c>
      <c r="C5071" s="191">
        <v>586714</v>
      </c>
      <c r="D5071" s="192">
        <v>6.6029999999999998</v>
      </c>
      <c r="E5071" s="193">
        <v>45.35576923</v>
      </c>
      <c r="F5071" s="194">
        <v>1.1396011396011398</v>
      </c>
      <c r="H5071" s="195">
        <f t="shared" si="475"/>
        <v>5</v>
      </c>
      <c r="I5071" s="196">
        <f t="shared" si="476"/>
        <v>5</v>
      </c>
      <c r="J5071" s="197">
        <f t="shared" si="477"/>
        <v>5</v>
      </c>
      <c r="K5071" s="186">
        <f t="shared" si="480"/>
        <v>15</v>
      </c>
      <c r="L5071" s="198">
        <f t="shared" si="478"/>
        <v>5</v>
      </c>
      <c r="M5071" s="199">
        <f t="shared" si="479"/>
        <v>5</v>
      </c>
    </row>
    <row r="5072" spans="1:13" x14ac:dyDescent="0.35">
      <c r="A5072" s="189" t="s">
        <v>4660</v>
      </c>
      <c r="B5072" s="190" t="s">
        <v>4660</v>
      </c>
      <c r="C5072" s="191">
        <v>586722</v>
      </c>
      <c r="D5072" s="192">
        <v>7.2590000000000003</v>
      </c>
      <c r="E5072" s="193">
        <v>45.488797890000001</v>
      </c>
      <c r="F5072" s="194">
        <v>2.7110985597288901</v>
      </c>
      <c r="H5072" s="195">
        <f t="shared" si="475"/>
        <v>5</v>
      </c>
      <c r="I5072" s="196">
        <f t="shared" si="476"/>
        <v>5</v>
      </c>
      <c r="J5072" s="197">
        <f t="shared" si="477"/>
        <v>3.5</v>
      </c>
      <c r="K5072" s="186">
        <f t="shared" si="480"/>
        <v>13.5</v>
      </c>
      <c r="L5072" s="198">
        <f t="shared" si="478"/>
        <v>4.5</v>
      </c>
      <c r="M5072" s="199">
        <f t="shared" si="479"/>
        <v>4.5</v>
      </c>
    </row>
    <row r="5073" spans="1:13" x14ac:dyDescent="0.35">
      <c r="A5073" s="189" t="s">
        <v>4660</v>
      </c>
      <c r="B5073" s="190" t="s">
        <v>4677</v>
      </c>
      <c r="C5073" s="191">
        <v>586757</v>
      </c>
      <c r="D5073" s="192">
        <v>4.9870000000000001</v>
      </c>
      <c r="E5073" s="193">
        <v>43.711696310000001</v>
      </c>
      <c r="F5073" s="194">
        <v>2.188782489740082</v>
      </c>
      <c r="H5073" s="195">
        <f t="shared" si="475"/>
        <v>5</v>
      </c>
      <c r="I5073" s="196">
        <f t="shared" si="476"/>
        <v>5</v>
      </c>
      <c r="J5073" s="197">
        <f t="shared" si="477"/>
        <v>4</v>
      </c>
      <c r="K5073" s="186">
        <f t="shared" si="480"/>
        <v>14</v>
      </c>
      <c r="L5073" s="198">
        <f t="shared" si="478"/>
        <v>4.666666666666667</v>
      </c>
      <c r="M5073" s="199">
        <f t="shared" si="479"/>
        <v>4.66</v>
      </c>
    </row>
    <row r="5074" spans="1:13" x14ac:dyDescent="0.35">
      <c r="A5074" s="189" t="s">
        <v>4660</v>
      </c>
      <c r="B5074" s="190" t="s">
        <v>4678</v>
      </c>
      <c r="C5074" s="191">
        <v>586838</v>
      </c>
      <c r="D5074" s="192">
        <v>8.85</v>
      </c>
      <c r="E5074" s="193">
        <v>46.592391300000003</v>
      </c>
      <c r="F5074" s="194">
        <v>4.3478260869565215</v>
      </c>
      <c r="H5074" s="195">
        <f t="shared" si="475"/>
        <v>5</v>
      </c>
      <c r="I5074" s="196">
        <f t="shared" si="476"/>
        <v>5</v>
      </c>
      <c r="J5074" s="197">
        <f t="shared" si="477"/>
        <v>1</v>
      </c>
      <c r="K5074" s="186">
        <f t="shared" si="480"/>
        <v>11</v>
      </c>
      <c r="L5074" s="198">
        <f t="shared" si="478"/>
        <v>3.6666666666666665</v>
      </c>
      <c r="M5074" s="199">
        <f t="shared" si="479"/>
        <v>3.66</v>
      </c>
    </row>
    <row r="5075" spans="1:13" x14ac:dyDescent="0.35">
      <c r="A5075" s="189" t="s">
        <v>4679</v>
      </c>
      <c r="B5075" s="190" t="s">
        <v>4680</v>
      </c>
      <c r="C5075" s="191">
        <v>592901</v>
      </c>
      <c r="D5075" s="192">
        <v>2.1669999999999998</v>
      </c>
      <c r="E5075" s="193">
        <v>41.120292890000002</v>
      </c>
      <c r="F5075" s="194">
        <v>7.3221757322175733</v>
      </c>
      <c r="H5075" s="195">
        <f t="shared" si="475"/>
        <v>0.5</v>
      </c>
      <c r="I5075" s="196">
        <f t="shared" si="476"/>
        <v>0.5</v>
      </c>
      <c r="J5075" s="197">
        <f t="shared" si="477"/>
        <v>0.5</v>
      </c>
      <c r="K5075" s="186">
        <f t="shared" si="480"/>
        <v>1.5</v>
      </c>
      <c r="L5075" s="198">
        <f t="shared" si="478"/>
        <v>0.5</v>
      </c>
      <c r="M5075" s="199">
        <f t="shared" si="479"/>
        <v>0.5</v>
      </c>
    </row>
    <row r="5076" spans="1:13" x14ac:dyDescent="0.35">
      <c r="A5076" s="189" t="s">
        <v>4679</v>
      </c>
      <c r="B5076" s="190" t="s">
        <v>959</v>
      </c>
      <c r="C5076" s="191">
        <v>592935</v>
      </c>
      <c r="D5076" s="201" t="s">
        <v>1467</v>
      </c>
      <c r="E5076" s="202" t="s">
        <v>1468</v>
      </c>
      <c r="F5076" s="194">
        <v>0</v>
      </c>
      <c r="H5076" s="195">
        <f t="shared" si="475"/>
        <v>5</v>
      </c>
      <c r="I5076" s="196">
        <f t="shared" si="476"/>
        <v>5</v>
      </c>
      <c r="J5076" s="197">
        <f t="shared" si="477"/>
        <v>5</v>
      </c>
      <c r="K5076" s="186">
        <f t="shared" si="480"/>
        <v>15</v>
      </c>
      <c r="L5076" s="198">
        <f t="shared" si="478"/>
        <v>5</v>
      </c>
      <c r="M5076" s="199">
        <f t="shared" si="479"/>
        <v>5</v>
      </c>
    </row>
    <row r="5077" spans="1:13" x14ac:dyDescent="0.35">
      <c r="A5077" s="189" t="s">
        <v>4679</v>
      </c>
      <c r="B5077" s="190" t="s">
        <v>4681</v>
      </c>
      <c r="C5077" s="191">
        <v>592978</v>
      </c>
      <c r="D5077" s="192">
        <v>2.7930000000000001</v>
      </c>
      <c r="E5077" s="193">
        <v>41.051470590000001</v>
      </c>
      <c r="F5077" s="194">
        <v>5.8823529411764701</v>
      </c>
      <c r="H5077" s="195">
        <f t="shared" si="475"/>
        <v>2</v>
      </c>
      <c r="I5077" s="196">
        <f t="shared" si="476"/>
        <v>0.5</v>
      </c>
      <c r="J5077" s="197">
        <f t="shared" si="477"/>
        <v>0.5</v>
      </c>
      <c r="K5077" s="186">
        <f t="shared" si="480"/>
        <v>3</v>
      </c>
      <c r="L5077" s="198">
        <f t="shared" si="478"/>
        <v>1</v>
      </c>
      <c r="M5077" s="199">
        <f t="shared" si="479"/>
        <v>1</v>
      </c>
    </row>
    <row r="5078" spans="1:13" x14ac:dyDescent="0.35">
      <c r="A5078" s="189" t="s">
        <v>4679</v>
      </c>
      <c r="B5078" s="190" t="s">
        <v>4333</v>
      </c>
      <c r="C5078" s="191">
        <v>593001</v>
      </c>
      <c r="D5078" s="192">
        <v>1.9670000000000001</v>
      </c>
      <c r="E5078" s="193">
        <v>43.27871622</v>
      </c>
      <c r="F5078" s="194">
        <v>2.4493243243243246</v>
      </c>
      <c r="H5078" s="195">
        <f t="shared" si="475"/>
        <v>0.5</v>
      </c>
      <c r="I5078" s="196">
        <f t="shared" si="476"/>
        <v>4</v>
      </c>
      <c r="J5078" s="197">
        <f t="shared" si="477"/>
        <v>4</v>
      </c>
      <c r="K5078" s="186">
        <f t="shared" si="480"/>
        <v>8.5</v>
      </c>
      <c r="L5078" s="198">
        <f t="shared" si="478"/>
        <v>2.8333333333333335</v>
      </c>
      <c r="M5078" s="199">
        <f t="shared" si="479"/>
        <v>2.83</v>
      </c>
    </row>
    <row r="5079" spans="1:13" x14ac:dyDescent="0.35">
      <c r="A5079" s="189" t="s">
        <v>4679</v>
      </c>
      <c r="B5079" s="190" t="s">
        <v>4682</v>
      </c>
      <c r="C5079" s="191">
        <v>593010</v>
      </c>
      <c r="D5079" s="192">
        <v>4.03</v>
      </c>
      <c r="E5079" s="193">
        <v>40.929967429999998</v>
      </c>
      <c r="F5079" s="194">
        <v>6.8403908794788277</v>
      </c>
      <c r="H5079" s="195">
        <f t="shared" si="475"/>
        <v>4.5</v>
      </c>
      <c r="I5079" s="196">
        <f t="shared" si="476"/>
        <v>0.5</v>
      </c>
      <c r="J5079" s="197">
        <f t="shared" si="477"/>
        <v>0.5</v>
      </c>
      <c r="K5079" s="186">
        <f t="shared" si="480"/>
        <v>5.5</v>
      </c>
      <c r="L5079" s="198">
        <f t="shared" si="478"/>
        <v>1.8333333333333333</v>
      </c>
      <c r="M5079" s="199">
        <f t="shared" si="479"/>
        <v>1.83</v>
      </c>
    </row>
    <row r="5080" spans="1:13" x14ac:dyDescent="0.35">
      <c r="A5080" s="189" t="s">
        <v>4679</v>
      </c>
      <c r="B5080" s="190" t="s">
        <v>2760</v>
      </c>
      <c r="C5080" s="191">
        <v>593028</v>
      </c>
      <c r="D5080" s="192">
        <v>1.9570000000000001</v>
      </c>
      <c r="E5080" s="193">
        <v>40.717391300000003</v>
      </c>
      <c r="F5080" s="194">
        <v>2.3913043478260874</v>
      </c>
      <c r="H5080" s="195">
        <f t="shared" si="475"/>
        <v>0.5</v>
      </c>
      <c r="I5080" s="196">
        <f t="shared" si="476"/>
        <v>0.5</v>
      </c>
      <c r="J5080" s="197">
        <f t="shared" si="477"/>
        <v>4</v>
      </c>
      <c r="K5080" s="186">
        <f t="shared" si="480"/>
        <v>5</v>
      </c>
      <c r="L5080" s="198">
        <f t="shared" si="478"/>
        <v>1.6666666666666667</v>
      </c>
      <c r="M5080" s="199">
        <f t="shared" si="479"/>
        <v>1.66</v>
      </c>
    </row>
    <row r="5081" spans="1:13" x14ac:dyDescent="0.35">
      <c r="A5081" s="189" t="s">
        <v>4679</v>
      </c>
      <c r="B5081" s="190" t="s">
        <v>4683</v>
      </c>
      <c r="C5081" s="191">
        <v>593036</v>
      </c>
      <c r="D5081" s="192">
        <v>1.786</v>
      </c>
      <c r="E5081" s="193">
        <v>41.297047970000001</v>
      </c>
      <c r="F5081" s="194">
        <v>7.7490774907749076</v>
      </c>
      <c r="H5081" s="195">
        <f t="shared" si="475"/>
        <v>0.5</v>
      </c>
      <c r="I5081" s="196">
        <f t="shared" si="476"/>
        <v>1</v>
      </c>
      <c r="J5081" s="197">
        <f t="shared" si="477"/>
        <v>0.5</v>
      </c>
      <c r="K5081" s="186">
        <f t="shared" si="480"/>
        <v>2</v>
      </c>
      <c r="L5081" s="198">
        <f t="shared" si="478"/>
        <v>0.66666666666666663</v>
      </c>
      <c r="M5081" s="199">
        <f t="shared" si="479"/>
        <v>0.66</v>
      </c>
    </row>
    <row r="5082" spans="1:13" x14ac:dyDescent="0.35">
      <c r="A5082" s="189" t="s">
        <v>4679</v>
      </c>
      <c r="B5082" s="190" t="s">
        <v>4684</v>
      </c>
      <c r="C5082" s="191">
        <v>593061</v>
      </c>
      <c r="D5082" s="192">
        <v>3.9510000000000001</v>
      </c>
      <c r="E5082" s="193">
        <v>42.763157890000002</v>
      </c>
      <c r="F5082" s="194">
        <v>2.8708133971291865</v>
      </c>
      <c r="H5082" s="195">
        <f t="shared" si="475"/>
        <v>4.5</v>
      </c>
      <c r="I5082" s="196">
        <f t="shared" si="476"/>
        <v>3.5</v>
      </c>
      <c r="J5082" s="197">
        <f t="shared" si="477"/>
        <v>3</v>
      </c>
      <c r="K5082" s="186">
        <f t="shared" si="480"/>
        <v>11</v>
      </c>
      <c r="L5082" s="198">
        <f t="shared" si="478"/>
        <v>3.6666666666666665</v>
      </c>
      <c r="M5082" s="199">
        <f t="shared" si="479"/>
        <v>3.66</v>
      </c>
    </row>
    <row r="5083" spans="1:13" x14ac:dyDescent="0.35">
      <c r="A5083" s="189" t="s">
        <v>4679</v>
      </c>
      <c r="B5083" s="190" t="s">
        <v>4685</v>
      </c>
      <c r="C5083" s="191">
        <v>593087</v>
      </c>
      <c r="D5083" s="192">
        <v>5.0599999999999996</v>
      </c>
      <c r="E5083" s="193">
        <v>45.113402059999999</v>
      </c>
      <c r="F5083" s="194">
        <v>2.7491408934707904</v>
      </c>
      <c r="H5083" s="195">
        <f t="shared" si="475"/>
        <v>5</v>
      </c>
      <c r="I5083" s="196">
        <f t="shared" si="476"/>
        <v>5</v>
      </c>
      <c r="J5083" s="197">
        <f t="shared" si="477"/>
        <v>3.5</v>
      </c>
      <c r="K5083" s="186">
        <f t="shared" si="480"/>
        <v>13.5</v>
      </c>
      <c r="L5083" s="198">
        <f t="shared" si="478"/>
        <v>4.5</v>
      </c>
      <c r="M5083" s="199">
        <f t="shared" si="479"/>
        <v>4.5</v>
      </c>
    </row>
    <row r="5084" spans="1:13" x14ac:dyDescent="0.35">
      <c r="A5084" s="189" t="s">
        <v>4679</v>
      </c>
      <c r="B5084" s="190" t="s">
        <v>4686</v>
      </c>
      <c r="C5084" s="191">
        <v>593117</v>
      </c>
      <c r="D5084" s="192">
        <v>2.5630000000000002</v>
      </c>
      <c r="E5084" s="193">
        <v>43.428787370000002</v>
      </c>
      <c r="F5084" s="194">
        <v>8.7336244541484707</v>
      </c>
      <c r="H5084" s="195">
        <f t="shared" si="475"/>
        <v>1.5</v>
      </c>
      <c r="I5084" s="196">
        <f t="shared" si="476"/>
        <v>4.5</v>
      </c>
      <c r="J5084" s="197">
        <f t="shared" si="477"/>
        <v>0.5</v>
      </c>
      <c r="K5084" s="186">
        <f t="shared" si="480"/>
        <v>6.5</v>
      </c>
      <c r="L5084" s="198">
        <f t="shared" si="478"/>
        <v>2.1666666666666665</v>
      </c>
      <c r="M5084" s="199">
        <f t="shared" si="479"/>
        <v>2.16</v>
      </c>
    </row>
    <row r="5085" spans="1:13" x14ac:dyDescent="0.35">
      <c r="A5085" s="189" t="s">
        <v>4679</v>
      </c>
      <c r="B5085" s="190" t="s">
        <v>4687</v>
      </c>
      <c r="C5085" s="191">
        <v>593125</v>
      </c>
      <c r="D5085" s="192">
        <v>0.41699999999999998</v>
      </c>
      <c r="E5085" s="193">
        <v>44.36351706</v>
      </c>
      <c r="F5085" s="194">
        <v>4.1994750656167978</v>
      </c>
      <c r="H5085" s="195">
        <f t="shared" si="475"/>
        <v>0.5</v>
      </c>
      <c r="I5085" s="196">
        <f t="shared" si="476"/>
        <v>5</v>
      </c>
      <c r="J5085" s="197">
        <f t="shared" si="477"/>
        <v>1.5</v>
      </c>
      <c r="K5085" s="186">
        <f t="shared" si="480"/>
        <v>7</v>
      </c>
      <c r="L5085" s="198">
        <f t="shared" si="478"/>
        <v>2.3333333333333335</v>
      </c>
      <c r="M5085" s="199">
        <f t="shared" si="479"/>
        <v>2.33</v>
      </c>
    </row>
    <row r="5086" spans="1:13" x14ac:dyDescent="0.35">
      <c r="A5086" s="189" t="s">
        <v>4679</v>
      </c>
      <c r="B5086" s="190" t="s">
        <v>4688</v>
      </c>
      <c r="C5086" s="191">
        <v>593168</v>
      </c>
      <c r="D5086" s="192">
        <v>1.0529999999999999</v>
      </c>
      <c r="E5086" s="193">
        <v>42.333333330000002</v>
      </c>
      <c r="F5086" s="194">
        <v>6.3492063492063489</v>
      </c>
      <c r="H5086" s="195">
        <f t="shared" si="475"/>
        <v>0.5</v>
      </c>
      <c r="I5086" s="196">
        <f t="shared" si="476"/>
        <v>2.5</v>
      </c>
      <c r="J5086" s="197">
        <f t="shared" si="477"/>
        <v>0.5</v>
      </c>
      <c r="K5086" s="186">
        <f t="shared" si="480"/>
        <v>3.5</v>
      </c>
      <c r="L5086" s="198">
        <f t="shared" si="478"/>
        <v>1.1666666666666667</v>
      </c>
      <c r="M5086" s="199">
        <f t="shared" si="479"/>
        <v>1.1599999999999999</v>
      </c>
    </row>
    <row r="5087" spans="1:13" x14ac:dyDescent="0.35">
      <c r="A5087" s="189" t="s">
        <v>4679</v>
      </c>
      <c r="B5087" s="190" t="s">
        <v>4170</v>
      </c>
      <c r="C5087" s="191">
        <v>550108</v>
      </c>
      <c r="D5087" s="192">
        <v>2.0750000000000002</v>
      </c>
      <c r="E5087" s="193">
        <v>42.532581450000002</v>
      </c>
      <c r="F5087" s="194">
        <v>10.526315789473683</v>
      </c>
      <c r="H5087" s="195">
        <f t="shared" si="475"/>
        <v>0.5</v>
      </c>
      <c r="I5087" s="196">
        <f t="shared" si="476"/>
        <v>3</v>
      </c>
      <c r="J5087" s="197">
        <f t="shared" si="477"/>
        <v>0.5</v>
      </c>
      <c r="K5087" s="186">
        <f t="shared" si="480"/>
        <v>4</v>
      </c>
      <c r="L5087" s="198">
        <f t="shared" si="478"/>
        <v>1.3333333333333333</v>
      </c>
      <c r="M5087" s="199">
        <f t="shared" si="479"/>
        <v>1.33</v>
      </c>
    </row>
    <row r="5088" spans="1:13" x14ac:dyDescent="0.35">
      <c r="A5088" s="189" t="s">
        <v>4679</v>
      </c>
      <c r="B5088" s="190" t="s">
        <v>4689</v>
      </c>
      <c r="C5088" s="191">
        <v>593192</v>
      </c>
      <c r="D5088" s="192">
        <v>1.1319999999999999</v>
      </c>
      <c r="E5088" s="193">
        <v>42.566825780000002</v>
      </c>
      <c r="F5088" s="194">
        <v>3.3412887828162288</v>
      </c>
      <c r="H5088" s="195">
        <f t="shared" si="475"/>
        <v>0.5</v>
      </c>
      <c r="I5088" s="196">
        <f t="shared" si="476"/>
        <v>3</v>
      </c>
      <c r="J5088" s="197">
        <f t="shared" si="477"/>
        <v>2.5</v>
      </c>
      <c r="K5088" s="186">
        <f t="shared" si="480"/>
        <v>6</v>
      </c>
      <c r="L5088" s="198">
        <f t="shared" si="478"/>
        <v>2</v>
      </c>
      <c r="M5088" s="199">
        <f t="shared" si="479"/>
        <v>2</v>
      </c>
    </row>
    <row r="5089" spans="1:13" x14ac:dyDescent="0.35">
      <c r="A5089" s="189" t="s">
        <v>4679</v>
      </c>
      <c r="B5089" s="190" t="s">
        <v>4690</v>
      </c>
      <c r="C5089" s="191">
        <v>593231</v>
      </c>
      <c r="D5089" s="192">
        <v>6.4219999999999997</v>
      </c>
      <c r="E5089" s="193">
        <v>40.610344830000003</v>
      </c>
      <c r="F5089" s="194">
        <v>2.7586206896551726</v>
      </c>
      <c r="H5089" s="195">
        <f t="shared" si="475"/>
        <v>5</v>
      </c>
      <c r="I5089" s="196">
        <f t="shared" si="476"/>
        <v>0.5</v>
      </c>
      <c r="J5089" s="197">
        <f t="shared" si="477"/>
        <v>3.5</v>
      </c>
      <c r="K5089" s="186">
        <f t="shared" si="480"/>
        <v>9</v>
      </c>
      <c r="L5089" s="198">
        <f t="shared" si="478"/>
        <v>3</v>
      </c>
      <c r="M5089" s="199">
        <f t="shared" si="479"/>
        <v>3</v>
      </c>
    </row>
    <row r="5090" spans="1:13" x14ac:dyDescent="0.35">
      <c r="A5090" s="189" t="s">
        <v>4679</v>
      </c>
      <c r="B5090" s="190" t="s">
        <v>4691</v>
      </c>
      <c r="C5090" s="191">
        <v>593249</v>
      </c>
      <c r="D5090" s="192">
        <v>3.1150000000000002</v>
      </c>
      <c r="E5090" s="193">
        <v>40.522088349999997</v>
      </c>
      <c r="F5090" s="194">
        <v>0.80321285140562249</v>
      </c>
      <c r="H5090" s="195">
        <f t="shared" si="475"/>
        <v>2.5</v>
      </c>
      <c r="I5090" s="196">
        <f t="shared" si="476"/>
        <v>0.5</v>
      </c>
      <c r="J5090" s="197">
        <f t="shared" si="477"/>
        <v>5</v>
      </c>
      <c r="K5090" s="186">
        <f t="shared" si="480"/>
        <v>8</v>
      </c>
      <c r="L5090" s="198">
        <f t="shared" si="478"/>
        <v>2.6666666666666665</v>
      </c>
      <c r="M5090" s="199">
        <f t="shared" si="479"/>
        <v>2.66</v>
      </c>
    </row>
    <row r="5091" spans="1:13" x14ac:dyDescent="0.35">
      <c r="A5091" s="189" t="s">
        <v>4679</v>
      </c>
      <c r="B5091" s="190" t="s">
        <v>4692</v>
      </c>
      <c r="C5091" s="191">
        <v>593273</v>
      </c>
      <c r="D5091" s="192">
        <v>2.7029999999999998</v>
      </c>
      <c r="E5091" s="193">
        <v>41.334175940000002</v>
      </c>
      <c r="F5091" s="194">
        <v>2.4266936299292214</v>
      </c>
      <c r="H5091" s="195">
        <f t="shared" si="475"/>
        <v>2</v>
      </c>
      <c r="I5091" s="196">
        <f t="shared" si="476"/>
        <v>1</v>
      </c>
      <c r="J5091" s="197">
        <f t="shared" si="477"/>
        <v>4</v>
      </c>
      <c r="K5091" s="186">
        <f t="shared" si="480"/>
        <v>7</v>
      </c>
      <c r="L5091" s="198">
        <f t="shared" si="478"/>
        <v>2.3333333333333335</v>
      </c>
      <c r="M5091" s="199">
        <f t="shared" si="479"/>
        <v>2.33</v>
      </c>
    </row>
    <row r="5092" spans="1:13" x14ac:dyDescent="0.35">
      <c r="A5092" s="189" t="s">
        <v>4679</v>
      </c>
      <c r="B5092" s="190" t="s">
        <v>4693</v>
      </c>
      <c r="C5092" s="191">
        <v>593281</v>
      </c>
      <c r="D5092" s="192">
        <v>2.6739999999999999</v>
      </c>
      <c r="E5092" s="193">
        <v>38.90878378</v>
      </c>
      <c r="F5092" s="194">
        <v>3.3783783783783785</v>
      </c>
      <c r="H5092" s="195">
        <f t="shared" si="475"/>
        <v>1.5</v>
      </c>
      <c r="I5092" s="196">
        <f t="shared" si="476"/>
        <v>0.5</v>
      </c>
      <c r="J5092" s="197">
        <f t="shared" si="477"/>
        <v>2.5</v>
      </c>
      <c r="K5092" s="186">
        <f t="shared" si="480"/>
        <v>4.5</v>
      </c>
      <c r="L5092" s="198">
        <f t="shared" si="478"/>
        <v>1.5</v>
      </c>
      <c r="M5092" s="199">
        <f t="shared" si="479"/>
        <v>1.5</v>
      </c>
    </row>
    <row r="5093" spans="1:13" x14ac:dyDescent="0.35">
      <c r="A5093" s="189" t="s">
        <v>4679</v>
      </c>
      <c r="B5093" s="190" t="s">
        <v>4694</v>
      </c>
      <c r="C5093" s="191">
        <v>550141</v>
      </c>
      <c r="D5093" s="192">
        <v>2.778</v>
      </c>
      <c r="E5093" s="193">
        <v>38.32692308</v>
      </c>
      <c r="F5093" s="194">
        <v>14.903846153846155</v>
      </c>
      <c r="H5093" s="195">
        <f t="shared" si="475"/>
        <v>2</v>
      </c>
      <c r="I5093" s="196">
        <f t="shared" si="476"/>
        <v>0.5</v>
      </c>
      <c r="J5093" s="197">
        <f t="shared" si="477"/>
        <v>0.5</v>
      </c>
      <c r="K5093" s="186">
        <f t="shared" si="480"/>
        <v>3</v>
      </c>
      <c r="L5093" s="198">
        <f t="shared" si="478"/>
        <v>1</v>
      </c>
      <c r="M5093" s="199">
        <f t="shared" si="479"/>
        <v>1</v>
      </c>
    </row>
    <row r="5094" spans="1:13" x14ac:dyDescent="0.35">
      <c r="A5094" s="189" t="s">
        <v>4679</v>
      </c>
      <c r="B5094" s="190" t="s">
        <v>4695</v>
      </c>
      <c r="C5094" s="191">
        <v>593346</v>
      </c>
      <c r="D5094" s="192">
        <v>3.4670000000000001</v>
      </c>
      <c r="E5094" s="193">
        <v>42.246192890000003</v>
      </c>
      <c r="F5094" s="194">
        <v>2.3688663282571913</v>
      </c>
      <c r="H5094" s="195">
        <f t="shared" si="475"/>
        <v>3.5</v>
      </c>
      <c r="I5094" s="196">
        <f t="shared" si="476"/>
        <v>2.5</v>
      </c>
      <c r="J5094" s="197">
        <f t="shared" si="477"/>
        <v>4</v>
      </c>
      <c r="K5094" s="186">
        <f t="shared" si="480"/>
        <v>10</v>
      </c>
      <c r="L5094" s="198">
        <f t="shared" si="478"/>
        <v>3.3333333333333335</v>
      </c>
      <c r="M5094" s="199">
        <f t="shared" si="479"/>
        <v>3.33</v>
      </c>
    </row>
    <row r="5095" spans="1:13" x14ac:dyDescent="0.35">
      <c r="A5095" s="189" t="s">
        <v>4679</v>
      </c>
      <c r="B5095" s="190" t="s">
        <v>4696</v>
      </c>
      <c r="C5095" s="191">
        <v>593397</v>
      </c>
      <c r="D5095" s="192">
        <v>3.012</v>
      </c>
      <c r="E5095" s="193">
        <v>40.277108429999998</v>
      </c>
      <c r="F5095" s="194">
        <v>12.530120481927712</v>
      </c>
      <c r="H5095" s="195">
        <f t="shared" si="475"/>
        <v>2.5</v>
      </c>
      <c r="I5095" s="196">
        <f t="shared" si="476"/>
        <v>0.5</v>
      </c>
      <c r="J5095" s="197">
        <f t="shared" si="477"/>
        <v>0.5</v>
      </c>
      <c r="K5095" s="186">
        <f t="shared" si="480"/>
        <v>3.5</v>
      </c>
      <c r="L5095" s="198">
        <f t="shared" si="478"/>
        <v>1.1666666666666667</v>
      </c>
      <c r="M5095" s="199">
        <f t="shared" si="479"/>
        <v>1.1599999999999999</v>
      </c>
    </row>
    <row r="5096" spans="1:13" x14ac:dyDescent="0.35">
      <c r="A5096" s="189" t="s">
        <v>4679</v>
      </c>
      <c r="B5096" s="190" t="s">
        <v>4239</v>
      </c>
      <c r="C5096" s="191">
        <v>593443</v>
      </c>
      <c r="D5096" s="192">
        <v>3.5710000000000002</v>
      </c>
      <c r="E5096" s="193">
        <v>47.28</v>
      </c>
      <c r="F5096" s="194">
        <v>2</v>
      </c>
      <c r="H5096" s="195">
        <f t="shared" si="475"/>
        <v>3.5</v>
      </c>
      <c r="I5096" s="196">
        <f t="shared" si="476"/>
        <v>5</v>
      </c>
      <c r="J5096" s="197">
        <f t="shared" si="477"/>
        <v>4.5</v>
      </c>
      <c r="K5096" s="186">
        <f t="shared" si="480"/>
        <v>13</v>
      </c>
      <c r="L5096" s="198">
        <f t="shared" si="478"/>
        <v>4.333333333333333</v>
      </c>
      <c r="M5096" s="199">
        <f t="shared" si="479"/>
        <v>4.33</v>
      </c>
    </row>
    <row r="5097" spans="1:13" x14ac:dyDescent="0.35">
      <c r="A5097" s="189" t="s">
        <v>4679</v>
      </c>
      <c r="B5097" s="190" t="s">
        <v>2011</v>
      </c>
      <c r="C5097" s="191">
        <v>550132</v>
      </c>
      <c r="D5097" s="192">
        <v>2.657</v>
      </c>
      <c r="E5097" s="193">
        <v>40.874034000000002</v>
      </c>
      <c r="F5097" s="194">
        <v>8.0370942812982999</v>
      </c>
      <c r="H5097" s="195">
        <f t="shared" si="475"/>
        <v>1.5</v>
      </c>
      <c r="I5097" s="196">
        <f t="shared" si="476"/>
        <v>0.5</v>
      </c>
      <c r="J5097" s="197">
        <f t="shared" si="477"/>
        <v>0.5</v>
      </c>
      <c r="K5097" s="186">
        <f t="shared" si="480"/>
        <v>2.5</v>
      </c>
      <c r="L5097" s="198">
        <f t="shared" si="478"/>
        <v>0.83333333333333337</v>
      </c>
      <c r="M5097" s="199">
        <f t="shared" si="479"/>
        <v>0.83</v>
      </c>
    </row>
    <row r="5098" spans="1:13" x14ac:dyDescent="0.35">
      <c r="A5098" s="189" t="s">
        <v>4679</v>
      </c>
      <c r="B5098" s="190" t="s">
        <v>4697</v>
      </c>
      <c r="C5098" s="191">
        <v>593460</v>
      </c>
      <c r="D5098" s="192">
        <v>1.579</v>
      </c>
      <c r="E5098" s="193">
        <v>41.673469390000001</v>
      </c>
      <c r="F5098" s="194">
        <v>2.72108843537415</v>
      </c>
      <c r="H5098" s="195">
        <f t="shared" si="475"/>
        <v>0.5</v>
      </c>
      <c r="I5098" s="196">
        <f t="shared" si="476"/>
        <v>1.5</v>
      </c>
      <c r="J5098" s="197">
        <f t="shared" si="477"/>
        <v>3.5</v>
      </c>
      <c r="K5098" s="186">
        <f t="shared" si="480"/>
        <v>5.5</v>
      </c>
      <c r="L5098" s="198">
        <f t="shared" si="478"/>
        <v>1.8333333333333333</v>
      </c>
      <c r="M5098" s="199">
        <f t="shared" si="479"/>
        <v>1.83</v>
      </c>
    </row>
    <row r="5099" spans="1:13" x14ac:dyDescent="0.35">
      <c r="A5099" s="189" t="s">
        <v>4679</v>
      </c>
      <c r="B5099" s="190" t="s">
        <v>4698</v>
      </c>
      <c r="C5099" s="191">
        <v>550795</v>
      </c>
      <c r="D5099" s="192">
        <v>3.55</v>
      </c>
      <c r="E5099" s="193">
        <v>41.882022470000003</v>
      </c>
      <c r="F5099" s="194">
        <v>5.2434456928838946</v>
      </c>
      <c r="H5099" s="195">
        <f t="shared" si="475"/>
        <v>3.5</v>
      </c>
      <c r="I5099" s="196">
        <f t="shared" si="476"/>
        <v>2</v>
      </c>
      <c r="J5099" s="197">
        <f t="shared" si="477"/>
        <v>0.5</v>
      </c>
      <c r="K5099" s="186">
        <f t="shared" si="480"/>
        <v>6</v>
      </c>
      <c r="L5099" s="198">
        <f t="shared" si="478"/>
        <v>2</v>
      </c>
      <c r="M5099" s="199">
        <f t="shared" si="479"/>
        <v>2</v>
      </c>
    </row>
    <row r="5100" spans="1:13" x14ac:dyDescent="0.35">
      <c r="A5100" s="189" t="s">
        <v>4679</v>
      </c>
      <c r="B5100" s="190" t="s">
        <v>4699</v>
      </c>
      <c r="C5100" s="191">
        <v>593486</v>
      </c>
      <c r="D5100" s="192">
        <v>0.92600000000000005</v>
      </c>
      <c r="E5100" s="193">
        <v>45.7</v>
      </c>
      <c r="F5100" s="194">
        <v>1.2121212121212122</v>
      </c>
      <c r="H5100" s="195">
        <f t="shared" si="475"/>
        <v>0.5</v>
      </c>
      <c r="I5100" s="196">
        <f t="shared" si="476"/>
        <v>5</v>
      </c>
      <c r="J5100" s="197">
        <f t="shared" si="477"/>
        <v>5</v>
      </c>
      <c r="K5100" s="186">
        <f t="shared" si="480"/>
        <v>10.5</v>
      </c>
      <c r="L5100" s="198">
        <f t="shared" si="478"/>
        <v>3.5</v>
      </c>
      <c r="M5100" s="199">
        <f t="shared" si="479"/>
        <v>3.5</v>
      </c>
    </row>
    <row r="5101" spans="1:13" x14ac:dyDescent="0.35">
      <c r="A5101" s="189" t="s">
        <v>4679</v>
      </c>
      <c r="B5101" s="190" t="s">
        <v>4700</v>
      </c>
      <c r="C5101" s="191">
        <v>550175</v>
      </c>
      <c r="D5101" s="192">
        <v>3.915</v>
      </c>
      <c r="E5101" s="193">
        <v>42.838394790000002</v>
      </c>
      <c r="F5101" s="194">
        <v>4.3383947939262475</v>
      </c>
      <c r="H5101" s="195">
        <f t="shared" si="475"/>
        <v>4.5</v>
      </c>
      <c r="I5101" s="196">
        <f t="shared" si="476"/>
        <v>3.5</v>
      </c>
      <c r="J5101" s="197">
        <f t="shared" si="477"/>
        <v>1</v>
      </c>
      <c r="K5101" s="186">
        <f t="shared" si="480"/>
        <v>9</v>
      </c>
      <c r="L5101" s="198">
        <f t="shared" si="478"/>
        <v>3</v>
      </c>
      <c r="M5101" s="199">
        <f t="shared" si="479"/>
        <v>3</v>
      </c>
    </row>
    <row r="5102" spans="1:13" x14ac:dyDescent="0.35">
      <c r="A5102" s="189" t="s">
        <v>4679</v>
      </c>
      <c r="B5102" s="190" t="s">
        <v>4701</v>
      </c>
      <c r="C5102" s="191">
        <v>593494</v>
      </c>
      <c r="D5102" s="192">
        <v>2.6379999999999999</v>
      </c>
      <c r="E5102" s="193">
        <v>40.882222220000003</v>
      </c>
      <c r="F5102" s="194">
        <v>2.074074074074074</v>
      </c>
      <c r="H5102" s="195">
        <f t="shared" si="475"/>
        <v>1.5</v>
      </c>
      <c r="I5102" s="196">
        <f t="shared" si="476"/>
        <v>0.5</v>
      </c>
      <c r="J5102" s="197">
        <f t="shared" si="477"/>
        <v>4.5</v>
      </c>
      <c r="K5102" s="186">
        <f t="shared" si="480"/>
        <v>6.5</v>
      </c>
      <c r="L5102" s="198">
        <f t="shared" si="478"/>
        <v>2.1666666666666665</v>
      </c>
      <c r="M5102" s="199">
        <f t="shared" si="479"/>
        <v>2.16</v>
      </c>
    </row>
    <row r="5103" spans="1:13" x14ac:dyDescent="0.35">
      <c r="A5103" s="189" t="s">
        <v>4679</v>
      </c>
      <c r="B5103" s="190" t="s">
        <v>4702</v>
      </c>
      <c r="C5103" s="191">
        <v>593508</v>
      </c>
      <c r="D5103" s="192">
        <v>1.466</v>
      </c>
      <c r="E5103" s="193">
        <v>39.77969152</v>
      </c>
      <c r="F5103" s="194">
        <v>4.6272493573264786</v>
      </c>
      <c r="H5103" s="195">
        <f t="shared" si="475"/>
        <v>0.5</v>
      </c>
      <c r="I5103" s="196">
        <f t="shared" si="476"/>
        <v>0.5</v>
      </c>
      <c r="J5103" s="197">
        <f t="shared" si="477"/>
        <v>0.5</v>
      </c>
      <c r="K5103" s="186">
        <f t="shared" si="480"/>
        <v>1.5</v>
      </c>
      <c r="L5103" s="198">
        <f t="shared" si="478"/>
        <v>0.5</v>
      </c>
      <c r="M5103" s="199">
        <f t="shared" si="479"/>
        <v>0.5</v>
      </c>
    </row>
    <row r="5104" spans="1:13" x14ac:dyDescent="0.35">
      <c r="A5104" s="189" t="s">
        <v>4679</v>
      </c>
      <c r="B5104" s="190" t="s">
        <v>4703</v>
      </c>
      <c r="C5104" s="191">
        <v>593516</v>
      </c>
      <c r="D5104" s="192">
        <v>2.0409999999999999</v>
      </c>
      <c r="E5104" s="193">
        <v>40.667427699999998</v>
      </c>
      <c r="F5104" s="194">
        <v>7.4581430745814314</v>
      </c>
      <c r="H5104" s="195">
        <f t="shared" si="475"/>
        <v>0.5</v>
      </c>
      <c r="I5104" s="196">
        <f t="shared" si="476"/>
        <v>0.5</v>
      </c>
      <c r="J5104" s="197">
        <f t="shared" si="477"/>
        <v>0.5</v>
      </c>
      <c r="K5104" s="186">
        <f t="shared" si="480"/>
        <v>1.5</v>
      </c>
      <c r="L5104" s="198">
        <f t="shared" si="478"/>
        <v>0.5</v>
      </c>
      <c r="M5104" s="199">
        <f t="shared" si="479"/>
        <v>0.5</v>
      </c>
    </row>
    <row r="5105" spans="1:13" x14ac:dyDescent="0.35">
      <c r="A5105" s="189" t="s">
        <v>4679</v>
      </c>
      <c r="B5105" s="190" t="s">
        <v>4704</v>
      </c>
      <c r="C5105" s="191">
        <v>593524</v>
      </c>
      <c r="D5105" s="192">
        <v>2.5</v>
      </c>
      <c r="E5105" s="193">
        <v>40.691964290000001</v>
      </c>
      <c r="F5105" s="194">
        <v>6.6964285714285712</v>
      </c>
      <c r="H5105" s="195">
        <f t="shared" si="475"/>
        <v>1.5</v>
      </c>
      <c r="I5105" s="196">
        <f t="shared" si="476"/>
        <v>0.5</v>
      </c>
      <c r="J5105" s="197">
        <f t="shared" si="477"/>
        <v>0.5</v>
      </c>
      <c r="K5105" s="186">
        <f t="shared" si="480"/>
        <v>2.5</v>
      </c>
      <c r="L5105" s="198">
        <f t="shared" si="478"/>
        <v>0.83333333333333337</v>
      </c>
      <c r="M5105" s="199">
        <f t="shared" si="479"/>
        <v>0.83</v>
      </c>
    </row>
    <row r="5106" spans="1:13" x14ac:dyDescent="0.35">
      <c r="A5106" s="189" t="s">
        <v>4679</v>
      </c>
      <c r="B5106" s="190" t="s">
        <v>4705</v>
      </c>
      <c r="C5106" s="191">
        <v>554898</v>
      </c>
      <c r="D5106" s="192">
        <v>3.4740000000000002</v>
      </c>
      <c r="E5106" s="193">
        <v>39.386885249999999</v>
      </c>
      <c r="F5106" s="194">
        <v>3.278688524590164</v>
      </c>
      <c r="H5106" s="195">
        <f t="shared" si="475"/>
        <v>3.5</v>
      </c>
      <c r="I5106" s="196">
        <f t="shared" si="476"/>
        <v>0.5</v>
      </c>
      <c r="J5106" s="197">
        <f t="shared" si="477"/>
        <v>2.5</v>
      </c>
      <c r="K5106" s="186">
        <f t="shared" si="480"/>
        <v>6.5</v>
      </c>
      <c r="L5106" s="198">
        <f t="shared" si="478"/>
        <v>2.1666666666666665</v>
      </c>
      <c r="M5106" s="199">
        <f t="shared" si="479"/>
        <v>2.16</v>
      </c>
    </row>
    <row r="5107" spans="1:13" x14ac:dyDescent="0.35">
      <c r="A5107" s="189" t="s">
        <v>4679</v>
      </c>
      <c r="B5107" s="190" t="s">
        <v>4706</v>
      </c>
      <c r="C5107" s="191">
        <v>593559</v>
      </c>
      <c r="D5107" s="192">
        <v>2.222</v>
      </c>
      <c r="E5107" s="193">
        <v>41.408084539999997</v>
      </c>
      <c r="F5107" s="194">
        <v>3.8577658503857766</v>
      </c>
      <c r="H5107" s="195">
        <f t="shared" si="475"/>
        <v>1</v>
      </c>
      <c r="I5107" s="196">
        <f t="shared" si="476"/>
        <v>1</v>
      </c>
      <c r="J5107" s="197">
        <f t="shared" si="477"/>
        <v>2</v>
      </c>
      <c r="K5107" s="186">
        <f t="shared" si="480"/>
        <v>4</v>
      </c>
      <c r="L5107" s="198">
        <f t="shared" si="478"/>
        <v>1.3333333333333333</v>
      </c>
      <c r="M5107" s="199">
        <f t="shared" si="479"/>
        <v>1.33</v>
      </c>
    </row>
    <row r="5108" spans="1:13" x14ac:dyDescent="0.35">
      <c r="A5108" s="189" t="s">
        <v>4679</v>
      </c>
      <c r="B5108" s="190" t="s">
        <v>4707</v>
      </c>
      <c r="C5108" s="191">
        <v>593567</v>
      </c>
      <c r="D5108" s="192">
        <v>3.1030000000000002</v>
      </c>
      <c r="E5108" s="193">
        <v>42.164025359999997</v>
      </c>
      <c r="F5108" s="194">
        <v>4.7543581616481774</v>
      </c>
      <c r="H5108" s="195">
        <f t="shared" si="475"/>
        <v>2.5</v>
      </c>
      <c r="I5108" s="196">
        <f t="shared" si="476"/>
        <v>2.5</v>
      </c>
      <c r="J5108" s="197">
        <f t="shared" si="477"/>
        <v>0.5</v>
      </c>
      <c r="K5108" s="186">
        <f t="shared" si="480"/>
        <v>5.5</v>
      </c>
      <c r="L5108" s="198">
        <f t="shared" si="478"/>
        <v>1.8333333333333333</v>
      </c>
      <c r="M5108" s="199">
        <f t="shared" si="479"/>
        <v>1.83</v>
      </c>
    </row>
    <row r="5109" spans="1:13" x14ac:dyDescent="0.35">
      <c r="A5109" s="189" t="s">
        <v>4679</v>
      </c>
      <c r="B5109" s="190" t="s">
        <v>3804</v>
      </c>
      <c r="C5109" s="191">
        <v>553972</v>
      </c>
      <c r="D5109" s="192">
        <v>2.7029999999999998</v>
      </c>
      <c r="E5109" s="193">
        <v>42.434615379999997</v>
      </c>
      <c r="F5109" s="194">
        <v>9.2307692307692299</v>
      </c>
      <c r="H5109" s="195">
        <f t="shared" si="475"/>
        <v>2</v>
      </c>
      <c r="I5109" s="196">
        <f t="shared" si="476"/>
        <v>3</v>
      </c>
      <c r="J5109" s="197">
        <f t="shared" si="477"/>
        <v>0.5</v>
      </c>
      <c r="K5109" s="186">
        <f t="shared" si="480"/>
        <v>5.5</v>
      </c>
      <c r="L5109" s="198">
        <f t="shared" si="478"/>
        <v>1.8333333333333333</v>
      </c>
      <c r="M5109" s="199">
        <f t="shared" si="479"/>
        <v>1.83</v>
      </c>
    </row>
    <row r="5110" spans="1:13" x14ac:dyDescent="0.35">
      <c r="A5110" s="189" t="s">
        <v>4679</v>
      </c>
      <c r="B5110" s="190" t="s">
        <v>3246</v>
      </c>
      <c r="C5110" s="191">
        <v>593605</v>
      </c>
      <c r="D5110" s="192">
        <v>2.4460000000000002</v>
      </c>
      <c r="E5110" s="193">
        <v>45.462745099999999</v>
      </c>
      <c r="F5110" s="194">
        <v>6.2745098039215694</v>
      </c>
      <c r="H5110" s="195">
        <f t="shared" si="475"/>
        <v>1</v>
      </c>
      <c r="I5110" s="196">
        <f t="shared" si="476"/>
        <v>5</v>
      </c>
      <c r="J5110" s="197">
        <f t="shared" si="477"/>
        <v>0.5</v>
      </c>
      <c r="K5110" s="186">
        <f t="shared" si="480"/>
        <v>6.5</v>
      </c>
      <c r="L5110" s="198">
        <f t="shared" si="478"/>
        <v>2.1666666666666665</v>
      </c>
      <c r="M5110" s="199">
        <f t="shared" si="479"/>
        <v>2.16</v>
      </c>
    </row>
    <row r="5111" spans="1:13" x14ac:dyDescent="0.35">
      <c r="A5111" s="189" t="s">
        <v>4679</v>
      </c>
      <c r="B5111" s="190" t="s">
        <v>4708</v>
      </c>
      <c r="C5111" s="191">
        <v>593621</v>
      </c>
      <c r="D5111" s="192">
        <v>1.417</v>
      </c>
      <c r="E5111" s="193">
        <v>40.119826760000002</v>
      </c>
      <c r="F5111" s="194">
        <v>5.3897978825794031</v>
      </c>
      <c r="H5111" s="195">
        <f t="shared" si="475"/>
        <v>0.5</v>
      </c>
      <c r="I5111" s="196">
        <f t="shared" si="476"/>
        <v>0.5</v>
      </c>
      <c r="J5111" s="197">
        <f t="shared" si="477"/>
        <v>0.5</v>
      </c>
      <c r="K5111" s="186">
        <f t="shared" si="480"/>
        <v>1.5</v>
      </c>
      <c r="L5111" s="198">
        <f t="shared" si="478"/>
        <v>0.5</v>
      </c>
      <c r="M5111" s="199">
        <f t="shared" si="479"/>
        <v>0.5</v>
      </c>
    </row>
    <row r="5112" spans="1:13" x14ac:dyDescent="0.35">
      <c r="A5112" s="189" t="s">
        <v>4679</v>
      </c>
      <c r="B5112" s="190" t="s">
        <v>4709</v>
      </c>
      <c r="C5112" s="191">
        <v>593630</v>
      </c>
      <c r="D5112" s="192">
        <v>0.87</v>
      </c>
      <c r="E5112" s="193">
        <v>39.74074074</v>
      </c>
      <c r="F5112" s="194">
        <v>4.7619047619047628</v>
      </c>
      <c r="H5112" s="195">
        <f t="shared" si="475"/>
        <v>0.5</v>
      </c>
      <c r="I5112" s="196">
        <f t="shared" si="476"/>
        <v>0.5</v>
      </c>
      <c r="J5112" s="197">
        <f t="shared" si="477"/>
        <v>0.5</v>
      </c>
      <c r="K5112" s="186">
        <f t="shared" si="480"/>
        <v>1.5</v>
      </c>
      <c r="L5112" s="198">
        <f t="shared" si="478"/>
        <v>0.5</v>
      </c>
      <c r="M5112" s="199">
        <f t="shared" si="479"/>
        <v>0.5</v>
      </c>
    </row>
    <row r="5113" spans="1:13" x14ac:dyDescent="0.35">
      <c r="A5113" s="189" t="s">
        <v>4679</v>
      </c>
      <c r="B5113" s="190" t="s">
        <v>1709</v>
      </c>
      <c r="C5113" s="191">
        <v>593648</v>
      </c>
      <c r="D5113" s="192">
        <v>2.2349999999999999</v>
      </c>
      <c r="E5113" s="193">
        <v>41.246794870000002</v>
      </c>
      <c r="F5113" s="194">
        <v>3.525641025641026</v>
      </c>
      <c r="H5113" s="195">
        <f t="shared" si="475"/>
        <v>1</v>
      </c>
      <c r="I5113" s="196">
        <f t="shared" si="476"/>
        <v>1</v>
      </c>
      <c r="J5113" s="197">
        <f t="shared" si="477"/>
        <v>2</v>
      </c>
      <c r="K5113" s="186">
        <f t="shared" si="480"/>
        <v>4</v>
      </c>
      <c r="L5113" s="198">
        <f t="shared" si="478"/>
        <v>1.3333333333333333</v>
      </c>
      <c r="M5113" s="199">
        <f t="shared" si="479"/>
        <v>1.33</v>
      </c>
    </row>
    <row r="5114" spans="1:13" x14ac:dyDescent="0.35">
      <c r="A5114" s="189" t="s">
        <v>4679</v>
      </c>
      <c r="B5114" s="190" t="s">
        <v>4375</v>
      </c>
      <c r="C5114" s="191">
        <v>593656</v>
      </c>
      <c r="D5114" s="192">
        <v>3.2730000000000001</v>
      </c>
      <c r="E5114" s="193">
        <v>43.01569507</v>
      </c>
      <c r="F5114" s="194">
        <v>2.2421524663677128</v>
      </c>
      <c r="H5114" s="195">
        <f t="shared" si="475"/>
        <v>3</v>
      </c>
      <c r="I5114" s="196">
        <f t="shared" si="476"/>
        <v>3.5</v>
      </c>
      <c r="J5114" s="197">
        <f t="shared" si="477"/>
        <v>4</v>
      </c>
      <c r="K5114" s="186">
        <f t="shared" si="480"/>
        <v>10.5</v>
      </c>
      <c r="L5114" s="198">
        <f t="shared" si="478"/>
        <v>3.5</v>
      </c>
      <c r="M5114" s="199">
        <f t="shared" si="479"/>
        <v>3.5</v>
      </c>
    </row>
    <row r="5115" spans="1:13" x14ac:dyDescent="0.35">
      <c r="A5115" s="189" t="s">
        <v>4679</v>
      </c>
      <c r="B5115" s="190" t="s">
        <v>4679</v>
      </c>
      <c r="C5115" s="191">
        <v>592889</v>
      </c>
      <c r="D5115" s="192">
        <v>2.6539999999999999</v>
      </c>
      <c r="E5115" s="193">
        <v>44.161088890000002</v>
      </c>
      <c r="F5115" s="194">
        <v>1.7660259537515857</v>
      </c>
      <c r="H5115" s="195">
        <f t="shared" si="475"/>
        <v>1.5</v>
      </c>
      <c r="I5115" s="196">
        <f t="shared" si="476"/>
        <v>5</v>
      </c>
      <c r="J5115" s="197">
        <f t="shared" si="477"/>
        <v>5</v>
      </c>
      <c r="K5115" s="186">
        <f t="shared" si="480"/>
        <v>11.5</v>
      </c>
      <c r="L5115" s="198">
        <f t="shared" si="478"/>
        <v>3.8333333333333335</v>
      </c>
      <c r="M5115" s="199">
        <f t="shared" si="479"/>
        <v>3.83</v>
      </c>
    </row>
    <row r="5116" spans="1:13" x14ac:dyDescent="0.35">
      <c r="A5116" s="189" t="s">
        <v>4679</v>
      </c>
      <c r="B5116" s="190" t="s">
        <v>4710</v>
      </c>
      <c r="C5116" s="191">
        <v>593702</v>
      </c>
      <c r="D5116" s="192">
        <v>2.9129999999999998</v>
      </c>
      <c r="E5116" s="193">
        <v>39.206422019999998</v>
      </c>
      <c r="F5116" s="194">
        <v>6.7278287461773703</v>
      </c>
      <c r="H5116" s="195">
        <f t="shared" si="475"/>
        <v>2.5</v>
      </c>
      <c r="I5116" s="196">
        <f t="shared" si="476"/>
        <v>0.5</v>
      </c>
      <c r="J5116" s="197">
        <f t="shared" si="477"/>
        <v>0.5</v>
      </c>
      <c r="K5116" s="186">
        <f t="shared" si="480"/>
        <v>3.5</v>
      </c>
      <c r="L5116" s="198">
        <f t="shared" si="478"/>
        <v>1.1666666666666667</v>
      </c>
      <c r="M5116" s="199">
        <f t="shared" si="479"/>
        <v>1.1599999999999999</v>
      </c>
    </row>
    <row r="5117" spans="1:13" x14ac:dyDescent="0.35">
      <c r="A5117" s="189" t="s">
        <v>4711</v>
      </c>
      <c r="B5117" s="190" t="s">
        <v>4712</v>
      </c>
      <c r="C5117" s="191">
        <v>593729</v>
      </c>
      <c r="D5117" s="192">
        <v>5.6070000000000002</v>
      </c>
      <c r="E5117" s="193">
        <v>39.75085911</v>
      </c>
      <c r="F5117" s="194">
        <v>3.4364261168384878</v>
      </c>
      <c r="H5117" s="195">
        <f t="shared" si="475"/>
        <v>5</v>
      </c>
      <c r="I5117" s="196">
        <f t="shared" si="476"/>
        <v>0.5</v>
      </c>
      <c r="J5117" s="197">
        <f t="shared" si="477"/>
        <v>2.5</v>
      </c>
      <c r="K5117" s="186">
        <f t="shared" si="480"/>
        <v>8</v>
      </c>
      <c r="L5117" s="198">
        <f t="shared" si="478"/>
        <v>2.6666666666666665</v>
      </c>
      <c r="M5117" s="199">
        <f t="shared" si="479"/>
        <v>2.66</v>
      </c>
    </row>
    <row r="5118" spans="1:13" x14ac:dyDescent="0.35">
      <c r="A5118" s="189" t="s">
        <v>4711</v>
      </c>
      <c r="B5118" s="190" t="s">
        <v>4713</v>
      </c>
      <c r="C5118" s="191">
        <v>593737</v>
      </c>
      <c r="D5118" s="192">
        <v>8.2970000000000006</v>
      </c>
      <c r="E5118" s="193">
        <v>43.494764400000001</v>
      </c>
      <c r="F5118" s="194">
        <v>2.0942408376963355</v>
      </c>
      <c r="H5118" s="195">
        <f t="shared" si="475"/>
        <v>5</v>
      </c>
      <c r="I5118" s="196">
        <f t="shared" si="476"/>
        <v>4.5</v>
      </c>
      <c r="J5118" s="197">
        <f t="shared" si="477"/>
        <v>4.5</v>
      </c>
      <c r="K5118" s="186">
        <f t="shared" si="480"/>
        <v>14</v>
      </c>
      <c r="L5118" s="198">
        <f t="shared" si="478"/>
        <v>4.666666666666667</v>
      </c>
      <c r="M5118" s="199">
        <f t="shared" si="479"/>
        <v>4.66</v>
      </c>
    </row>
    <row r="5119" spans="1:13" x14ac:dyDescent="0.35">
      <c r="A5119" s="189" t="s">
        <v>4711</v>
      </c>
      <c r="B5119" s="190" t="s">
        <v>4714</v>
      </c>
      <c r="C5119" s="191">
        <v>593745</v>
      </c>
      <c r="D5119" s="192">
        <v>4.93</v>
      </c>
      <c r="E5119" s="193">
        <v>41.086363640000002</v>
      </c>
      <c r="F5119" s="194">
        <v>9.0909090909090899</v>
      </c>
      <c r="H5119" s="195">
        <f t="shared" si="475"/>
        <v>5</v>
      </c>
      <c r="I5119" s="196">
        <f t="shared" si="476"/>
        <v>0.5</v>
      </c>
      <c r="J5119" s="197">
        <f t="shared" si="477"/>
        <v>0.5</v>
      </c>
      <c r="K5119" s="186">
        <f t="shared" si="480"/>
        <v>6</v>
      </c>
      <c r="L5119" s="198">
        <f t="shared" si="478"/>
        <v>2</v>
      </c>
      <c r="M5119" s="199">
        <f t="shared" si="479"/>
        <v>2</v>
      </c>
    </row>
    <row r="5120" spans="1:13" x14ac:dyDescent="0.35">
      <c r="A5120" s="189" t="s">
        <v>4711</v>
      </c>
      <c r="B5120" s="190" t="s">
        <v>4715</v>
      </c>
      <c r="C5120" s="191">
        <v>593753</v>
      </c>
      <c r="D5120" s="192">
        <v>4.0540000000000003</v>
      </c>
      <c r="E5120" s="193">
        <v>49.272058819999998</v>
      </c>
      <c r="F5120" s="194">
        <v>0</v>
      </c>
      <c r="H5120" s="195">
        <f t="shared" si="475"/>
        <v>5</v>
      </c>
      <c r="I5120" s="196">
        <f t="shared" si="476"/>
        <v>5</v>
      </c>
      <c r="J5120" s="197">
        <f t="shared" si="477"/>
        <v>5</v>
      </c>
      <c r="K5120" s="186">
        <f t="shared" si="480"/>
        <v>15</v>
      </c>
      <c r="L5120" s="198">
        <f t="shared" si="478"/>
        <v>5</v>
      </c>
      <c r="M5120" s="199">
        <f t="shared" si="479"/>
        <v>5</v>
      </c>
    </row>
    <row r="5121" spans="1:13" x14ac:dyDescent="0.35">
      <c r="A5121" s="189" t="s">
        <v>4711</v>
      </c>
      <c r="B5121" s="190" t="s">
        <v>4716</v>
      </c>
      <c r="C5121" s="191">
        <v>593761</v>
      </c>
      <c r="D5121" s="192">
        <v>7.1429999999999998</v>
      </c>
      <c r="E5121" s="193">
        <v>46.207317070000002</v>
      </c>
      <c r="F5121" s="194">
        <v>0</v>
      </c>
      <c r="H5121" s="195">
        <f t="shared" si="475"/>
        <v>5</v>
      </c>
      <c r="I5121" s="196">
        <f t="shared" si="476"/>
        <v>5</v>
      </c>
      <c r="J5121" s="197">
        <f t="shared" si="477"/>
        <v>5</v>
      </c>
      <c r="K5121" s="186">
        <f t="shared" si="480"/>
        <v>15</v>
      </c>
      <c r="L5121" s="198">
        <f t="shared" si="478"/>
        <v>5</v>
      </c>
      <c r="M5121" s="199">
        <f t="shared" si="479"/>
        <v>5</v>
      </c>
    </row>
    <row r="5122" spans="1:13" x14ac:dyDescent="0.35">
      <c r="A5122" s="189" t="s">
        <v>4711</v>
      </c>
      <c r="B5122" s="190" t="s">
        <v>4717</v>
      </c>
      <c r="C5122" s="191">
        <v>593770</v>
      </c>
      <c r="D5122" s="192">
        <v>3.4529999999999998</v>
      </c>
      <c r="E5122" s="193">
        <v>42.571663919999999</v>
      </c>
      <c r="F5122" s="194">
        <v>7.2487644151565078</v>
      </c>
      <c r="H5122" s="195">
        <f t="shared" si="475"/>
        <v>3.5</v>
      </c>
      <c r="I5122" s="196">
        <f t="shared" si="476"/>
        <v>3</v>
      </c>
      <c r="J5122" s="197">
        <f t="shared" si="477"/>
        <v>0.5</v>
      </c>
      <c r="K5122" s="186">
        <f t="shared" si="480"/>
        <v>7</v>
      </c>
      <c r="L5122" s="198">
        <f t="shared" si="478"/>
        <v>2.3333333333333335</v>
      </c>
      <c r="M5122" s="199">
        <f t="shared" si="479"/>
        <v>2.33</v>
      </c>
    </row>
    <row r="5123" spans="1:13" x14ac:dyDescent="0.35">
      <c r="A5123" s="189" t="s">
        <v>4711</v>
      </c>
      <c r="B5123" s="190" t="s">
        <v>475</v>
      </c>
      <c r="C5123" s="191">
        <v>593796</v>
      </c>
      <c r="D5123" s="192">
        <v>1.6950000000000001</v>
      </c>
      <c r="E5123" s="193">
        <v>45.48882682</v>
      </c>
      <c r="F5123" s="194">
        <v>1.1173184357541901</v>
      </c>
      <c r="H5123" s="195">
        <f t="shared" si="475"/>
        <v>0.5</v>
      </c>
      <c r="I5123" s="196">
        <f t="shared" si="476"/>
        <v>5</v>
      </c>
      <c r="J5123" s="197">
        <f t="shared" si="477"/>
        <v>5</v>
      </c>
      <c r="K5123" s="186">
        <f t="shared" si="480"/>
        <v>10.5</v>
      </c>
      <c r="L5123" s="198">
        <f t="shared" si="478"/>
        <v>3.5</v>
      </c>
      <c r="M5123" s="199">
        <f t="shared" si="479"/>
        <v>3.5</v>
      </c>
    </row>
    <row r="5124" spans="1:13" x14ac:dyDescent="0.35">
      <c r="A5124" s="189" t="s">
        <v>4711</v>
      </c>
      <c r="B5124" s="190" t="s">
        <v>573</v>
      </c>
      <c r="C5124" s="191">
        <v>593800</v>
      </c>
      <c r="D5124" s="192">
        <v>6.9089999999999998</v>
      </c>
      <c r="E5124" s="193">
        <v>38.226840860000003</v>
      </c>
      <c r="F5124" s="194">
        <v>5.7007125890736337</v>
      </c>
      <c r="H5124" s="195">
        <f t="shared" ref="H5124:H5187" si="481">VALUE(_xlfn.IFS(D5124&gt;4.05,"5",D5124&gt;=3.83,"4,5",D5124&gt;=3.6,"4",D5124&gt;=3.37,"3,5",D5124&gt;=3.14,"3",D5124&gt;=2.91,"2,5",D5124&gt;=2.68,"2",D5124&gt;=2.45,"1,5",D5124&gt;=2.22,"1",D5124&lt;2.22,"0,5"))</f>
        <v>5</v>
      </c>
      <c r="I5124" s="196">
        <f t="shared" ref="I5124:I5187" si="482">VALUE(_xlfn.IFS(E5124&gt;43.62,"5",E5124&gt;=43.32,"4,5",E5124&gt;=43.1,"4",E5124&gt;=42.7,"3,5",E5124&gt;=42.39,"3",E5124&gt;=42.08,"2,5",E5124&gt;=41.77,"2",E5124&gt;=41.46,"1,5",E5124&gt;=41.15,"1",E5124&lt;41.15,"0,5"))</f>
        <v>0.5</v>
      </c>
      <c r="J5124" s="197">
        <f t="shared" ref="J5124:J5187" si="483">VALUE(_xlfn.IFS(F5124&gt;4.53,"0,5",F5124&gt;=4.2,"1",F5124&gt;=3.86,"1,5",F5124&gt;=3.52,"2",F5124&gt;=3.18,"2,5",F5124&gt;=2.84,"3",F5124&gt;=2.5,"3,5",F5124&gt;=2.16,"4",F5124&gt;=1.82,"4,5",F5124&lt;1.82,"5"))</f>
        <v>0.5</v>
      </c>
      <c r="K5124" s="186">
        <f t="shared" si="480"/>
        <v>6</v>
      </c>
      <c r="L5124" s="198">
        <f t="shared" ref="L5124:L5187" si="484">(H5124+I5124+J5124)/3</f>
        <v>2</v>
      </c>
      <c r="M5124" s="199">
        <f t="shared" ref="M5124:M5187" si="485">ROUNDDOWN(L5124,2)</f>
        <v>2</v>
      </c>
    </row>
    <row r="5125" spans="1:13" x14ac:dyDescent="0.35">
      <c r="A5125" s="189" t="s">
        <v>4711</v>
      </c>
      <c r="B5125" s="190" t="s">
        <v>4718</v>
      </c>
      <c r="C5125" s="191">
        <v>593818</v>
      </c>
      <c r="D5125" s="192">
        <v>8.2710000000000008</v>
      </c>
      <c r="E5125" s="193">
        <v>42.752631579999999</v>
      </c>
      <c r="F5125" s="194">
        <v>2.1052631578947367</v>
      </c>
      <c r="H5125" s="195">
        <f t="shared" si="481"/>
        <v>5</v>
      </c>
      <c r="I5125" s="196">
        <f t="shared" si="482"/>
        <v>3.5</v>
      </c>
      <c r="J5125" s="197">
        <f t="shared" si="483"/>
        <v>4.5</v>
      </c>
      <c r="K5125" s="186">
        <f t="shared" si="480"/>
        <v>13</v>
      </c>
      <c r="L5125" s="198">
        <f t="shared" si="484"/>
        <v>4.333333333333333</v>
      </c>
      <c r="M5125" s="199">
        <f t="shared" si="485"/>
        <v>4.33</v>
      </c>
    </row>
    <row r="5126" spans="1:13" x14ac:dyDescent="0.35">
      <c r="A5126" s="189" t="s">
        <v>4711</v>
      </c>
      <c r="B5126" s="190" t="s">
        <v>4719</v>
      </c>
      <c r="C5126" s="191">
        <v>593826</v>
      </c>
      <c r="D5126" s="192">
        <v>7.5449999999999999</v>
      </c>
      <c r="E5126" s="193">
        <v>41.168761789999998</v>
      </c>
      <c r="F5126" s="194">
        <v>4.3997485857950975</v>
      </c>
      <c r="H5126" s="195">
        <f t="shared" si="481"/>
        <v>5</v>
      </c>
      <c r="I5126" s="196">
        <f t="shared" si="482"/>
        <v>1</v>
      </c>
      <c r="J5126" s="197">
        <f t="shared" si="483"/>
        <v>1</v>
      </c>
      <c r="K5126" s="186">
        <f t="shared" si="480"/>
        <v>7</v>
      </c>
      <c r="L5126" s="198">
        <f t="shared" si="484"/>
        <v>2.3333333333333335</v>
      </c>
      <c r="M5126" s="199">
        <f t="shared" si="485"/>
        <v>2.33</v>
      </c>
    </row>
    <row r="5127" spans="1:13" x14ac:dyDescent="0.35">
      <c r="A5127" s="189" t="s">
        <v>4711</v>
      </c>
      <c r="B5127" s="190" t="s">
        <v>1129</v>
      </c>
      <c r="C5127" s="191">
        <v>593842</v>
      </c>
      <c r="D5127" s="192">
        <v>4.6639999999999997</v>
      </c>
      <c r="E5127" s="193">
        <v>44.940049440000003</v>
      </c>
      <c r="F5127" s="194">
        <v>6.9221260815822001</v>
      </c>
      <c r="H5127" s="195">
        <f t="shared" si="481"/>
        <v>5</v>
      </c>
      <c r="I5127" s="196">
        <f t="shared" si="482"/>
        <v>5</v>
      </c>
      <c r="J5127" s="197">
        <f t="shared" si="483"/>
        <v>0.5</v>
      </c>
      <c r="K5127" s="186">
        <f t="shared" si="480"/>
        <v>10.5</v>
      </c>
      <c r="L5127" s="198">
        <f t="shared" si="484"/>
        <v>3.5</v>
      </c>
      <c r="M5127" s="199">
        <f t="shared" si="485"/>
        <v>3.5</v>
      </c>
    </row>
    <row r="5128" spans="1:13" x14ac:dyDescent="0.35">
      <c r="A5128" s="189" t="s">
        <v>4711</v>
      </c>
      <c r="B5128" s="190" t="s">
        <v>4720</v>
      </c>
      <c r="C5128" s="191">
        <v>593851</v>
      </c>
      <c r="D5128" s="192">
        <v>4.5449999999999999</v>
      </c>
      <c r="E5128" s="193">
        <v>39.670418009999999</v>
      </c>
      <c r="F5128" s="194">
        <v>2.2508038585209</v>
      </c>
      <c r="H5128" s="195">
        <f t="shared" si="481"/>
        <v>5</v>
      </c>
      <c r="I5128" s="196">
        <f t="shared" si="482"/>
        <v>0.5</v>
      </c>
      <c r="J5128" s="197">
        <f t="shared" si="483"/>
        <v>4</v>
      </c>
      <c r="K5128" s="186">
        <f t="shared" si="480"/>
        <v>9.5</v>
      </c>
      <c r="L5128" s="198">
        <f t="shared" si="484"/>
        <v>3.1666666666666665</v>
      </c>
      <c r="M5128" s="199">
        <f t="shared" si="485"/>
        <v>3.16</v>
      </c>
    </row>
    <row r="5129" spans="1:13" x14ac:dyDescent="0.35">
      <c r="A5129" s="189" t="s">
        <v>4711</v>
      </c>
      <c r="B5129" s="190" t="s">
        <v>4721</v>
      </c>
      <c r="C5129" s="191">
        <v>593869</v>
      </c>
      <c r="D5129" s="192">
        <v>6.9359999999999999</v>
      </c>
      <c r="E5129" s="193">
        <v>49.05755396</v>
      </c>
      <c r="F5129" s="194">
        <v>0</v>
      </c>
      <c r="H5129" s="195">
        <f t="shared" si="481"/>
        <v>5</v>
      </c>
      <c r="I5129" s="196">
        <f t="shared" si="482"/>
        <v>5</v>
      </c>
      <c r="J5129" s="197">
        <f t="shared" si="483"/>
        <v>5</v>
      </c>
      <c r="K5129" s="186">
        <f t="shared" si="480"/>
        <v>15</v>
      </c>
      <c r="L5129" s="198">
        <f t="shared" si="484"/>
        <v>5</v>
      </c>
      <c r="M5129" s="199">
        <f t="shared" si="485"/>
        <v>5</v>
      </c>
    </row>
    <row r="5130" spans="1:13" x14ac:dyDescent="0.35">
      <c r="A5130" s="189" t="s">
        <v>4711</v>
      </c>
      <c r="B5130" s="190" t="s">
        <v>443</v>
      </c>
      <c r="C5130" s="191">
        <v>593877</v>
      </c>
      <c r="D5130" s="192">
        <v>5.298</v>
      </c>
      <c r="E5130" s="193">
        <v>43.819148939999998</v>
      </c>
      <c r="F5130" s="194">
        <v>8.5106382978723403</v>
      </c>
      <c r="H5130" s="195">
        <f t="shared" si="481"/>
        <v>5</v>
      </c>
      <c r="I5130" s="196">
        <f t="shared" si="482"/>
        <v>5</v>
      </c>
      <c r="J5130" s="197">
        <f t="shared" si="483"/>
        <v>0.5</v>
      </c>
      <c r="K5130" s="186">
        <f t="shared" si="480"/>
        <v>10.5</v>
      </c>
      <c r="L5130" s="198">
        <f t="shared" si="484"/>
        <v>3.5</v>
      </c>
      <c r="M5130" s="199">
        <f t="shared" si="485"/>
        <v>3.5</v>
      </c>
    </row>
    <row r="5131" spans="1:13" x14ac:dyDescent="0.35">
      <c r="A5131" s="189" t="s">
        <v>4711</v>
      </c>
      <c r="B5131" s="190" t="s">
        <v>4722</v>
      </c>
      <c r="C5131" s="191">
        <v>593893</v>
      </c>
      <c r="D5131" s="192">
        <v>3.448</v>
      </c>
      <c r="E5131" s="193">
        <v>42.732258059999999</v>
      </c>
      <c r="F5131" s="194">
        <v>6.4516129032258061</v>
      </c>
      <c r="H5131" s="195">
        <f t="shared" si="481"/>
        <v>3.5</v>
      </c>
      <c r="I5131" s="196">
        <f t="shared" si="482"/>
        <v>3.5</v>
      </c>
      <c r="J5131" s="197">
        <f t="shared" si="483"/>
        <v>0.5</v>
      </c>
      <c r="K5131" s="186">
        <f t="shared" si="480"/>
        <v>7.5</v>
      </c>
      <c r="L5131" s="198">
        <f t="shared" si="484"/>
        <v>2.5</v>
      </c>
      <c r="M5131" s="199">
        <f t="shared" si="485"/>
        <v>2.5</v>
      </c>
    </row>
    <row r="5132" spans="1:13" x14ac:dyDescent="0.35">
      <c r="A5132" s="189" t="s">
        <v>4711</v>
      </c>
      <c r="B5132" s="190" t="s">
        <v>1026</v>
      </c>
      <c r="C5132" s="191">
        <v>546941</v>
      </c>
      <c r="D5132" s="192">
        <v>5.1769999999999996</v>
      </c>
      <c r="E5132" s="193">
        <v>43.512958959999999</v>
      </c>
      <c r="F5132" s="194">
        <v>2.4190064794816415</v>
      </c>
      <c r="H5132" s="195">
        <f t="shared" si="481"/>
        <v>5</v>
      </c>
      <c r="I5132" s="196">
        <f t="shared" si="482"/>
        <v>4.5</v>
      </c>
      <c r="J5132" s="197">
        <f t="shared" si="483"/>
        <v>4</v>
      </c>
      <c r="K5132" s="186">
        <f t="shared" si="480"/>
        <v>13.5</v>
      </c>
      <c r="L5132" s="198">
        <f t="shared" si="484"/>
        <v>4.5</v>
      </c>
      <c r="M5132" s="199">
        <f t="shared" si="485"/>
        <v>4.5</v>
      </c>
    </row>
    <row r="5133" spans="1:13" x14ac:dyDescent="0.35">
      <c r="A5133" s="189" t="s">
        <v>4711</v>
      </c>
      <c r="B5133" s="190" t="s">
        <v>4723</v>
      </c>
      <c r="C5133" s="191">
        <v>593974</v>
      </c>
      <c r="D5133" s="192">
        <v>6.8630000000000004</v>
      </c>
      <c r="E5133" s="193">
        <v>40.416755600000002</v>
      </c>
      <c r="F5133" s="194">
        <v>4.4823906083244394</v>
      </c>
      <c r="H5133" s="195">
        <f t="shared" si="481"/>
        <v>5</v>
      </c>
      <c r="I5133" s="196">
        <f t="shared" si="482"/>
        <v>0.5</v>
      </c>
      <c r="J5133" s="197">
        <f t="shared" si="483"/>
        <v>1</v>
      </c>
      <c r="K5133" s="186">
        <f t="shared" ref="K5133:K5196" si="486">SUM(H5133:J5133)</f>
        <v>6.5</v>
      </c>
      <c r="L5133" s="198">
        <f t="shared" si="484"/>
        <v>2.1666666666666665</v>
      </c>
      <c r="M5133" s="199">
        <f t="shared" si="485"/>
        <v>2.16</v>
      </c>
    </row>
    <row r="5134" spans="1:13" x14ac:dyDescent="0.35">
      <c r="A5134" s="189" t="s">
        <v>4711</v>
      </c>
      <c r="B5134" s="190" t="s">
        <v>4724</v>
      </c>
      <c r="C5134" s="191">
        <v>593982</v>
      </c>
      <c r="D5134" s="192">
        <v>3.133</v>
      </c>
      <c r="E5134" s="193">
        <v>39.545378149999998</v>
      </c>
      <c r="F5134" s="194">
        <v>5.3781512605042021</v>
      </c>
      <c r="H5134" s="195">
        <f t="shared" si="481"/>
        <v>2.5</v>
      </c>
      <c r="I5134" s="196">
        <f t="shared" si="482"/>
        <v>0.5</v>
      </c>
      <c r="J5134" s="197">
        <f t="shared" si="483"/>
        <v>0.5</v>
      </c>
      <c r="K5134" s="186">
        <f t="shared" si="486"/>
        <v>3.5</v>
      </c>
      <c r="L5134" s="198">
        <f t="shared" si="484"/>
        <v>1.1666666666666667</v>
      </c>
      <c r="M5134" s="199">
        <f t="shared" si="485"/>
        <v>1.1599999999999999</v>
      </c>
    </row>
    <row r="5135" spans="1:13" x14ac:dyDescent="0.35">
      <c r="A5135" s="189" t="s">
        <v>4711</v>
      </c>
      <c r="B5135" s="190" t="s">
        <v>4725</v>
      </c>
      <c r="C5135" s="191">
        <v>593991</v>
      </c>
      <c r="D5135" s="192">
        <v>3.0579999999999998</v>
      </c>
      <c r="E5135" s="193">
        <v>41.914000000000001</v>
      </c>
      <c r="F5135" s="194">
        <v>4.4000000000000004</v>
      </c>
      <c r="H5135" s="195">
        <f t="shared" si="481"/>
        <v>2.5</v>
      </c>
      <c r="I5135" s="196">
        <f t="shared" si="482"/>
        <v>2</v>
      </c>
      <c r="J5135" s="197">
        <f t="shared" si="483"/>
        <v>1</v>
      </c>
      <c r="K5135" s="186">
        <f t="shared" si="486"/>
        <v>5.5</v>
      </c>
      <c r="L5135" s="198">
        <f t="shared" si="484"/>
        <v>1.8333333333333333</v>
      </c>
      <c r="M5135" s="199">
        <f t="shared" si="485"/>
        <v>1.83</v>
      </c>
    </row>
    <row r="5136" spans="1:13" x14ac:dyDescent="0.35">
      <c r="A5136" s="189" t="s">
        <v>4711</v>
      </c>
      <c r="B5136" s="190" t="s">
        <v>4726</v>
      </c>
      <c r="C5136" s="191">
        <v>594016</v>
      </c>
      <c r="D5136" s="192">
        <v>6.6669999999999998</v>
      </c>
      <c r="E5136" s="193">
        <v>40.4</v>
      </c>
      <c r="F5136" s="194">
        <v>1.9047619047619047</v>
      </c>
      <c r="H5136" s="195">
        <f t="shared" si="481"/>
        <v>5</v>
      </c>
      <c r="I5136" s="196">
        <f t="shared" si="482"/>
        <v>0.5</v>
      </c>
      <c r="J5136" s="197">
        <f t="shared" si="483"/>
        <v>4.5</v>
      </c>
      <c r="K5136" s="186">
        <f t="shared" si="486"/>
        <v>10</v>
      </c>
      <c r="L5136" s="198">
        <f t="shared" si="484"/>
        <v>3.3333333333333335</v>
      </c>
      <c r="M5136" s="199">
        <f t="shared" si="485"/>
        <v>3.33</v>
      </c>
    </row>
    <row r="5137" spans="1:13" x14ac:dyDescent="0.35">
      <c r="A5137" s="189" t="s">
        <v>4711</v>
      </c>
      <c r="B5137" s="190" t="s">
        <v>4727</v>
      </c>
      <c r="C5137" s="191">
        <v>594024</v>
      </c>
      <c r="D5137" s="192">
        <v>4.8079999999999998</v>
      </c>
      <c r="E5137" s="193">
        <v>42.960784310000001</v>
      </c>
      <c r="F5137" s="194">
        <v>0.65359477124183007</v>
      </c>
      <c r="H5137" s="195">
        <f t="shared" si="481"/>
        <v>5</v>
      </c>
      <c r="I5137" s="196">
        <f t="shared" si="482"/>
        <v>3.5</v>
      </c>
      <c r="J5137" s="197">
        <f t="shared" si="483"/>
        <v>5</v>
      </c>
      <c r="K5137" s="186">
        <f t="shared" si="486"/>
        <v>13.5</v>
      </c>
      <c r="L5137" s="198">
        <f t="shared" si="484"/>
        <v>4.5</v>
      </c>
      <c r="M5137" s="199">
        <f t="shared" si="485"/>
        <v>4.5</v>
      </c>
    </row>
    <row r="5138" spans="1:13" x14ac:dyDescent="0.35">
      <c r="A5138" s="189" t="s">
        <v>4711</v>
      </c>
      <c r="B5138" s="190" t="s">
        <v>4728</v>
      </c>
      <c r="C5138" s="191">
        <v>594032</v>
      </c>
      <c r="D5138" s="192">
        <v>7.0179999999999998</v>
      </c>
      <c r="E5138" s="193">
        <v>41.411188809999999</v>
      </c>
      <c r="F5138" s="194">
        <v>6.7132867132867133</v>
      </c>
      <c r="H5138" s="195">
        <f t="shared" si="481"/>
        <v>5</v>
      </c>
      <c r="I5138" s="196">
        <f t="shared" si="482"/>
        <v>1</v>
      </c>
      <c r="J5138" s="197">
        <f t="shared" si="483"/>
        <v>0.5</v>
      </c>
      <c r="K5138" s="186">
        <f t="shared" si="486"/>
        <v>6.5</v>
      </c>
      <c r="L5138" s="198">
        <f t="shared" si="484"/>
        <v>2.1666666666666665</v>
      </c>
      <c r="M5138" s="199">
        <f t="shared" si="485"/>
        <v>2.16</v>
      </c>
    </row>
    <row r="5139" spans="1:13" x14ac:dyDescent="0.35">
      <c r="A5139" s="189" t="s">
        <v>4711</v>
      </c>
      <c r="B5139" s="190" t="s">
        <v>4729</v>
      </c>
      <c r="C5139" s="191">
        <v>594041</v>
      </c>
      <c r="D5139" s="192">
        <v>4.5369999999999999</v>
      </c>
      <c r="E5139" s="193">
        <v>42.511750880000001</v>
      </c>
      <c r="F5139" s="194">
        <v>2.82021151586369</v>
      </c>
      <c r="H5139" s="195">
        <f t="shared" si="481"/>
        <v>5</v>
      </c>
      <c r="I5139" s="196">
        <f t="shared" si="482"/>
        <v>3</v>
      </c>
      <c r="J5139" s="197">
        <f t="shared" si="483"/>
        <v>3.5</v>
      </c>
      <c r="K5139" s="186">
        <f t="shared" si="486"/>
        <v>11.5</v>
      </c>
      <c r="L5139" s="198">
        <f t="shared" si="484"/>
        <v>3.8333333333333335</v>
      </c>
      <c r="M5139" s="199">
        <f t="shared" si="485"/>
        <v>3.83</v>
      </c>
    </row>
    <row r="5140" spans="1:13" x14ac:dyDescent="0.35">
      <c r="A5140" s="189" t="s">
        <v>4711</v>
      </c>
      <c r="B5140" s="190" t="s">
        <v>4730</v>
      </c>
      <c r="C5140" s="191">
        <v>594059</v>
      </c>
      <c r="D5140" s="192">
        <v>5.2629999999999999</v>
      </c>
      <c r="E5140" s="193">
        <v>39.166666669999998</v>
      </c>
      <c r="F5140" s="194">
        <v>1.1299435028248588</v>
      </c>
      <c r="H5140" s="195">
        <f t="shared" si="481"/>
        <v>5</v>
      </c>
      <c r="I5140" s="196">
        <f t="shared" si="482"/>
        <v>0.5</v>
      </c>
      <c r="J5140" s="197">
        <f t="shared" si="483"/>
        <v>5</v>
      </c>
      <c r="K5140" s="186">
        <f t="shared" si="486"/>
        <v>10.5</v>
      </c>
      <c r="L5140" s="198">
        <f t="shared" si="484"/>
        <v>3.5</v>
      </c>
      <c r="M5140" s="199">
        <f t="shared" si="485"/>
        <v>3.5</v>
      </c>
    </row>
    <row r="5141" spans="1:13" x14ac:dyDescent="0.35">
      <c r="A5141" s="189" t="s">
        <v>4711</v>
      </c>
      <c r="B5141" s="190" t="s">
        <v>1793</v>
      </c>
      <c r="C5141" s="191">
        <v>594067</v>
      </c>
      <c r="D5141" s="192">
        <v>3.9969999999999999</v>
      </c>
      <c r="E5141" s="193">
        <v>40.740201570000004</v>
      </c>
      <c r="F5141" s="194">
        <v>1.7917133258678613</v>
      </c>
      <c r="H5141" s="195">
        <f t="shared" si="481"/>
        <v>4.5</v>
      </c>
      <c r="I5141" s="196">
        <f t="shared" si="482"/>
        <v>0.5</v>
      </c>
      <c r="J5141" s="197">
        <f t="shared" si="483"/>
        <v>5</v>
      </c>
      <c r="K5141" s="186">
        <f t="shared" si="486"/>
        <v>10</v>
      </c>
      <c r="L5141" s="198">
        <f t="shared" si="484"/>
        <v>3.3333333333333335</v>
      </c>
      <c r="M5141" s="199">
        <f t="shared" si="485"/>
        <v>3.33</v>
      </c>
    </row>
    <row r="5142" spans="1:13" x14ac:dyDescent="0.35">
      <c r="A5142" s="189" t="s">
        <v>4711</v>
      </c>
      <c r="B5142" s="190" t="s">
        <v>4731</v>
      </c>
      <c r="C5142" s="191">
        <v>594075</v>
      </c>
      <c r="D5142" s="192">
        <v>5.59</v>
      </c>
      <c r="E5142" s="193">
        <v>41.695402299999998</v>
      </c>
      <c r="F5142" s="194">
        <v>2.2988505747126435</v>
      </c>
      <c r="H5142" s="195">
        <f t="shared" si="481"/>
        <v>5</v>
      </c>
      <c r="I5142" s="196">
        <f t="shared" si="482"/>
        <v>1.5</v>
      </c>
      <c r="J5142" s="197">
        <f t="shared" si="483"/>
        <v>4</v>
      </c>
      <c r="K5142" s="186">
        <f t="shared" si="486"/>
        <v>10.5</v>
      </c>
      <c r="L5142" s="198">
        <f t="shared" si="484"/>
        <v>3.5</v>
      </c>
      <c r="M5142" s="199">
        <f t="shared" si="485"/>
        <v>3.5</v>
      </c>
    </row>
    <row r="5143" spans="1:13" x14ac:dyDescent="0.35">
      <c r="A5143" s="189" t="s">
        <v>4711</v>
      </c>
      <c r="B5143" s="190" t="s">
        <v>4732</v>
      </c>
      <c r="C5143" s="191">
        <v>594091</v>
      </c>
      <c r="D5143" s="192">
        <v>4.9260000000000002</v>
      </c>
      <c r="E5143" s="193">
        <v>43.094936709999999</v>
      </c>
      <c r="F5143" s="194">
        <v>6.0126582278481013</v>
      </c>
      <c r="H5143" s="195">
        <f t="shared" si="481"/>
        <v>5</v>
      </c>
      <c r="I5143" s="196">
        <f t="shared" si="482"/>
        <v>3.5</v>
      </c>
      <c r="J5143" s="197">
        <f t="shared" si="483"/>
        <v>0.5</v>
      </c>
      <c r="K5143" s="186">
        <f t="shared" si="486"/>
        <v>9</v>
      </c>
      <c r="L5143" s="198">
        <f t="shared" si="484"/>
        <v>3</v>
      </c>
      <c r="M5143" s="199">
        <f t="shared" si="485"/>
        <v>3</v>
      </c>
    </row>
    <row r="5144" spans="1:13" x14ac:dyDescent="0.35">
      <c r="A5144" s="189" t="s">
        <v>4711</v>
      </c>
      <c r="B5144" s="190" t="s">
        <v>4733</v>
      </c>
      <c r="C5144" s="191">
        <v>594121</v>
      </c>
      <c r="D5144" s="192">
        <v>5.0629999999999997</v>
      </c>
      <c r="E5144" s="193">
        <v>46.781725889999997</v>
      </c>
      <c r="F5144" s="194">
        <v>0.50761421319796962</v>
      </c>
      <c r="H5144" s="195">
        <f t="shared" si="481"/>
        <v>5</v>
      </c>
      <c r="I5144" s="196">
        <f t="shared" si="482"/>
        <v>5</v>
      </c>
      <c r="J5144" s="197">
        <f t="shared" si="483"/>
        <v>5</v>
      </c>
      <c r="K5144" s="186">
        <f t="shared" si="486"/>
        <v>15</v>
      </c>
      <c r="L5144" s="198">
        <f t="shared" si="484"/>
        <v>5</v>
      </c>
      <c r="M5144" s="199">
        <f t="shared" si="485"/>
        <v>5</v>
      </c>
    </row>
    <row r="5145" spans="1:13" x14ac:dyDescent="0.35">
      <c r="A5145" s="189" t="s">
        <v>4711</v>
      </c>
      <c r="B5145" s="190" t="s">
        <v>4734</v>
      </c>
      <c r="C5145" s="191">
        <v>594130</v>
      </c>
      <c r="D5145" s="192">
        <v>5.6159999999999997</v>
      </c>
      <c r="E5145" s="193">
        <v>42.41590909</v>
      </c>
      <c r="F5145" s="194">
        <v>3.6363636363636362</v>
      </c>
      <c r="H5145" s="195">
        <f t="shared" si="481"/>
        <v>5</v>
      </c>
      <c r="I5145" s="196">
        <f t="shared" si="482"/>
        <v>3</v>
      </c>
      <c r="J5145" s="197">
        <f t="shared" si="483"/>
        <v>2</v>
      </c>
      <c r="K5145" s="186">
        <f t="shared" si="486"/>
        <v>10</v>
      </c>
      <c r="L5145" s="198">
        <f t="shared" si="484"/>
        <v>3.3333333333333335</v>
      </c>
      <c r="M5145" s="199">
        <f t="shared" si="485"/>
        <v>3.33</v>
      </c>
    </row>
    <row r="5146" spans="1:13" x14ac:dyDescent="0.35">
      <c r="A5146" s="189" t="s">
        <v>4711</v>
      </c>
      <c r="B5146" s="190" t="s">
        <v>2235</v>
      </c>
      <c r="C5146" s="191">
        <v>594148</v>
      </c>
      <c r="D5146" s="192">
        <v>9.7880000000000003</v>
      </c>
      <c r="E5146" s="193">
        <v>41.964208239999998</v>
      </c>
      <c r="F5146" s="194">
        <v>4.9891540130151846</v>
      </c>
      <c r="H5146" s="195">
        <f t="shared" si="481"/>
        <v>5</v>
      </c>
      <c r="I5146" s="196">
        <f t="shared" si="482"/>
        <v>2</v>
      </c>
      <c r="J5146" s="197">
        <f t="shared" si="483"/>
        <v>0.5</v>
      </c>
      <c r="K5146" s="186">
        <f t="shared" si="486"/>
        <v>7.5</v>
      </c>
      <c r="L5146" s="198">
        <f t="shared" si="484"/>
        <v>2.5</v>
      </c>
      <c r="M5146" s="199">
        <f t="shared" si="485"/>
        <v>2.5</v>
      </c>
    </row>
    <row r="5147" spans="1:13" x14ac:dyDescent="0.35">
      <c r="A5147" s="189" t="s">
        <v>4711</v>
      </c>
      <c r="B5147" s="190" t="s">
        <v>4735</v>
      </c>
      <c r="C5147" s="191">
        <v>594156</v>
      </c>
      <c r="D5147" s="192">
        <v>5.0359999999999996</v>
      </c>
      <c r="E5147" s="193">
        <v>42.785630150000003</v>
      </c>
      <c r="F5147" s="194">
        <v>7.1849234393404</v>
      </c>
      <c r="H5147" s="195">
        <f t="shared" si="481"/>
        <v>5</v>
      </c>
      <c r="I5147" s="196">
        <f t="shared" si="482"/>
        <v>3.5</v>
      </c>
      <c r="J5147" s="197">
        <f t="shared" si="483"/>
        <v>0.5</v>
      </c>
      <c r="K5147" s="186">
        <f t="shared" si="486"/>
        <v>9</v>
      </c>
      <c r="L5147" s="198">
        <f t="shared" si="484"/>
        <v>3</v>
      </c>
      <c r="M5147" s="199">
        <f t="shared" si="485"/>
        <v>3</v>
      </c>
    </row>
    <row r="5148" spans="1:13" x14ac:dyDescent="0.35">
      <c r="A5148" s="189" t="s">
        <v>4711</v>
      </c>
      <c r="B5148" s="190" t="s">
        <v>4736</v>
      </c>
      <c r="C5148" s="191">
        <v>594164</v>
      </c>
      <c r="D5148" s="192">
        <v>7.9370000000000003</v>
      </c>
      <c r="E5148" s="193">
        <v>47.995327099999997</v>
      </c>
      <c r="F5148" s="194">
        <v>3.7383177570093458</v>
      </c>
      <c r="H5148" s="195">
        <f t="shared" si="481"/>
        <v>5</v>
      </c>
      <c r="I5148" s="196">
        <f t="shared" si="482"/>
        <v>5</v>
      </c>
      <c r="J5148" s="197">
        <f t="shared" si="483"/>
        <v>2</v>
      </c>
      <c r="K5148" s="186">
        <f t="shared" si="486"/>
        <v>12</v>
      </c>
      <c r="L5148" s="198">
        <f t="shared" si="484"/>
        <v>4</v>
      </c>
      <c r="M5148" s="199">
        <f t="shared" si="485"/>
        <v>4</v>
      </c>
    </row>
    <row r="5149" spans="1:13" x14ac:dyDescent="0.35">
      <c r="A5149" s="189" t="s">
        <v>4711</v>
      </c>
      <c r="B5149" s="190" t="s">
        <v>1660</v>
      </c>
      <c r="C5149" s="191">
        <v>594172</v>
      </c>
      <c r="D5149" s="192">
        <v>4.74</v>
      </c>
      <c r="E5149" s="193">
        <v>39.100290700000002</v>
      </c>
      <c r="F5149" s="194">
        <v>8.1395348837209305</v>
      </c>
      <c r="H5149" s="195">
        <f t="shared" si="481"/>
        <v>5</v>
      </c>
      <c r="I5149" s="196">
        <f t="shared" si="482"/>
        <v>0.5</v>
      </c>
      <c r="J5149" s="197">
        <f t="shared" si="483"/>
        <v>0.5</v>
      </c>
      <c r="K5149" s="186">
        <f t="shared" si="486"/>
        <v>6</v>
      </c>
      <c r="L5149" s="198">
        <f t="shared" si="484"/>
        <v>2</v>
      </c>
      <c r="M5149" s="199">
        <f t="shared" si="485"/>
        <v>2</v>
      </c>
    </row>
    <row r="5150" spans="1:13" x14ac:dyDescent="0.35">
      <c r="A5150" s="189" t="s">
        <v>4711</v>
      </c>
      <c r="B5150" s="190" t="s">
        <v>4737</v>
      </c>
      <c r="C5150" s="191">
        <v>594199</v>
      </c>
      <c r="D5150" s="192">
        <v>8.282</v>
      </c>
      <c r="E5150" s="193">
        <v>41.746411479999999</v>
      </c>
      <c r="F5150" s="194">
        <v>1.4354066985645932</v>
      </c>
      <c r="H5150" s="195">
        <f t="shared" si="481"/>
        <v>5</v>
      </c>
      <c r="I5150" s="196">
        <f t="shared" si="482"/>
        <v>1.5</v>
      </c>
      <c r="J5150" s="197">
        <f t="shared" si="483"/>
        <v>5</v>
      </c>
      <c r="K5150" s="186">
        <f t="shared" si="486"/>
        <v>11.5</v>
      </c>
      <c r="L5150" s="198">
        <f t="shared" si="484"/>
        <v>3.8333333333333335</v>
      </c>
      <c r="M5150" s="199">
        <f t="shared" si="485"/>
        <v>3.83</v>
      </c>
    </row>
    <row r="5151" spans="1:13" x14ac:dyDescent="0.35">
      <c r="A5151" s="189" t="s">
        <v>4711</v>
      </c>
      <c r="B5151" s="190" t="s">
        <v>4738</v>
      </c>
      <c r="C5151" s="191">
        <v>594202</v>
      </c>
      <c r="D5151" s="192">
        <v>4.62</v>
      </c>
      <c r="E5151" s="193">
        <v>44.44782609</v>
      </c>
      <c r="F5151" s="194">
        <v>2.0869565217391304</v>
      </c>
      <c r="H5151" s="195">
        <f t="shared" si="481"/>
        <v>5</v>
      </c>
      <c r="I5151" s="196">
        <f t="shared" si="482"/>
        <v>5</v>
      </c>
      <c r="J5151" s="197">
        <f t="shared" si="483"/>
        <v>4.5</v>
      </c>
      <c r="K5151" s="186">
        <f t="shared" si="486"/>
        <v>14.5</v>
      </c>
      <c r="L5151" s="198">
        <f t="shared" si="484"/>
        <v>4.833333333333333</v>
      </c>
      <c r="M5151" s="199">
        <f t="shared" si="485"/>
        <v>4.83</v>
      </c>
    </row>
    <row r="5152" spans="1:13" x14ac:dyDescent="0.35">
      <c r="A5152" s="189" t="s">
        <v>4711</v>
      </c>
      <c r="B5152" s="190" t="s">
        <v>4739</v>
      </c>
      <c r="C5152" s="191">
        <v>550841</v>
      </c>
      <c r="D5152" s="192">
        <v>6.8970000000000002</v>
      </c>
      <c r="E5152" s="193">
        <v>43.125</v>
      </c>
      <c r="F5152" s="194">
        <v>3.5714285714285716</v>
      </c>
      <c r="H5152" s="195">
        <f t="shared" si="481"/>
        <v>5</v>
      </c>
      <c r="I5152" s="196">
        <f t="shared" si="482"/>
        <v>4</v>
      </c>
      <c r="J5152" s="197">
        <f t="shared" si="483"/>
        <v>2</v>
      </c>
      <c r="K5152" s="186">
        <f t="shared" si="486"/>
        <v>11</v>
      </c>
      <c r="L5152" s="198">
        <f t="shared" si="484"/>
        <v>3.6666666666666665</v>
      </c>
      <c r="M5152" s="199">
        <f t="shared" si="485"/>
        <v>3.66</v>
      </c>
    </row>
    <row r="5153" spans="1:13" x14ac:dyDescent="0.35">
      <c r="A5153" s="189" t="s">
        <v>4711</v>
      </c>
      <c r="B5153" s="190" t="s">
        <v>4740</v>
      </c>
      <c r="C5153" s="191">
        <v>594253</v>
      </c>
      <c r="D5153" s="192">
        <v>6.931</v>
      </c>
      <c r="E5153" s="193">
        <v>45.296052629999998</v>
      </c>
      <c r="F5153" s="194">
        <v>0</v>
      </c>
      <c r="H5153" s="195">
        <f t="shared" si="481"/>
        <v>5</v>
      </c>
      <c r="I5153" s="196">
        <f t="shared" si="482"/>
        <v>5</v>
      </c>
      <c r="J5153" s="197">
        <f t="shared" si="483"/>
        <v>5</v>
      </c>
      <c r="K5153" s="186">
        <f t="shared" si="486"/>
        <v>15</v>
      </c>
      <c r="L5153" s="198">
        <f t="shared" si="484"/>
        <v>5</v>
      </c>
      <c r="M5153" s="199">
        <f t="shared" si="485"/>
        <v>5</v>
      </c>
    </row>
    <row r="5154" spans="1:13" x14ac:dyDescent="0.35">
      <c r="A5154" s="189" t="s">
        <v>4711</v>
      </c>
      <c r="B5154" s="190" t="s">
        <v>4741</v>
      </c>
      <c r="C5154" s="191">
        <v>594261</v>
      </c>
      <c r="D5154" s="192">
        <v>6.6470000000000002</v>
      </c>
      <c r="E5154" s="193">
        <v>42.506814310000003</v>
      </c>
      <c r="F5154" s="194">
        <v>4.0885860306643957</v>
      </c>
      <c r="H5154" s="195">
        <f t="shared" si="481"/>
        <v>5</v>
      </c>
      <c r="I5154" s="196">
        <f t="shared" si="482"/>
        <v>3</v>
      </c>
      <c r="J5154" s="197">
        <f t="shared" si="483"/>
        <v>1.5</v>
      </c>
      <c r="K5154" s="186">
        <f t="shared" si="486"/>
        <v>9.5</v>
      </c>
      <c r="L5154" s="198">
        <f t="shared" si="484"/>
        <v>3.1666666666666665</v>
      </c>
      <c r="M5154" s="199">
        <f t="shared" si="485"/>
        <v>3.16</v>
      </c>
    </row>
    <row r="5155" spans="1:13" x14ac:dyDescent="0.35">
      <c r="A5155" s="189" t="s">
        <v>4711</v>
      </c>
      <c r="B5155" s="190" t="s">
        <v>4742</v>
      </c>
      <c r="C5155" s="191">
        <v>594270</v>
      </c>
      <c r="D5155" s="192">
        <v>8.4619999999999997</v>
      </c>
      <c r="E5155" s="193">
        <v>39.785945069999997</v>
      </c>
      <c r="F5155" s="194">
        <v>6.1389337641357029</v>
      </c>
      <c r="H5155" s="195">
        <f t="shared" si="481"/>
        <v>5</v>
      </c>
      <c r="I5155" s="196">
        <f t="shared" si="482"/>
        <v>0.5</v>
      </c>
      <c r="J5155" s="197">
        <f t="shared" si="483"/>
        <v>0.5</v>
      </c>
      <c r="K5155" s="186">
        <f t="shared" si="486"/>
        <v>6</v>
      </c>
      <c r="L5155" s="198">
        <f t="shared" si="484"/>
        <v>2</v>
      </c>
      <c r="M5155" s="199">
        <f t="shared" si="485"/>
        <v>2</v>
      </c>
    </row>
    <row r="5156" spans="1:13" x14ac:dyDescent="0.35">
      <c r="A5156" s="189" t="s">
        <v>4711</v>
      </c>
      <c r="B5156" s="190" t="s">
        <v>4435</v>
      </c>
      <c r="C5156" s="191">
        <v>594288</v>
      </c>
      <c r="D5156" s="192">
        <v>6.173</v>
      </c>
      <c r="E5156" s="193">
        <v>46.2</v>
      </c>
      <c r="F5156" s="194">
        <v>7.2727272727272725</v>
      </c>
      <c r="H5156" s="195">
        <f t="shared" si="481"/>
        <v>5</v>
      </c>
      <c r="I5156" s="196">
        <f t="shared" si="482"/>
        <v>5</v>
      </c>
      <c r="J5156" s="197">
        <f t="shared" si="483"/>
        <v>0.5</v>
      </c>
      <c r="K5156" s="186">
        <f t="shared" si="486"/>
        <v>10.5</v>
      </c>
      <c r="L5156" s="198">
        <f t="shared" si="484"/>
        <v>3.5</v>
      </c>
      <c r="M5156" s="199">
        <f t="shared" si="485"/>
        <v>3.5</v>
      </c>
    </row>
    <row r="5157" spans="1:13" x14ac:dyDescent="0.35">
      <c r="A5157" s="189" t="s">
        <v>4711</v>
      </c>
      <c r="B5157" s="190" t="s">
        <v>4743</v>
      </c>
      <c r="C5157" s="191">
        <v>550086</v>
      </c>
      <c r="D5157" s="192">
        <v>8.9169999999999998</v>
      </c>
      <c r="E5157" s="193">
        <v>39.99590164</v>
      </c>
      <c r="F5157" s="194">
        <v>2.4590163934426226</v>
      </c>
      <c r="H5157" s="195">
        <f t="shared" si="481"/>
        <v>5</v>
      </c>
      <c r="I5157" s="196">
        <f t="shared" si="482"/>
        <v>0.5</v>
      </c>
      <c r="J5157" s="197">
        <f t="shared" si="483"/>
        <v>4</v>
      </c>
      <c r="K5157" s="186">
        <f t="shared" si="486"/>
        <v>9.5</v>
      </c>
      <c r="L5157" s="198">
        <f t="shared" si="484"/>
        <v>3.1666666666666665</v>
      </c>
      <c r="M5157" s="199">
        <f t="shared" si="485"/>
        <v>3.16</v>
      </c>
    </row>
    <row r="5158" spans="1:13" x14ac:dyDescent="0.35">
      <c r="A5158" s="189" t="s">
        <v>4711</v>
      </c>
      <c r="B5158" s="190" t="s">
        <v>4744</v>
      </c>
      <c r="C5158" s="191">
        <v>594300</v>
      </c>
      <c r="D5158" s="192">
        <v>4.6050000000000004</v>
      </c>
      <c r="E5158" s="193">
        <v>44.255011140000001</v>
      </c>
      <c r="F5158" s="194">
        <v>1.7817371937639199</v>
      </c>
      <c r="H5158" s="195">
        <f t="shared" si="481"/>
        <v>5</v>
      </c>
      <c r="I5158" s="196">
        <f t="shared" si="482"/>
        <v>5</v>
      </c>
      <c r="J5158" s="197">
        <f t="shared" si="483"/>
        <v>5</v>
      </c>
      <c r="K5158" s="186">
        <f t="shared" si="486"/>
        <v>15</v>
      </c>
      <c r="L5158" s="198">
        <f t="shared" si="484"/>
        <v>5</v>
      </c>
      <c r="M5158" s="199">
        <f t="shared" si="485"/>
        <v>5</v>
      </c>
    </row>
    <row r="5159" spans="1:13" x14ac:dyDescent="0.35">
      <c r="A5159" s="189" t="s">
        <v>4711</v>
      </c>
      <c r="B5159" s="190" t="s">
        <v>4745</v>
      </c>
      <c r="C5159" s="191">
        <v>594318</v>
      </c>
      <c r="D5159" s="192">
        <v>8.9109999999999996</v>
      </c>
      <c r="E5159" s="193">
        <v>40.952054789999998</v>
      </c>
      <c r="F5159" s="194">
        <v>4.10958904109589</v>
      </c>
      <c r="H5159" s="195">
        <f t="shared" si="481"/>
        <v>5</v>
      </c>
      <c r="I5159" s="196">
        <f t="shared" si="482"/>
        <v>0.5</v>
      </c>
      <c r="J5159" s="197">
        <f t="shared" si="483"/>
        <v>1.5</v>
      </c>
      <c r="K5159" s="186">
        <f t="shared" si="486"/>
        <v>7</v>
      </c>
      <c r="L5159" s="198">
        <f t="shared" si="484"/>
        <v>2.3333333333333335</v>
      </c>
      <c r="M5159" s="199">
        <f t="shared" si="485"/>
        <v>2.33</v>
      </c>
    </row>
    <row r="5160" spans="1:13" x14ac:dyDescent="0.35">
      <c r="A5160" s="189" t="s">
        <v>4711</v>
      </c>
      <c r="B5160" s="190" t="s">
        <v>4746</v>
      </c>
      <c r="C5160" s="191">
        <v>594326</v>
      </c>
      <c r="D5160" s="192">
        <v>11.429</v>
      </c>
      <c r="E5160" s="193">
        <v>43.928571429999998</v>
      </c>
      <c r="F5160" s="194">
        <v>0.95238095238095233</v>
      </c>
      <c r="H5160" s="195">
        <f t="shared" si="481"/>
        <v>5</v>
      </c>
      <c r="I5160" s="196">
        <f t="shared" si="482"/>
        <v>5</v>
      </c>
      <c r="J5160" s="197">
        <f t="shared" si="483"/>
        <v>5</v>
      </c>
      <c r="K5160" s="186">
        <f t="shared" si="486"/>
        <v>15</v>
      </c>
      <c r="L5160" s="198">
        <f t="shared" si="484"/>
        <v>5</v>
      </c>
      <c r="M5160" s="199">
        <f t="shared" si="485"/>
        <v>5</v>
      </c>
    </row>
    <row r="5161" spans="1:13" x14ac:dyDescent="0.35">
      <c r="A5161" s="189" t="s">
        <v>4711</v>
      </c>
      <c r="B5161" s="190" t="s">
        <v>4747</v>
      </c>
      <c r="C5161" s="191">
        <v>594334</v>
      </c>
      <c r="D5161" s="192">
        <v>6.8120000000000003</v>
      </c>
      <c r="E5161" s="193">
        <v>38.291228070000003</v>
      </c>
      <c r="F5161" s="194">
        <v>6.3157894736842106</v>
      </c>
      <c r="H5161" s="195">
        <f t="shared" si="481"/>
        <v>5</v>
      </c>
      <c r="I5161" s="196">
        <f t="shared" si="482"/>
        <v>0.5</v>
      </c>
      <c r="J5161" s="197">
        <f t="shared" si="483"/>
        <v>0.5</v>
      </c>
      <c r="K5161" s="186">
        <f t="shared" si="486"/>
        <v>6</v>
      </c>
      <c r="L5161" s="198">
        <f t="shared" si="484"/>
        <v>2</v>
      </c>
      <c r="M5161" s="199">
        <f t="shared" si="485"/>
        <v>2</v>
      </c>
    </row>
    <row r="5162" spans="1:13" x14ac:dyDescent="0.35">
      <c r="A5162" s="189" t="s">
        <v>4711</v>
      </c>
      <c r="B5162" s="190" t="s">
        <v>2365</v>
      </c>
      <c r="C5162" s="191">
        <v>594342</v>
      </c>
      <c r="D5162" s="192">
        <v>7.5469999999999997</v>
      </c>
      <c r="E5162" s="193">
        <v>40.991999999999997</v>
      </c>
      <c r="F5162" s="194">
        <v>0</v>
      </c>
      <c r="H5162" s="195">
        <f t="shared" si="481"/>
        <v>5</v>
      </c>
      <c r="I5162" s="196">
        <f t="shared" si="482"/>
        <v>0.5</v>
      </c>
      <c r="J5162" s="197">
        <f t="shared" si="483"/>
        <v>5</v>
      </c>
      <c r="K5162" s="186">
        <f t="shared" si="486"/>
        <v>10.5</v>
      </c>
      <c r="L5162" s="198">
        <f t="shared" si="484"/>
        <v>3.5</v>
      </c>
      <c r="M5162" s="199">
        <f t="shared" si="485"/>
        <v>3.5</v>
      </c>
    </row>
    <row r="5163" spans="1:13" x14ac:dyDescent="0.35">
      <c r="A5163" s="189" t="s">
        <v>4711</v>
      </c>
      <c r="B5163" s="190" t="s">
        <v>4748</v>
      </c>
      <c r="C5163" s="191">
        <v>594369</v>
      </c>
      <c r="D5163" s="192">
        <v>9.3170000000000002</v>
      </c>
      <c r="E5163" s="193">
        <v>39.825910929999999</v>
      </c>
      <c r="F5163" s="194">
        <v>9.7165991902834019</v>
      </c>
      <c r="H5163" s="195">
        <f t="shared" si="481"/>
        <v>5</v>
      </c>
      <c r="I5163" s="196">
        <f t="shared" si="482"/>
        <v>0.5</v>
      </c>
      <c r="J5163" s="197">
        <f t="shared" si="483"/>
        <v>0.5</v>
      </c>
      <c r="K5163" s="186">
        <f t="shared" si="486"/>
        <v>6</v>
      </c>
      <c r="L5163" s="198">
        <f t="shared" si="484"/>
        <v>2</v>
      </c>
      <c r="M5163" s="199">
        <f t="shared" si="485"/>
        <v>2</v>
      </c>
    </row>
    <row r="5164" spans="1:13" x14ac:dyDescent="0.35">
      <c r="A5164" s="189" t="s">
        <v>4711</v>
      </c>
      <c r="B5164" s="190" t="s">
        <v>4749</v>
      </c>
      <c r="C5164" s="191">
        <v>594385</v>
      </c>
      <c r="D5164" s="192">
        <v>6.452</v>
      </c>
      <c r="E5164" s="193">
        <v>44.875</v>
      </c>
      <c r="F5164" s="194">
        <v>0</v>
      </c>
      <c r="H5164" s="195">
        <f t="shared" si="481"/>
        <v>5</v>
      </c>
      <c r="I5164" s="196">
        <f t="shared" si="482"/>
        <v>5</v>
      </c>
      <c r="J5164" s="197">
        <f t="shared" si="483"/>
        <v>5</v>
      </c>
      <c r="K5164" s="186">
        <f t="shared" si="486"/>
        <v>15</v>
      </c>
      <c r="L5164" s="198">
        <f t="shared" si="484"/>
        <v>5</v>
      </c>
      <c r="M5164" s="199">
        <f t="shared" si="485"/>
        <v>5</v>
      </c>
    </row>
    <row r="5165" spans="1:13" x14ac:dyDescent="0.35">
      <c r="A5165" s="189" t="s">
        <v>4711</v>
      </c>
      <c r="B5165" s="190" t="s">
        <v>2492</v>
      </c>
      <c r="C5165" s="191">
        <v>594393</v>
      </c>
      <c r="D5165" s="192">
        <v>7.101</v>
      </c>
      <c r="E5165" s="193">
        <v>44.940154440000001</v>
      </c>
      <c r="F5165" s="194">
        <v>7.7220077220077226</v>
      </c>
      <c r="H5165" s="195">
        <f t="shared" si="481"/>
        <v>5</v>
      </c>
      <c r="I5165" s="196">
        <f t="shared" si="482"/>
        <v>5</v>
      </c>
      <c r="J5165" s="197">
        <f t="shared" si="483"/>
        <v>0.5</v>
      </c>
      <c r="K5165" s="186">
        <f t="shared" si="486"/>
        <v>10.5</v>
      </c>
      <c r="L5165" s="198">
        <f t="shared" si="484"/>
        <v>3.5</v>
      </c>
      <c r="M5165" s="199">
        <f t="shared" si="485"/>
        <v>3.5</v>
      </c>
    </row>
    <row r="5166" spans="1:13" x14ac:dyDescent="0.35">
      <c r="A5166" s="189" t="s">
        <v>4711</v>
      </c>
      <c r="B5166" s="190" t="s">
        <v>4750</v>
      </c>
      <c r="C5166" s="191">
        <v>594407</v>
      </c>
      <c r="D5166" s="192">
        <v>6.5380000000000003</v>
      </c>
      <c r="E5166" s="193">
        <v>41.342783509999997</v>
      </c>
      <c r="F5166" s="194">
        <v>3.608247422680412</v>
      </c>
      <c r="H5166" s="195">
        <f t="shared" si="481"/>
        <v>5</v>
      </c>
      <c r="I5166" s="196">
        <f t="shared" si="482"/>
        <v>1</v>
      </c>
      <c r="J5166" s="197">
        <f t="shared" si="483"/>
        <v>2</v>
      </c>
      <c r="K5166" s="186">
        <f t="shared" si="486"/>
        <v>8</v>
      </c>
      <c r="L5166" s="198">
        <f t="shared" si="484"/>
        <v>2.6666666666666665</v>
      </c>
      <c r="M5166" s="199">
        <f t="shared" si="485"/>
        <v>2.66</v>
      </c>
    </row>
    <row r="5167" spans="1:13" x14ac:dyDescent="0.35">
      <c r="A5167" s="189" t="s">
        <v>4711</v>
      </c>
      <c r="B5167" s="190" t="s">
        <v>4751</v>
      </c>
      <c r="C5167" s="191">
        <v>594415</v>
      </c>
      <c r="D5167" s="192">
        <v>3.5089999999999999</v>
      </c>
      <c r="E5167" s="193">
        <v>40.888686130000004</v>
      </c>
      <c r="F5167" s="194">
        <v>3.2846715328467155</v>
      </c>
      <c r="H5167" s="195">
        <f t="shared" si="481"/>
        <v>3.5</v>
      </c>
      <c r="I5167" s="196">
        <f t="shared" si="482"/>
        <v>0.5</v>
      </c>
      <c r="J5167" s="197">
        <f t="shared" si="483"/>
        <v>2.5</v>
      </c>
      <c r="K5167" s="186">
        <f t="shared" si="486"/>
        <v>6.5</v>
      </c>
      <c r="L5167" s="198">
        <f t="shared" si="484"/>
        <v>2.1666666666666665</v>
      </c>
      <c r="M5167" s="199">
        <f t="shared" si="485"/>
        <v>2.16</v>
      </c>
    </row>
    <row r="5168" spans="1:13" x14ac:dyDescent="0.35">
      <c r="A5168" s="189" t="s">
        <v>4711</v>
      </c>
      <c r="B5168" s="190" t="s">
        <v>4752</v>
      </c>
      <c r="C5168" s="191">
        <v>594423</v>
      </c>
      <c r="D5168" s="192">
        <v>6.8380000000000001</v>
      </c>
      <c r="E5168" s="193">
        <v>47.339285709999999</v>
      </c>
      <c r="F5168" s="194">
        <v>1.1904761904761907</v>
      </c>
      <c r="H5168" s="195">
        <f t="shared" si="481"/>
        <v>5</v>
      </c>
      <c r="I5168" s="196">
        <f t="shared" si="482"/>
        <v>5</v>
      </c>
      <c r="J5168" s="197">
        <f t="shared" si="483"/>
        <v>5</v>
      </c>
      <c r="K5168" s="186">
        <f t="shared" si="486"/>
        <v>15</v>
      </c>
      <c r="L5168" s="198">
        <f t="shared" si="484"/>
        <v>5</v>
      </c>
      <c r="M5168" s="199">
        <f t="shared" si="485"/>
        <v>5</v>
      </c>
    </row>
    <row r="5169" spans="1:13" x14ac:dyDescent="0.35">
      <c r="A5169" s="189" t="s">
        <v>4711</v>
      </c>
      <c r="B5169" s="190" t="s">
        <v>3572</v>
      </c>
      <c r="C5169" s="191">
        <v>594431</v>
      </c>
      <c r="D5169" s="192">
        <v>5.4370000000000003</v>
      </c>
      <c r="E5169" s="193">
        <v>43.227692310000002</v>
      </c>
      <c r="F5169" s="194">
        <v>5.5384615384615392</v>
      </c>
      <c r="H5169" s="195">
        <f t="shared" si="481"/>
        <v>5</v>
      </c>
      <c r="I5169" s="196">
        <f t="shared" si="482"/>
        <v>4</v>
      </c>
      <c r="J5169" s="197">
        <f t="shared" si="483"/>
        <v>0.5</v>
      </c>
      <c r="K5169" s="186">
        <f t="shared" si="486"/>
        <v>9.5</v>
      </c>
      <c r="L5169" s="198">
        <f t="shared" si="484"/>
        <v>3.1666666666666665</v>
      </c>
      <c r="M5169" s="199">
        <f t="shared" si="485"/>
        <v>3.16</v>
      </c>
    </row>
    <row r="5170" spans="1:13" x14ac:dyDescent="0.35">
      <c r="A5170" s="189" t="s">
        <v>4711</v>
      </c>
      <c r="B5170" s="190" t="s">
        <v>4753</v>
      </c>
      <c r="C5170" s="191">
        <v>594440</v>
      </c>
      <c r="D5170" s="192">
        <v>6.452</v>
      </c>
      <c r="E5170" s="193">
        <v>44.445</v>
      </c>
      <c r="F5170" s="194">
        <v>3</v>
      </c>
      <c r="H5170" s="195">
        <f t="shared" si="481"/>
        <v>5</v>
      </c>
      <c r="I5170" s="196">
        <f t="shared" si="482"/>
        <v>5</v>
      </c>
      <c r="J5170" s="197">
        <f t="shared" si="483"/>
        <v>3</v>
      </c>
      <c r="K5170" s="186">
        <f t="shared" si="486"/>
        <v>13</v>
      </c>
      <c r="L5170" s="198">
        <f t="shared" si="484"/>
        <v>4.333333333333333</v>
      </c>
      <c r="M5170" s="199">
        <f t="shared" si="485"/>
        <v>4.33</v>
      </c>
    </row>
    <row r="5171" spans="1:13" x14ac:dyDescent="0.35">
      <c r="A5171" s="189" t="s">
        <v>4711</v>
      </c>
      <c r="B5171" s="190" t="s">
        <v>3441</v>
      </c>
      <c r="C5171" s="191">
        <v>594474</v>
      </c>
      <c r="D5171" s="192">
        <v>5.4260000000000002</v>
      </c>
      <c r="E5171" s="193">
        <v>46.700913239999998</v>
      </c>
      <c r="F5171" s="194">
        <v>2.7397260273972601</v>
      </c>
      <c r="H5171" s="195">
        <f t="shared" si="481"/>
        <v>5</v>
      </c>
      <c r="I5171" s="196">
        <f t="shared" si="482"/>
        <v>5</v>
      </c>
      <c r="J5171" s="197">
        <f t="shared" si="483"/>
        <v>3.5</v>
      </c>
      <c r="K5171" s="186">
        <f t="shared" si="486"/>
        <v>13.5</v>
      </c>
      <c r="L5171" s="198">
        <f t="shared" si="484"/>
        <v>4.5</v>
      </c>
      <c r="M5171" s="199">
        <f t="shared" si="485"/>
        <v>4.5</v>
      </c>
    </row>
    <row r="5172" spans="1:13" x14ac:dyDescent="0.35">
      <c r="A5172" s="189" t="s">
        <v>4711</v>
      </c>
      <c r="B5172" s="190" t="s">
        <v>4438</v>
      </c>
      <c r="C5172" s="191">
        <v>594521</v>
      </c>
      <c r="D5172" s="192">
        <v>7.5469999999999997</v>
      </c>
      <c r="E5172" s="193">
        <v>43.688235290000001</v>
      </c>
      <c r="F5172" s="194">
        <v>0</v>
      </c>
      <c r="H5172" s="195">
        <f t="shared" si="481"/>
        <v>5</v>
      </c>
      <c r="I5172" s="196">
        <f t="shared" si="482"/>
        <v>5</v>
      </c>
      <c r="J5172" s="197">
        <f t="shared" si="483"/>
        <v>5</v>
      </c>
      <c r="K5172" s="186">
        <f t="shared" si="486"/>
        <v>15</v>
      </c>
      <c r="L5172" s="198">
        <f t="shared" si="484"/>
        <v>5</v>
      </c>
      <c r="M5172" s="199">
        <f t="shared" si="485"/>
        <v>5</v>
      </c>
    </row>
    <row r="5173" spans="1:13" x14ac:dyDescent="0.35">
      <c r="A5173" s="189" t="s">
        <v>4711</v>
      </c>
      <c r="B5173" s="190" t="s">
        <v>4754</v>
      </c>
      <c r="C5173" s="191">
        <v>587729</v>
      </c>
      <c r="D5173" s="192">
        <v>3.7869999999999999</v>
      </c>
      <c r="E5173" s="193">
        <v>38.333149169999999</v>
      </c>
      <c r="F5173" s="194">
        <v>11.602209944751381</v>
      </c>
      <c r="H5173" s="195">
        <f t="shared" si="481"/>
        <v>4</v>
      </c>
      <c r="I5173" s="196">
        <f t="shared" si="482"/>
        <v>0.5</v>
      </c>
      <c r="J5173" s="197">
        <f t="shared" si="483"/>
        <v>0.5</v>
      </c>
      <c r="K5173" s="186">
        <f t="shared" si="486"/>
        <v>5</v>
      </c>
      <c r="L5173" s="198">
        <f t="shared" si="484"/>
        <v>1.6666666666666667</v>
      </c>
      <c r="M5173" s="199">
        <f t="shared" si="485"/>
        <v>1.66</v>
      </c>
    </row>
    <row r="5174" spans="1:13" x14ac:dyDescent="0.35">
      <c r="A5174" s="189" t="s">
        <v>4711</v>
      </c>
      <c r="B5174" s="190" t="s">
        <v>4755</v>
      </c>
      <c r="C5174" s="191">
        <v>594555</v>
      </c>
      <c r="D5174" s="192">
        <v>3.927</v>
      </c>
      <c r="E5174" s="193">
        <v>41.285714290000001</v>
      </c>
      <c r="F5174" s="194">
        <v>2.6315789473684208</v>
      </c>
      <c r="H5174" s="195">
        <f t="shared" si="481"/>
        <v>4.5</v>
      </c>
      <c r="I5174" s="196">
        <f t="shared" si="482"/>
        <v>1</v>
      </c>
      <c r="J5174" s="197">
        <f t="shared" si="483"/>
        <v>3.5</v>
      </c>
      <c r="K5174" s="186">
        <f t="shared" si="486"/>
        <v>9</v>
      </c>
      <c r="L5174" s="198">
        <f t="shared" si="484"/>
        <v>3</v>
      </c>
      <c r="M5174" s="199">
        <f t="shared" si="485"/>
        <v>3</v>
      </c>
    </row>
    <row r="5175" spans="1:13" x14ac:dyDescent="0.35">
      <c r="A5175" s="189" t="s">
        <v>4711</v>
      </c>
      <c r="B5175" s="190" t="s">
        <v>4756</v>
      </c>
      <c r="C5175" s="191">
        <v>594571</v>
      </c>
      <c r="D5175" s="192">
        <v>4.6509999999999998</v>
      </c>
      <c r="E5175" s="193">
        <v>42.571964020000003</v>
      </c>
      <c r="F5175" s="194">
        <v>6.8965517241379297</v>
      </c>
      <c r="H5175" s="195">
        <f t="shared" si="481"/>
        <v>5</v>
      </c>
      <c r="I5175" s="196">
        <f t="shared" si="482"/>
        <v>3</v>
      </c>
      <c r="J5175" s="197">
        <f t="shared" si="483"/>
        <v>0.5</v>
      </c>
      <c r="K5175" s="186">
        <f t="shared" si="486"/>
        <v>8.5</v>
      </c>
      <c r="L5175" s="198">
        <f t="shared" si="484"/>
        <v>2.8333333333333335</v>
      </c>
      <c r="M5175" s="199">
        <f t="shared" si="485"/>
        <v>2.83</v>
      </c>
    </row>
    <row r="5176" spans="1:13" x14ac:dyDescent="0.35">
      <c r="A5176" s="189" t="s">
        <v>4711</v>
      </c>
      <c r="B5176" s="190" t="s">
        <v>4064</v>
      </c>
      <c r="C5176" s="191">
        <v>594580</v>
      </c>
      <c r="D5176" s="192">
        <v>25.640999999999998</v>
      </c>
      <c r="E5176" s="193">
        <v>46.421052629999998</v>
      </c>
      <c r="F5176" s="194">
        <v>0</v>
      </c>
      <c r="H5176" s="195">
        <f t="shared" si="481"/>
        <v>5</v>
      </c>
      <c r="I5176" s="196">
        <f t="shared" si="482"/>
        <v>5</v>
      </c>
      <c r="J5176" s="197">
        <f t="shared" si="483"/>
        <v>5</v>
      </c>
      <c r="K5176" s="186">
        <f t="shared" si="486"/>
        <v>15</v>
      </c>
      <c r="L5176" s="198">
        <f t="shared" si="484"/>
        <v>5</v>
      </c>
      <c r="M5176" s="199">
        <f t="shared" si="485"/>
        <v>5</v>
      </c>
    </row>
    <row r="5177" spans="1:13" x14ac:dyDescent="0.35">
      <c r="A5177" s="189" t="s">
        <v>4711</v>
      </c>
      <c r="B5177" s="190" t="s">
        <v>4757</v>
      </c>
      <c r="C5177" s="191">
        <v>594598</v>
      </c>
      <c r="D5177" s="192">
        <v>4.2549999999999999</v>
      </c>
      <c r="E5177" s="193">
        <v>50.926470590000001</v>
      </c>
      <c r="F5177" s="194">
        <v>0</v>
      </c>
      <c r="H5177" s="195">
        <f t="shared" si="481"/>
        <v>5</v>
      </c>
      <c r="I5177" s="196">
        <f t="shared" si="482"/>
        <v>5</v>
      </c>
      <c r="J5177" s="197">
        <f t="shared" si="483"/>
        <v>5</v>
      </c>
      <c r="K5177" s="186">
        <f t="shared" si="486"/>
        <v>15</v>
      </c>
      <c r="L5177" s="198">
        <f t="shared" si="484"/>
        <v>5</v>
      </c>
      <c r="M5177" s="199">
        <f t="shared" si="485"/>
        <v>5</v>
      </c>
    </row>
    <row r="5178" spans="1:13" x14ac:dyDescent="0.35">
      <c r="A5178" s="189" t="s">
        <v>4711</v>
      </c>
      <c r="B5178" s="190" t="s">
        <v>4758</v>
      </c>
      <c r="C5178" s="191">
        <v>594601</v>
      </c>
      <c r="D5178" s="192">
        <v>2.2799999999999998</v>
      </c>
      <c r="E5178" s="193">
        <v>40.87675351</v>
      </c>
      <c r="F5178" s="194">
        <v>2.4048096192384767</v>
      </c>
      <c r="H5178" s="195">
        <f t="shared" si="481"/>
        <v>1</v>
      </c>
      <c r="I5178" s="196">
        <f t="shared" si="482"/>
        <v>0.5</v>
      </c>
      <c r="J5178" s="197">
        <f t="shared" si="483"/>
        <v>4</v>
      </c>
      <c r="K5178" s="186">
        <f t="shared" si="486"/>
        <v>5.5</v>
      </c>
      <c r="L5178" s="198">
        <f t="shared" si="484"/>
        <v>1.8333333333333333</v>
      </c>
      <c r="M5178" s="199">
        <f t="shared" si="485"/>
        <v>1.83</v>
      </c>
    </row>
    <row r="5179" spans="1:13" x14ac:dyDescent="0.35">
      <c r="A5179" s="189" t="s">
        <v>4711</v>
      </c>
      <c r="B5179" s="190" t="s">
        <v>4759</v>
      </c>
      <c r="C5179" s="191">
        <v>594628</v>
      </c>
      <c r="D5179" s="192">
        <v>5.6449999999999996</v>
      </c>
      <c r="E5179" s="193">
        <v>45.480645160000002</v>
      </c>
      <c r="F5179" s="194">
        <v>3.010752688172043</v>
      </c>
      <c r="H5179" s="195">
        <f t="shared" si="481"/>
        <v>5</v>
      </c>
      <c r="I5179" s="196">
        <f t="shared" si="482"/>
        <v>5</v>
      </c>
      <c r="J5179" s="197">
        <f t="shared" si="483"/>
        <v>3</v>
      </c>
      <c r="K5179" s="186">
        <f t="shared" si="486"/>
        <v>13</v>
      </c>
      <c r="L5179" s="198">
        <f t="shared" si="484"/>
        <v>4.333333333333333</v>
      </c>
      <c r="M5179" s="199">
        <f t="shared" si="485"/>
        <v>4.33</v>
      </c>
    </row>
    <row r="5180" spans="1:13" x14ac:dyDescent="0.35">
      <c r="A5180" s="189" t="s">
        <v>4711</v>
      </c>
      <c r="B5180" s="190" t="s">
        <v>4760</v>
      </c>
      <c r="C5180" s="191">
        <v>550051</v>
      </c>
      <c r="D5180" s="192">
        <v>3.5710000000000002</v>
      </c>
      <c r="E5180" s="193">
        <v>42.411688310000002</v>
      </c>
      <c r="F5180" s="194">
        <v>3.116883116883117</v>
      </c>
      <c r="H5180" s="195">
        <f t="shared" si="481"/>
        <v>3.5</v>
      </c>
      <c r="I5180" s="196">
        <f t="shared" si="482"/>
        <v>3</v>
      </c>
      <c r="J5180" s="197">
        <f t="shared" si="483"/>
        <v>3</v>
      </c>
      <c r="K5180" s="186">
        <f t="shared" si="486"/>
        <v>9.5</v>
      </c>
      <c r="L5180" s="198">
        <f t="shared" si="484"/>
        <v>3.1666666666666665</v>
      </c>
      <c r="M5180" s="199">
        <f t="shared" si="485"/>
        <v>3.16</v>
      </c>
    </row>
    <row r="5181" spans="1:13" x14ac:dyDescent="0.35">
      <c r="A5181" s="189" t="s">
        <v>4711</v>
      </c>
      <c r="B5181" s="190" t="s">
        <v>4761</v>
      </c>
      <c r="C5181" s="191">
        <v>594636</v>
      </c>
      <c r="D5181" s="192">
        <v>14.815</v>
      </c>
      <c r="E5181" s="193">
        <v>54.018518520000001</v>
      </c>
      <c r="F5181" s="194">
        <v>0</v>
      </c>
      <c r="H5181" s="195">
        <f t="shared" si="481"/>
        <v>5</v>
      </c>
      <c r="I5181" s="196">
        <f t="shared" si="482"/>
        <v>5</v>
      </c>
      <c r="J5181" s="197">
        <f t="shared" si="483"/>
        <v>5</v>
      </c>
      <c r="K5181" s="186">
        <f t="shared" si="486"/>
        <v>15</v>
      </c>
      <c r="L5181" s="198">
        <f t="shared" si="484"/>
        <v>5</v>
      </c>
      <c r="M5181" s="199">
        <f t="shared" si="485"/>
        <v>5</v>
      </c>
    </row>
    <row r="5182" spans="1:13" x14ac:dyDescent="0.35">
      <c r="A5182" s="189" t="s">
        <v>4711</v>
      </c>
      <c r="B5182" s="190" t="s">
        <v>4762</v>
      </c>
      <c r="C5182" s="191">
        <v>594644</v>
      </c>
      <c r="D5182" s="192">
        <v>6.1219999999999999</v>
      </c>
      <c r="E5182" s="193">
        <v>47.806249999999999</v>
      </c>
      <c r="F5182" s="194">
        <v>0</v>
      </c>
      <c r="H5182" s="195">
        <f t="shared" si="481"/>
        <v>5</v>
      </c>
      <c r="I5182" s="196">
        <f t="shared" si="482"/>
        <v>5</v>
      </c>
      <c r="J5182" s="197">
        <f t="shared" si="483"/>
        <v>5</v>
      </c>
      <c r="K5182" s="186">
        <f t="shared" si="486"/>
        <v>15</v>
      </c>
      <c r="L5182" s="198">
        <f t="shared" si="484"/>
        <v>5</v>
      </c>
      <c r="M5182" s="199">
        <f t="shared" si="485"/>
        <v>5</v>
      </c>
    </row>
    <row r="5183" spans="1:13" x14ac:dyDescent="0.35">
      <c r="A5183" s="189" t="s">
        <v>4711</v>
      </c>
      <c r="B5183" s="190" t="s">
        <v>4763</v>
      </c>
      <c r="C5183" s="191">
        <v>594652</v>
      </c>
      <c r="D5183" s="192">
        <v>3.8460000000000001</v>
      </c>
      <c r="E5183" s="193">
        <v>40.613043480000002</v>
      </c>
      <c r="F5183" s="194">
        <v>1.7391304347826089</v>
      </c>
      <c r="H5183" s="195">
        <f t="shared" si="481"/>
        <v>4.5</v>
      </c>
      <c r="I5183" s="196">
        <f t="shared" si="482"/>
        <v>0.5</v>
      </c>
      <c r="J5183" s="197">
        <f t="shared" si="483"/>
        <v>5</v>
      </c>
      <c r="K5183" s="186">
        <f t="shared" si="486"/>
        <v>10</v>
      </c>
      <c r="L5183" s="198">
        <f t="shared" si="484"/>
        <v>3.3333333333333335</v>
      </c>
      <c r="M5183" s="199">
        <f t="shared" si="485"/>
        <v>3.33</v>
      </c>
    </row>
    <row r="5184" spans="1:13" x14ac:dyDescent="0.35">
      <c r="A5184" s="189" t="s">
        <v>4711</v>
      </c>
      <c r="B5184" s="190" t="s">
        <v>4764</v>
      </c>
      <c r="C5184" s="191">
        <v>594679</v>
      </c>
      <c r="D5184" s="192">
        <v>6.6310000000000002</v>
      </c>
      <c r="E5184" s="193">
        <v>39.813043479999997</v>
      </c>
      <c r="F5184" s="194">
        <v>2.981366459627329</v>
      </c>
      <c r="H5184" s="195">
        <f t="shared" si="481"/>
        <v>5</v>
      </c>
      <c r="I5184" s="196">
        <f t="shared" si="482"/>
        <v>0.5</v>
      </c>
      <c r="J5184" s="197">
        <f t="shared" si="483"/>
        <v>3</v>
      </c>
      <c r="K5184" s="186">
        <f t="shared" si="486"/>
        <v>8.5</v>
      </c>
      <c r="L5184" s="198">
        <f t="shared" si="484"/>
        <v>2.8333333333333335</v>
      </c>
      <c r="M5184" s="199">
        <f t="shared" si="485"/>
        <v>2.83</v>
      </c>
    </row>
    <row r="5185" spans="1:13" x14ac:dyDescent="0.35">
      <c r="A5185" s="189" t="s">
        <v>4711</v>
      </c>
      <c r="B5185" s="190" t="s">
        <v>4765</v>
      </c>
      <c r="C5185" s="191">
        <v>594687</v>
      </c>
      <c r="D5185" s="192">
        <v>7.8129999999999997</v>
      </c>
      <c r="E5185" s="193">
        <v>40.513440860000003</v>
      </c>
      <c r="F5185" s="194">
        <v>5.9139784946236569</v>
      </c>
      <c r="H5185" s="195">
        <f t="shared" si="481"/>
        <v>5</v>
      </c>
      <c r="I5185" s="196">
        <f t="shared" si="482"/>
        <v>0.5</v>
      </c>
      <c r="J5185" s="197">
        <f t="shared" si="483"/>
        <v>0.5</v>
      </c>
      <c r="K5185" s="186">
        <f t="shared" si="486"/>
        <v>6</v>
      </c>
      <c r="L5185" s="198">
        <f t="shared" si="484"/>
        <v>2</v>
      </c>
      <c r="M5185" s="199">
        <f t="shared" si="485"/>
        <v>2</v>
      </c>
    </row>
    <row r="5186" spans="1:13" x14ac:dyDescent="0.35">
      <c r="A5186" s="189" t="s">
        <v>4711</v>
      </c>
      <c r="B5186" s="190" t="s">
        <v>4766</v>
      </c>
      <c r="C5186" s="191">
        <v>594695</v>
      </c>
      <c r="D5186" s="192">
        <v>13.558999999999999</v>
      </c>
      <c r="E5186" s="193">
        <v>41.05</v>
      </c>
      <c r="F5186" s="194">
        <v>4</v>
      </c>
      <c r="H5186" s="195">
        <f t="shared" si="481"/>
        <v>5</v>
      </c>
      <c r="I5186" s="196">
        <f t="shared" si="482"/>
        <v>0.5</v>
      </c>
      <c r="J5186" s="197">
        <f t="shared" si="483"/>
        <v>1.5</v>
      </c>
      <c r="K5186" s="186">
        <f t="shared" si="486"/>
        <v>7</v>
      </c>
      <c r="L5186" s="198">
        <f t="shared" si="484"/>
        <v>2.3333333333333335</v>
      </c>
      <c r="M5186" s="199">
        <f t="shared" si="485"/>
        <v>2.33</v>
      </c>
    </row>
    <row r="5187" spans="1:13" x14ac:dyDescent="0.35">
      <c r="A5187" s="189" t="s">
        <v>4711</v>
      </c>
      <c r="B5187" s="190" t="s">
        <v>4767</v>
      </c>
      <c r="C5187" s="191">
        <v>594709</v>
      </c>
      <c r="D5187" s="192">
        <v>4.5369999999999999</v>
      </c>
      <c r="E5187" s="193">
        <v>43.732718890000001</v>
      </c>
      <c r="F5187" s="194">
        <v>1.8433179723502304</v>
      </c>
      <c r="H5187" s="195">
        <f t="shared" si="481"/>
        <v>5</v>
      </c>
      <c r="I5187" s="196">
        <f t="shared" si="482"/>
        <v>5</v>
      </c>
      <c r="J5187" s="197">
        <f t="shared" si="483"/>
        <v>4.5</v>
      </c>
      <c r="K5187" s="186">
        <f t="shared" si="486"/>
        <v>14.5</v>
      </c>
      <c r="L5187" s="198">
        <f t="shared" si="484"/>
        <v>4.833333333333333</v>
      </c>
      <c r="M5187" s="199">
        <f t="shared" si="485"/>
        <v>4.83</v>
      </c>
    </row>
    <row r="5188" spans="1:13" x14ac:dyDescent="0.35">
      <c r="A5188" s="189" t="s">
        <v>4711</v>
      </c>
      <c r="B5188" s="190" t="s">
        <v>4768</v>
      </c>
      <c r="C5188" s="191">
        <v>550078</v>
      </c>
      <c r="D5188" s="192">
        <v>4.1100000000000003</v>
      </c>
      <c r="E5188" s="193">
        <v>43.91346154</v>
      </c>
      <c r="F5188" s="194">
        <v>5.7692307692307683</v>
      </c>
      <c r="H5188" s="195">
        <f t="shared" ref="H5188:H5251" si="487">VALUE(_xlfn.IFS(D5188&gt;4.05,"5",D5188&gt;=3.83,"4,5",D5188&gt;=3.6,"4",D5188&gt;=3.37,"3,5",D5188&gt;=3.14,"3",D5188&gt;=2.91,"2,5",D5188&gt;=2.68,"2",D5188&gt;=2.45,"1,5",D5188&gt;=2.22,"1",D5188&lt;2.22,"0,5"))</f>
        <v>5</v>
      </c>
      <c r="I5188" s="196">
        <f t="shared" ref="I5188:I5251" si="488">VALUE(_xlfn.IFS(E5188&gt;43.62,"5",E5188&gt;=43.32,"4,5",E5188&gt;=43.1,"4",E5188&gt;=42.7,"3,5",E5188&gt;=42.39,"3",E5188&gt;=42.08,"2,5",E5188&gt;=41.77,"2",E5188&gt;=41.46,"1,5",E5188&gt;=41.15,"1",E5188&lt;41.15,"0,5"))</f>
        <v>5</v>
      </c>
      <c r="J5188" s="197">
        <f t="shared" ref="J5188:J5251" si="489">VALUE(_xlfn.IFS(F5188&gt;4.53,"0,5",F5188&gt;=4.2,"1",F5188&gt;=3.86,"1,5",F5188&gt;=3.52,"2",F5188&gt;=3.18,"2,5",F5188&gt;=2.84,"3",F5188&gt;=2.5,"3,5",F5188&gt;=2.16,"4",F5188&gt;=1.82,"4,5",F5188&lt;1.82,"5"))</f>
        <v>0.5</v>
      </c>
      <c r="K5188" s="186">
        <f t="shared" si="486"/>
        <v>10.5</v>
      </c>
      <c r="L5188" s="198">
        <f t="shared" ref="L5188:L5251" si="490">(H5188+I5188+J5188)/3</f>
        <v>3.5</v>
      </c>
      <c r="M5188" s="199">
        <f t="shared" ref="M5188:M5251" si="491">ROUNDDOWN(L5188,2)</f>
        <v>3.5</v>
      </c>
    </row>
    <row r="5189" spans="1:13" x14ac:dyDescent="0.35">
      <c r="A5189" s="189" t="s">
        <v>4711</v>
      </c>
      <c r="B5189" s="190" t="s">
        <v>4769</v>
      </c>
      <c r="C5189" s="191">
        <v>594733</v>
      </c>
      <c r="D5189" s="192">
        <v>4.7619999999999996</v>
      </c>
      <c r="E5189" s="193">
        <v>49.539772730000003</v>
      </c>
      <c r="F5189" s="194">
        <v>3.4090909090909087</v>
      </c>
      <c r="H5189" s="195">
        <f t="shared" si="487"/>
        <v>5</v>
      </c>
      <c r="I5189" s="196">
        <f t="shared" si="488"/>
        <v>5</v>
      </c>
      <c r="J5189" s="197">
        <f t="shared" si="489"/>
        <v>2.5</v>
      </c>
      <c r="K5189" s="186">
        <f t="shared" si="486"/>
        <v>12.5</v>
      </c>
      <c r="L5189" s="198">
        <f t="shared" si="490"/>
        <v>4.166666666666667</v>
      </c>
      <c r="M5189" s="199">
        <f t="shared" si="491"/>
        <v>4.16</v>
      </c>
    </row>
    <row r="5190" spans="1:13" x14ac:dyDescent="0.35">
      <c r="A5190" s="189" t="s">
        <v>4711</v>
      </c>
      <c r="B5190" s="190" t="s">
        <v>4770</v>
      </c>
      <c r="C5190" s="191">
        <v>594741</v>
      </c>
      <c r="D5190" s="192">
        <v>10.145</v>
      </c>
      <c r="E5190" s="193">
        <v>48.432038830000003</v>
      </c>
      <c r="F5190" s="194">
        <v>1.941747572815534</v>
      </c>
      <c r="H5190" s="195">
        <f t="shared" si="487"/>
        <v>5</v>
      </c>
      <c r="I5190" s="196">
        <f t="shared" si="488"/>
        <v>5</v>
      </c>
      <c r="J5190" s="197">
        <f t="shared" si="489"/>
        <v>4.5</v>
      </c>
      <c r="K5190" s="186">
        <f t="shared" si="486"/>
        <v>14.5</v>
      </c>
      <c r="L5190" s="198">
        <f t="shared" si="490"/>
        <v>4.833333333333333</v>
      </c>
      <c r="M5190" s="199">
        <f t="shared" si="491"/>
        <v>4.83</v>
      </c>
    </row>
    <row r="5191" spans="1:13" x14ac:dyDescent="0.35">
      <c r="A5191" s="189" t="s">
        <v>4711</v>
      </c>
      <c r="B5191" s="190" t="s">
        <v>665</v>
      </c>
      <c r="C5191" s="191">
        <v>594776</v>
      </c>
      <c r="D5191" s="192">
        <v>4.7619999999999996</v>
      </c>
      <c r="E5191" s="193">
        <v>45.580851060000001</v>
      </c>
      <c r="F5191" s="194">
        <v>2.5531914893617018</v>
      </c>
      <c r="H5191" s="195">
        <f t="shared" si="487"/>
        <v>5</v>
      </c>
      <c r="I5191" s="196">
        <f t="shared" si="488"/>
        <v>5</v>
      </c>
      <c r="J5191" s="197">
        <f t="shared" si="489"/>
        <v>3.5</v>
      </c>
      <c r="K5191" s="186">
        <f t="shared" si="486"/>
        <v>13.5</v>
      </c>
      <c r="L5191" s="198">
        <f t="shared" si="490"/>
        <v>4.5</v>
      </c>
      <c r="M5191" s="199">
        <f t="shared" si="491"/>
        <v>4.5</v>
      </c>
    </row>
    <row r="5192" spans="1:13" x14ac:dyDescent="0.35">
      <c r="A5192" s="189" t="s">
        <v>4711</v>
      </c>
      <c r="B5192" s="190" t="s">
        <v>4771</v>
      </c>
      <c r="C5192" s="191">
        <v>594784</v>
      </c>
      <c r="D5192" s="192">
        <v>5.5229999999999997</v>
      </c>
      <c r="E5192" s="193">
        <v>39.777673550000003</v>
      </c>
      <c r="F5192" s="194">
        <v>5.2532833020637897</v>
      </c>
      <c r="H5192" s="195">
        <f t="shared" si="487"/>
        <v>5</v>
      </c>
      <c r="I5192" s="196">
        <f t="shared" si="488"/>
        <v>0.5</v>
      </c>
      <c r="J5192" s="197">
        <f t="shared" si="489"/>
        <v>0.5</v>
      </c>
      <c r="K5192" s="186">
        <f t="shared" si="486"/>
        <v>6</v>
      </c>
      <c r="L5192" s="198">
        <f t="shared" si="490"/>
        <v>2</v>
      </c>
      <c r="M5192" s="199">
        <f t="shared" si="491"/>
        <v>2</v>
      </c>
    </row>
    <row r="5193" spans="1:13" x14ac:dyDescent="0.35">
      <c r="A5193" s="189" t="s">
        <v>4711</v>
      </c>
      <c r="B5193" s="190" t="s">
        <v>4772</v>
      </c>
      <c r="C5193" s="191">
        <v>594792</v>
      </c>
      <c r="D5193" s="192">
        <v>7.8949999999999996</v>
      </c>
      <c r="E5193" s="193">
        <v>42.267857139999997</v>
      </c>
      <c r="F5193" s="194">
        <v>0</v>
      </c>
      <c r="H5193" s="195">
        <f t="shared" si="487"/>
        <v>5</v>
      </c>
      <c r="I5193" s="196">
        <f t="shared" si="488"/>
        <v>2.5</v>
      </c>
      <c r="J5193" s="197">
        <f t="shared" si="489"/>
        <v>5</v>
      </c>
      <c r="K5193" s="186">
        <f t="shared" si="486"/>
        <v>12.5</v>
      </c>
      <c r="L5193" s="198">
        <f t="shared" si="490"/>
        <v>4.166666666666667</v>
      </c>
      <c r="M5193" s="199">
        <f t="shared" si="491"/>
        <v>4.16</v>
      </c>
    </row>
    <row r="5194" spans="1:13" x14ac:dyDescent="0.35">
      <c r="A5194" s="189" t="s">
        <v>4711</v>
      </c>
      <c r="B5194" s="190" t="s">
        <v>4773</v>
      </c>
      <c r="C5194" s="191">
        <v>594806</v>
      </c>
      <c r="D5194" s="192">
        <v>6.6180000000000003</v>
      </c>
      <c r="E5194" s="193">
        <v>45.296536799999998</v>
      </c>
      <c r="F5194" s="194">
        <v>0</v>
      </c>
      <c r="H5194" s="195">
        <f t="shared" si="487"/>
        <v>5</v>
      </c>
      <c r="I5194" s="196">
        <f t="shared" si="488"/>
        <v>5</v>
      </c>
      <c r="J5194" s="197">
        <f t="shared" si="489"/>
        <v>5</v>
      </c>
      <c r="K5194" s="186">
        <f t="shared" si="486"/>
        <v>15</v>
      </c>
      <c r="L5194" s="198">
        <f t="shared" si="490"/>
        <v>5</v>
      </c>
      <c r="M5194" s="199">
        <f t="shared" si="491"/>
        <v>5</v>
      </c>
    </row>
    <row r="5195" spans="1:13" x14ac:dyDescent="0.35">
      <c r="A5195" s="189" t="s">
        <v>4711</v>
      </c>
      <c r="B5195" s="190" t="s">
        <v>4774</v>
      </c>
      <c r="C5195" s="191">
        <v>594814</v>
      </c>
      <c r="D5195" s="192">
        <v>7.6139999999999999</v>
      </c>
      <c r="E5195" s="193">
        <v>36.750793649999999</v>
      </c>
      <c r="F5195" s="194">
        <v>10.793650793650793</v>
      </c>
      <c r="H5195" s="195">
        <f t="shared" si="487"/>
        <v>5</v>
      </c>
      <c r="I5195" s="196">
        <f t="shared" si="488"/>
        <v>0.5</v>
      </c>
      <c r="J5195" s="197">
        <f t="shared" si="489"/>
        <v>0.5</v>
      </c>
      <c r="K5195" s="186">
        <f t="shared" si="486"/>
        <v>6</v>
      </c>
      <c r="L5195" s="198">
        <f t="shared" si="490"/>
        <v>2</v>
      </c>
      <c r="M5195" s="199">
        <f t="shared" si="491"/>
        <v>2</v>
      </c>
    </row>
    <row r="5196" spans="1:13" x14ac:dyDescent="0.35">
      <c r="A5196" s="189" t="s">
        <v>4711</v>
      </c>
      <c r="B5196" s="190" t="s">
        <v>4775</v>
      </c>
      <c r="C5196" s="191">
        <v>594822</v>
      </c>
      <c r="D5196" s="192">
        <v>8.7089999999999996</v>
      </c>
      <c r="E5196" s="193">
        <v>40.395976449999999</v>
      </c>
      <c r="F5196" s="194">
        <v>5.1030421982335623</v>
      </c>
      <c r="H5196" s="195">
        <f t="shared" si="487"/>
        <v>5</v>
      </c>
      <c r="I5196" s="196">
        <f t="shared" si="488"/>
        <v>0.5</v>
      </c>
      <c r="J5196" s="197">
        <f t="shared" si="489"/>
        <v>0.5</v>
      </c>
      <c r="K5196" s="186">
        <f t="shared" si="486"/>
        <v>6</v>
      </c>
      <c r="L5196" s="198">
        <f t="shared" si="490"/>
        <v>2</v>
      </c>
      <c r="M5196" s="199">
        <f t="shared" si="491"/>
        <v>2</v>
      </c>
    </row>
    <row r="5197" spans="1:13" x14ac:dyDescent="0.35">
      <c r="A5197" s="189" t="s">
        <v>4711</v>
      </c>
      <c r="B5197" s="190" t="s">
        <v>2301</v>
      </c>
      <c r="C5197" s="191">
        <v>594831</v>
      </c>
      <c r="D5197" s="192">
        <v>6.8970000000000002</v>
      </c>
      <c r="E5197" s="193">
        <v>47.796511629999998</v>
      </c>
      <c r="F5197" s="194">
        <v>1.1627906976744187</v>
      </c>
      <c r="H5197" s="195">
        <f t="shared" si="487"/>
        <v>5</v>
      </c>
      <c r="I5197" s="196">
        <f t="shared" si="488"/>
        <v>5</v>
      </c>
      <c r="J5197" s="197">
        <f t="shared" si="489"/>
        <v>5</v>
      </c>
      <c r="K5197" s="186">
        <f t="shared" ref="K5197:K5260" si="492">SUM(H5197:J5197)</f>
        <v>15</v>
      </c>
      <c r="L5197" s="198">
        <f t="shared" si="490"/>
        <v>5</v>
      </c>
      <c r="M5197" s="199">
        <f t="shared" si="491"/>
        <v>5</v>
      </c>
    </row>
    <row r="5198" spans="1:13" x14ac:dyDescent="0.35">
      <c r="A5198" s="189" t="s">
        <v>4711</v>
      </c>
      <c r="B5198" s="190" t="s">
        <v>4776</v>
      </c>
      <c r="C5198" s="191">
        <v>555231</v>
      </c>
      <c r="D5198" s="192">
        <v>4.7460000000000004</v>
      </c>
      <c r="E5198" s="193">
        <v>40.80940416</v>
      </c>
      <c r="F5198" s="194">
        <v>4.881550610193826</v>
      </c>
      <c r="H5198" s="195">
        <f t="shared" si="487"/>
        <v>5</v>
      </c>
      <c r="I5198" s="196">
        <f t="shared" si="488"/>
        <v>0.5</v>
      </c>
      <c r="J5198" s="197">
        <f t="shared" si="489"/>
        <v>0.5</v>
      </c>
      <c r="K5198" s="186">
        <f t="shared" si="492"/>
        <v>6</v>
      </c>
      <c r="L5198" s="198">
        <f t="shared" si="490"/>
        <v>2</v>
      </c>
      <c r="M5198" s="199">
        <f t="shared" si="491"/>
        <v>2</v>
      </c>
    </row>
    <row r="5199" spans="1:13" x14ac:dyDescent="0.35">
      <c r="A5199" s="189" t="s">
        <v>4711</v>
      </c>
      <c r="B5199" s="190" t="s">
        <v>4777</v>
      </c>
      <c r="C5199" s="191">
        <v>594865</v>
      </c>
      <c r="D5199" s="192">
        <v>9.2780000000000005</v>
      </c>
      <c r="E5199" s="193">
        <v>43.266423359999997</v>
      </c>
      <c r="F5199" s="194">
        <v>2.9197080291970807</v>
      </c>
      <c r="H5199" s="195">
        <f t="shared" si="487"/>
        <v>5</v>
      </c>
      <c r="I5199" s="196">
        <f t="shared" si="488"/>
        <v>4</v>
      </c>
      <c r="J5199" s="197">
        <f t="shared" si="489"/>
        <v>3</v>
      </c>
      <c r="K5199" s="186">
        <f t="shared" si="492"/>
        <v>12</v>
      </c>
      <c r="L5199" s="198">
        <f t="shared" si="490"/>
        <v>4</v>
      </c>
      <c r="M5199" s="199">
        <f t="shared" si="491"/>
        <v>4</v>
      </c>
    </row>
    <row r="5200" spans="1:13" x14ac:dyDescent="0.35">
      <c r="A5200" s="189" t="s">
        <v>4711</v>
      </c>
      <c r="B5200" s="190" t="s">
        <v>1187</v>
      </c>
      <c r="C5200" s="191">
        <v>594873</v>
      </c>
      <c r="D5200" s="192">
        <v>6.1859999999999999</v>
      </c>
      <c r="E5200" s="193">
        <v>40.809509749999997</v>
      </c>
      <c r="F5200" s="194">
        <v>10.513880685174247</v>
      </c>
      <c r="H5200" s="195">
        <f t="shared" si="487"/>
        <v>5</v>
      </c>
      <c r="I5200" s="196">
        <f t="shared" si="488"/>
        <v>0.5</v>
      </c>
      <c r="J5200" s="197">
        <f t="shared" si="489"/>
        <v>0.5</v>
      </c>
      <c r="K5200" s="186">
        <f t="shared" si="492"/>
        <v>6</v>
      </c>
      <c r="L5200" s="198">
        <f t="shared" si="490"/>
        <v>2</v>
      </c>
      <c r="M5200" s="199">
        <f t="shared" si="491"/>
        <v>2</v>
      </c>
    </row>
    <row r="5201" spans="1:13" x14ac:dyDescent="0.35">
      <c r="A5201" s="189" t="s">
        <v>4711</v>
      </c>
      <c r="B5201" s="190" t="s">
        <v>4778</v>
      </c>
      <c r="C5201" s="191">
        <v>594881</v>
      </c>
      <c r="D5201" s="192">
        <v>7.4219999999999997</v>
      </c>
      <c r="E5201" s="193">
        <v>42.091609589999997</v>
      </c>
      <c r="F5201" s="194">
        <v>2.5684931506849313</v>
      </c>
      <c r="H5201" s="195">
        <f t="shared" si="487"/>
        <v>5</v>
      </c>
      <c r="I5201" s="196">
        <f t="shared" si="488"/>
        <v>2.5</v>
      </c>
      <c r="J5201" s="197">
        <f t="shared" si="489"/>
        <v>3.5</v>
      </c>
      <c r="K5201" s="186">
        <f t="shared" si="492"/>
        <v>11</v>
      </c>
      <c r="L5201" s="198">
        <f t="shared" si="490"/>
        <v>3.6666666666666665</v>
      </c>
      <c r="M5201" s="199">
        <f t="shared" si="491"/>
        <v>3.66</v>
      </c>
    </row>
    <row r="5202" spans="1:13" x14ac:dyDescent="0.35">
      <c r="A5202" s="189" t="s">
        <v>4711</v>
      </c>
      <c r="B5202" s="190" t="s">
        <v>4779</v>
      </c>
      <c r="C5202" s="191">
        <v>594890</v>
      </c>
      <c r="D5202" s="192">
        <v>9.5020000000000007</v>
      </c>
      <c r="E5202" s="193">
        <v>41.442938660000003</v>
      </c>
      <c r="F5202" s="194">
        <v>3.7089871611982881</v>
      </c>
      <c r="H5202" s="195">
        <f t="shared" si="487"/>
        <v>5</v>
      </c>
      <c r="I5202" s="196">
        <f t="shared" si="488"/>
        <v>1</v>
      </c>
      <c r="J5202" s="197">
        <f t="shared" si="489"/>
        <v>2</v>
      </c>
      <c r="K5202" s="186">
        <f t="shared" si="492"/>
        <v>8</v>
      </c>
      <c r="L5202" s="198">
        <f t="shared" si="490"/>
        <v>2.6666666666666665</v>
      </c>
      <c r="M5202" s="199">
        <f t="shared" si="491"/>
        <v>2.66</v>
      </c>
    </row>
    <row r="5203" spans="1:13" x14ac:dyDescent="0.35">
      <c r="A5203" s="189" t="s">
        <v>4711</v>
      </c>
      <c r="B5203" s="190" t="s">
        <v>4780</v>
      </c>
      <c r="C5203" s="191">
        <v>594911</v>
      </c>
      <c r="D5203" s="192">
        <v>3.5419999999999998</v>
      </c>
      <c r="E5203" s="193">
        <v>42.379421219999998</v>
      </c>
      <c r="F5203" s="194">
        <v>0.64308681672025725</v>
      </c>
      <c r="H5203" s="195">
        <f t="shared" si="487"/>
        <v>3.5</v>
      </c>
      <c r="I5203" s="196">
        <f t="shared" si="488"/>
        <v>2.5</v>
      </c>
      <c r="J5203" s="197">
        <f t="shared" si="489"/>
        <v>5</v>
      </c>
      <c r="K5203" s="186">
        <f t="shared" si="492"/>
        <v>11</v>
      </c>
      <c r="L5203" s="198">
        <f t="shared" si="490"/>
        <v>3.6666666666666665</v>
      </c>
      <c r="M5203" s="199">
        <f t="shared" si="491"/>
        <v>3.66</v>
      </c>
    </row>
    <row r="5204" spans="1:13" x14ac:dyDescent="0.35">
      <c r="A5204" s="189" t="s">
        <v>4711</v>
      </c>
      <c r="B5204" s="190" t="s">
        <v>4368</v>
      </c>
      <c r="C5204" s="191">
        <v>594920</v>
      </c>
      <c r="D5204" s="192">
        <v>3.9830000000000001</v>
      </c>
      <c r="E5204" s="193">
        <v>41.654929580000001</v>
      </c>
      <c r="F5204" s="194">
        <v>6.4788732394366191</v>
      </c>
      <c r="H5204" s="195">
        <f t="shared" si="487"/>
        <v>4.5</v>
      </c>
      <c r="I5204" s="196">
        <f t="shared" si="488"/>
        <v>1.5</v>
      </c>
      <c r="J5204" s="197">
        <f t="shared" si="489"/>
        <v>0.5</v>
      </c>
      <c r="K5204" s="186">
        <f t="shared" si="492"/>
        <v>6.5</v>
      </c>
      <c r="L5204" s="198">
        <f t="shared" si="490"/>
        <v>2.1666666666666665</v>
      </c>
      <c r="M5204" s="199">
        <f t="shared" si="491"/>
        <v>2.16</v>
      </c>
    </row>
    <row r="5205" spans="1:13" x14ac:dyDescent="0.35">
      <c r="A5205" s="189" t="s">
        <v>4711</v>
      </c>
      <c r="B5205" s="190" t="s">
        <v>4781</v>
      </c>
      <c r="C5205" s="191">
        <v>594946</v>
      </c>
      <c r="D5205" s="192">
        <v>5.7359999999999998</v>
      </c>
      <c r="E5205" s="193">
        <v>40.248792270000003</v>
      </c>
      <c r="F5205" s="194">
        <v>7.4074074074074066</v>
      </c>
      <c r="H5205" s="195">
        <f t="shared" si="487"/>
        <v>5</v>
      </c>
      <c r="I5205" s="196">
        <f t="shared" si="488"/>
        <v>0.5</v>
      </c>
      <c r="J5205" s="197">
        <f t="shared" si="489"/>
        <v>0.5</v>
      </c>
      <c r="K5205" s="186">
        <f t="shared" si="492"/>
        <v>6</v>
      </c>
      <c r="L5205" s="198">
        <f t="shared" si="490"/>
        <v>2</v>
      </c>
      <c r="M5205" s="199">
        <f t="shared" si="491"/>
        <v>2</v>
      </c>
    </row>
    <row r="5206" spans="1:13" x14ac:dyDescent="0.35">
      <c r="A5206" s="189" t="s">
        <v>4711</v>
      </c>
      <c r="B5206" s="190" t="s">
        <v>4782</v>
      </c>
      <c r="C5206" s="191">
        <v>594997</v>
      </c>
      <c r="D5206" s="192">
        <v>4.8689999999999998</v>
      </c>
      <c r="E5206" s="193">
        <v>41.928571429999998</v>
      </c>
      <c r="F5206" s="194">
        <v>1.9047619047619047</v>
      </c>
      <c r="H5206" s="195">
        <f t="shared" si="487"/>
        <v>5</v>
      </c>
      <c r="I5206" s="196">
        <f t="shared" si="488"/>
        <v>2</v>
      </c>
      <c r="J5206" s="197">
        <f t="shared" si="489"/>
        <v>4.5</v>
      </c>
      <c r="K5206" s="186">
        <f t="shared" si="492"/>
        <v>11.5</v>
      </c>
      <c r="L5206" s="198">
        <f t="shared" si="490"/>
        <v>3.8333333333333335</v>
      </c>
      <c r="M5206" s="199">
        <f t="shared" si="491"/>
        <v>3.83</v>
      </c>
    </row>
    <row r="5207" spans="1:13" x14ac:dyDescent="0.35">
      <c r="A5207" s="189" t="s">
        <v>4711</v>
      </c>
      <c r="B5207" s="190" t="s">
        <v>4447</v>
      </c>
      <c r="C5207" s="191">
        <v>595004</v>
      </c>
      <c r="D5207" s="192">
        <v>11.429</v>
      </c>
      <c r="E5207" s="193">
        <v>45.031578949999997</v>
      </c>
      <c r="F5207" s="194">
        <v>3.6842105263157894</v>
      </c>
      <c r="H5207" s="195">
        <f t="shared" si="487"/>
        <v>5</v>
      </c>
      <c r="I5207" s="196">
        <f t="shared" si="488"/>
        <v>5</v>
      </c>
      <c r="J5207" s="197">
        <f t="shared" si="489"/>
        <v>2</v>
      </c>
      <c r="K5207" s="186">
        <f t="shared" si="492"/>
        <v>12</v>
      </c>
      <c r="L5207" s="198">
        <f t="shared" si="490"/>
        <v>4</v>
      </c>
      <c r="M5207" s="199">
        <f t="shared" si="491"/>
        <v>4</v>
      </c>
    </row>
    <row r="5208" spans="1:13" x14ac:dyDescent="0.35">
      <c r="A5208" s="189" t="s">
        <v>4711</v>
      </c>
      <c r="B5208" s="190" t="s">
        <v>627</v>
      </c>
      <c r="C5208" s="191">
        <v>595012</v>
      </c>
      <c r="D5208" s="192">
        <v>11.111000000000001</v>
      </c>
      <c r="E5208" s="193">
        <v>43</v>
      </c>
      <c r="F5208" s="194">
        <v>2.2727272727272729</v>
      </c>
      <c r="H5208" s="195">
        <f t="shared" si="487"/>
        <v>5</v>
      </c>
      <c r="I5208" s="196">
        <f t="shared" si="488"/>
        <v>3.5</v>
      </c>
      <c r="J5208" s="197">
        <f t="shared" si="489"/>
        <v>4</v>
      </c>
      <c r="K5208" s="186">
        <f t="shared" si="492"/>
        <v>12.5</v>
      </c>
      <c r="L5208" s="198">
        <f t="shared" si="490"/>
        <v>4.166666666666667</v>
      </c>
      <c r="M5208" s="199">
        <f t="shared" si="491"/>
        <v>4.16</v>
      </c>
    </row>
    <row r="5209" spans="1:13" x14ac:dyDescent="0.35">
      <c r="A5209" s="189" t="s">
        <v>4711</v>
      </c>
      <c r="B5209" s="190" t="s">
        <v>4783</v>
      </c>
      <c r="C5209" s="191">
        <v>595021</v>
      </c>
      <c r="D5209" s="192">
        <v>5.1559999999999997</v>
      </c>
      <c r="E5209" s="193">
        <v>41.730177060000003</v>
      </c>
      <c r="F5209" s="194">
        <v>2.0015396458814472</v>
      </c>
      <c r="H5209" s="195">
        <f t="shared" si="487"/>
        <v>5</v>
      </c>
      <c r="I5209" s="196">
        <f t="shared" si="488"/>
        <v>1.5</v>
      </c>
      <c r="J5209" s="197">
        <f t="shared" si="489"/>
        <v>4.5</v>
      </c>
      <c r="K5209" s="186">
        <f t="shared" si="492"/>
        <v>11</v>
      </c>
      <c r="L5209" s="198">
        <f t="shared" si="490"/>
        <v>3.6666666666666665</v>
      </c>
      <c r="M5209" s="199">
        <f t="shared" si="491"/>
        <v>3.66</v>
      </c>
    </row>
    <row r="5210" spans="1:13" x14ac:dyDescent="0.35">
      <c r="A5210" s="189" t="s">
        <v>4711</v>
      </c>
      <c r="B5210" s="190" t="s">
        <v>4784</v>
      </c>
      <c r="C5210" s="191">
        <v>595039</v>
      </c>
      <c r="D5210" s="192">
        <v>10.037000000000001</v>
      </c>
      <c r="E5210" s="193">
        <v>41.050239230000003</v>
      </c>
      <c r="F5210" s="194">
        <v>1.9138755980861244</v>
      </c>
      <c r="H5210" s="195">
        <f t="shared" si="487"/>
        <v>5</v>
      </c>
      <c r="I5210" s="196">
        <f t="shared" si="488"/>
        <v>0.5</v>
      </c>
      <c r="J5210" s="197">
        <f t="shared" si="489"/>
        <v>4.5</v>
      </c>
      <c r="K5210" s="186">
        <f t="shared" si="492"/>
        <v>10</v>
      </c>
      <c r="L5210" s="198">
        <f t="shared" si="490"/>
        <v>3.3333333333333335</v>
      </c>
      <c r="M5210" s="199">
        <f t="shared" si="491"/>
        <v>3.33</v>
      </c>
    </row>
    <row r="5211" spans="1:13" x14ac:dyDescent="0.35">
      <c r="A5211" s="189" t="s">
        <v>4711</v>
      </c>
      <c r="B5211" s="190" t="s">
        <v>4785</v>
      </c>
      <c r="C5211" s="191">
        <v>545325</v>
      </c>
      <c r="D5211" s="192">
        <v>7.4349999999999996</v>
      </c>
      <c r="E5211" s="193">
        <v>44.024822700000001</v>
      </c>
      <c r="F5211" s="194">
        <v>3.7825059101654848</v>
      </c>
      <c r="H5211" s="195">
        <f t="shared" si="487"/>
        <v>5</v>
      </c>
      <c r="I5211" s="196">
        <f t="shared" si="488"/>
        <v>5</v>
      </c>
      <c r="J5211" s="197">
        <f t="shared" si="489"/>
        <v>2</v>
      </c>
      <c r="K5211" s="186">
        <f t="shared" si="492"/>
        <v>12</v>
      </c>
      <c r="L5211" s="198">
        <f t="shared" si="490"/>
        <v>4</v>
      </c>
      <c r="M5211" s="199">
        <f t="shared" si="491"/>
        <v>4</v>
      </c>
    </row>
    <row r="5212" spans="1:13" x14ac:dyDescent="0.35">
      <c r="A5212" s="189" t="s">
        <v>4711</v>
      </c>
      <c r="B5212" s="190" t="s">
        <v>4786</v>
      </c>
      <c r="C5212" s="191">
        <v>595063</v>
      </c>
      <c r="D5212" s="192">
        <v>2.2730000000000001</v>
      </c>
      <c r="E5212" s="193">
        <v>49.02173913</v>
      </c>
      <c r="F5212" s="194">
        <v>5.7971014492753623</v>
      </c>
      <c r="H5212" s="195">
        <f t="shared" si="487"/>
        <v>1</v>
      </c>
      <c r="I5212" s="196">
        <f t="shared" si="488"/>
        <v>5</v>
      </c>
      <c r="J5212" s="197">
        <f t="shared" si="489"/>
        <v>0.5</v>
      </c>
      <c r="K5212" s="186">
        <f t="shared" si="492"/>
        <v>6.5</v>
      </c>
      <c r="L5212" s="198">
        <f t="shared" si="490"/>
        <v>2.1666666666666665</v>
      </c>
      <c r="M5212" s="199">
        <f t="shared" si="491"/>
        <v>2.16</v>
      </c>
    </row>
    <row r="5213" spans="1:13" x14ac:dyDescent="0.35">
      <c r="A5213" s="189" t="s">
        <v>4711</v>
      </c>
      <c r="B5213" s="190" t="s">
        <v>4787</v>
      </c>
      <c r="C5213" s="191">
        <v>595071</v>
      </c>
      <c r="D5213" s="192">
        <v>5.2859999999999996</v>
      </c>
      <c r="E5213" s="193">
        <v>44.894312800000002</v>
      </c>
      <c r="F5213" s="194">
        <v>3.4123222748815167</v>
      </c>
      <c r="H5213" s="195">
        <f t="shared" si="487"/>
        <v>5</v>
      </c>
      <c r="I5213" s="196">
        <f t="shared" si="488"/>
        <v>5</v>
      </c>
      <c r="J5213" s="197">
        <f t="shared" si="489"/>
        <v>2.5</v>
      </c>
      <c r="K5213" s="186">
        <f t="shared" si="492"/>
        <v>12.5</v>
      </c>
      <c r="L5213" s="198">
        <f t="shared" si="490"/>
        <v>4.166666666666667</v>
      </c>
      <c r="M5213" s="199">
        <f t="shared" si="491"/>
        <v>4.16</v>
      </c>
    </row>
    <row r="5214" spans="1:13" x14ac:dyDescent="0.35">
      <c r="A5214" s="189" t="s">
        <v>4711</v>
      </c>
      <c r="B5214" s="190" t="s">
        <v>4788</v>
      </c>
      <c r="C5214" s="191">
        <v>595080</v>
      </c>
      <c r="D5214" s="192">
        <v>7.407</v>
      </c>
      <c r="E5214" s="193">
        <v>39.006250000000001</v>
      </c>
      <c r="F5214" s="194">
        <v>1.875</v>
      </c>
      <c r="H5214" s="195">
        <f t="shared" si="487"/>
        <v>5</v>
      </c>
      <c r="I5214" s="196">
        <f t="shared" si="488"/>
        <v>0.5</v>
      </c>
      <c r="J5214" s="197">
        <f t="shared" si="489"/>
        <v>4.5</v>
      </c>
      <c r="K5214" s="186">
        <f t="shared" si="492"/>
        <v>10</v>
      </c>
      <c r="L5214" s="198">
        <f t="shared" si="490"/>
        <v>3.3333333333333335</v>
      </c>
      <c r="M5214" s="199">
        <f t="shared" si="491"/>
        <v>3.33</v>
      </c>
    </row>
    <row r="5215" spans="1:13" x14ac:dyDescent="0.35">
      <c r="A5215" s="189" t="s">
        <v>4711</v>
      </c>
      <c r="B5215" s="190" t="s">
        <v>1358</v>
      </c>
      <c r="C5215" s="191">
        <v>550019</v>
      </c>
      <c r="D5215" s="192">
        <v>4.8390000000000004</v>
      </c>
      <c r="E5215" s="193">
        <v>42.087628870000003</v>
      </c>
      <c r="F5215" s="194">
        <v>1.0309278350515465</v>
      </c>
      <c r="H5215" s="195">
        <f t="shared" si="487"/>
        <v>5</v>
      </c>
      <c r="I5215" s="196">
        <f t="shared" si="488"/>
        <v>2.5</v>
      </c>
      <c r="J5215" s="197">
        <f t="shared" si="489"/>
        <v>5</v>
      </c>
      <c r="K5215" s="186">
        <f t="shared" si="492"/>
        <v>12.5</v>
      </c>
      <c r="L5215" s="198">
        <f t="shared" si="490"/>
        <v>4.166666666666667</v>
      </c>
      <c r="M5215" s="199">
        <f t="shared" si="491"/>
        <v>4.16</v>
      </c>
    </row>
    <row r="5216" spans="1:13" x14ac:dyDescent="0.35">
      <c r="A5216" s="189" t="s">
        <v>4711</v>
      </c>
      <c r="B5216" s="190" t="s">
        <v>4789</v>
      </c>
      <c r="C5216" s="191">
        <v>595098</v>
      </c>
      <c r="D5216" s="192">
        <v>10.074999999999999</v>
      </c>
      <c r="E5216" s="193">
        <v>45.327995260000002</v>
      </c>
      <c r="F5216" s="194">
        <v>1.8979833926453145</v>
      </c>
      <c r="H5216" s="195">
        <f t="shared" si="487"/>
        <v>5</v>
      </c>
      <c r="I5216" s="196">
        <f t="shared" si="488"/>
        <v>5</v>
      </c>
      <c r="J5216" s="197">
        <f t="shared" si="489"/>
        <v>4.5</v>
      </c>
      <c r="K5216" s="186">
        <f t="shared" si="492"/>
        <v>14.5</v>
      </c>
      <c r="L5216" s="198">
        <f t="shared" si="490"/>
        <v>4.833333333333333</v>
      </c>
      <c r="M5216" s="199">
        <f t="shared" si="491"/>
        <v>4.83</v>
      </c>
    </row>
    <row r="5217" spans="1:13" x14ac:dyDescent="0.35">
      <c r="A5217" s="189" t="s">
        <v>4711</v>
      </c>
      <c r="B5217" s="190" t="s">
        <v>4790</v>
      </c>
      <c r="C5217" s="191">
        <v>595101</v>
      </c>
      <c r="D5217" s="192">
        <v>4.3239999999999998</v>
      </c>
      <c r="E5217" s="193">
        <v>44.075342470000002</v>
      </c>
      <c r="F5217" s="194">
        <v>0</v>
      </c>
      <c r="H5217" s="195">
        <f t="shared" si="487"/>
        <v>5</v>
      </c>
      <c r="I5217" s="196">
        <f t="shared" si="488"/>
        <v>5</v>
      </c>
      <c r="J5217" s="197">
        <f t="shared" si="489"/>
        <v>5</v>
      </c>
      <c r="K5217" s="186">
        <f t="shared" si="492"/>
        <v>15</v>
      </c>
      <c r="L5217" s="198">
        <f t="shared" si="490"/>
        <v>5</v>
      </c>
      <c r="M5217" s="199">
        <f t="shared" si="491"/>
        <v>5</v>
      </c>
    </row>
    <row r="5218" spans="1:13" x14ac:dyDescent="0.35">
      <c r="A5218" s="189" t="s">
        <v>4711</v>
      </c>
      <c r="B5218" s="190" t="s">
        <v>4791</v>
      </c>
      <c r="C5218" s="191">
        <v>595110</v>
      </c>
      <c r="D5218" s="192">
        <v>8.84</v>
      </c>
      <c r="E5218" s="193">
        <v>44.653024909999999</v>
      </c>
      <c r="F5218" s="194">
        <v>0.71174377224199292</v>
      </c>
      <c r="H5218" s="195">
        <f t="shared" si="487"/>
        <v>5</v>
      </c>
      <c r="I5218" s="196">
        <f t="shared" si="488"/>
        <v>5</v>
      </c>
      <c r="J5218" s="197">
        <f t="shared" si="489"/>
        <v>5</v>
      </c>
      <c r="K5218" s="186">
        <f t="shared" si="492"/>
        <v>15</v>
      </c>
      <c r="L5218" s="198">
        <f t="shared" si="490"/>
        <v>5</v>
      </c>
      <c r="M5218" s="199">
        <f t="shared" si="491"/>
        <v>5</v>
      </c>
    </row>
    <row r="5219" spans="1:13" x14ac:dyDescent="0.35">
      <c r="A5219" s="189" t="s">
        <v>4711</v>
      </c>
      <c r="B5219" s="190" t="s">
        <v>4792</v>
      </c>
      <c r="C5219" s="191">
        <v>595128</v>
      </c>
      <c r="D5219" s="192">
        <v>6.1779999999999999</v>
      </c>
      <c r="E5219" s="193">
        <v>38.897012580000002</v>
      </c>
      <c r="F5219" s="194">
        <v>6.7610062893081757</v>
      </c>
      <c r="H5219" s="195">
        <f t="shared" si="487"/>
        <v>5</v>
      </c>
      <c r="I5219" s="196">
        <f t="shared" si="488"/>
        <v>0.5</v>
      </c>
      <c r="J5219" s="197">
        <f t="shared" si="489"/>
        <v>0.5</v>
      </c>
      <c r="K5219" s="186">
        <f t="shared" si="492"/>
        <v>6</v>
      </c>
      <c r="L5219" s="198">
        <f t="shared" si="490"/>
        <v>2</v>
      </c>
      <c r="M5219" s="199">
        <f t="shared" si="491"/>
        <v>2</v>
      </c>
    </row>
    <row r="5220" spans="1:13" x14ac:dyDescent="0.35">
      <c r="A5220" s="189" t="s">
        <v>4711</v>
      </c>
      <c r="B5220" s="190" t="s">
        <v>4793</v>
      </c>
      <c r="C5220" s="191">
        <v>595136</v>
      </c>
      <c r="D5220" s="192">
        <v>1.6950000000000001</v>
      </c>
      <c r="E5220" s="193">
        <v>41.920454550000002</v>
      </c>
      <c r="F5220" s="194">
        <v>5.6818181818181817</v>
      </c>
      <c r="H5220" s="195">
        <f t="shared" si="487"/>
        <v>0.5</v>
      </c>
      <c r="I5220" s="196">
        <f t="shared" si="488"/>
        <v>2</v>
      </c>
      <c r="J5220" s="197">
        <f t="shared" si="489"/>
        <v>0.5</v>
      </c>
      <c r="K5220" s="186">
        <f t="shared" si="492"/>
        <v>3</v>
      </c>
      <c r="L5220" s="198">
        <f t="shared" si="490"/>
        <v>1</v>
      </c>
      <c r="M5220" s="199">
        <f t="shared" si="491"/>
        <v>1</v>
      </c>
    </row>
    <row r="5221" spans="1:13" x14ac:dyDescent="0.35">
      <c r="A5221" s="189" t="s">
        <v>4711</v>
      </c>
      <c r="B5221" s="190" t="s">
        <v>4327</v>
      </c>
      <c r="C5221" s="191">
        <v>595144</v>
      </c>
      <c r="D5221" s="192">
        <v>10.448</v>
      </c>
      <c r="E5221" s="193">
        <v>45.70930233</v>
      </c>
      <c r="F5221" s="194">
        <v>0</v>
      </c>
      <c r="H5221" s="195">
        <f t="shared" si="487"/>
        <v>5</v>
      </c>
      <c r="I5221" s="196">
        <f t="shared" si="488"/>
        <v>5</v>
      </c>
      <c r="J5221" s="197">
        <f t="shared" si="489"/>
        <v>5</v>
      </c>
      <c r="K5221" s="186">
        <f t="shared" si="492"/>
        <v>15</v>
      </c>
      <c r="L5221" s="198">
        <f t="shared" si="490"/>
        <v>5</v>
      </c>
      <c r="M5221" s="199">
        <f t="shared" si="491"/>
        <v>5</v>
      </c>
    </row>
    <row r="5222" spans="1:13" x14ac:dyDescent="0.35">
      <c r="A5222" s="189" t="s">
        <v>4711</v>
      </c>
      <c r="B5222" s="190" t="s">
        <v>4794</v>
      </c>
      <c r="C5222" s="191">
        <v>595152</v>
      </c>
      <c r="D5222" s="192">
        <v>9.0909999999999993</v>
      </c>
      <c r="E5222" s="193">
        <v>46.206249999999997</v>
      </c>
      <c r="F5222" s="194">
        <v>3.75</v>
      </c>
      <c r="H5222" s="195">
        <f t="shared" si="487"/>
        <v>5</v>
      </c>
      <c r="I5222" s="196">
        <f t="shared" si="488"/>
        <v>5</v>
      </c>
      <c r="J5222" s="197">
        <f t="shared" si="489"/>
        <v>2</v>
      </c>
      <c r="K5222" s="186">
        <f t="shared" si="492"/>
        <v>12</v>
      </c>
      <c r="L5222" s="198">
        <f t="shared" si="490"/>
        <v>4</v>
      </c>
      <c r="M5222" s="199">
        <f t="shared" si="491"/>
        <v>4</v>
      </c>
    </row>
    <row r="5223" spans="1:13" x14ac:dyDescent="0.35">
      <c r="A5223" s="189" t="s">
        <v>4711</v>
      </c>
      <c r="B5223" s="190" t="s">
        <v>4795</v>
      </c>
      <c r="C5223" s="191">
        <v>595161</v>
      </c>
      <c r="D5223" s="192">
        <v>0</v>
      </c>
      <c r="E5223" s="193">
        <v>56.475000000000001</v>
      </c>
      <c r="F5223" s="194">
        <v>0</v>
      </c>
      <c r="H5223" s="195">
        <f t="shared" si="487"/>
        <v>0.5</v>
      </c>
      <c r="I5223" s="196">
        <f t="shared" si="488"/>
        <v>5</v>
      </c>
      <c r="J5223" s="197">
        <f t="shared" si="489"/>
        <v>5</v>
      </c>
      <c r="K5223" s="186">
        <f t="shared" si="492"/>
        <v>10.5</v>
      </c>
      <c r="L5223" s="198">
        <f t="shared" si="490"/>
        <v>3.5</v>
      </c>
      <c r="M5223" s="199">
        <f t="shared" si="491"/>
        <v>3.5</v>
      </c>
    </row>
    <row r="5224" spans="1:13" x14ac:dyDescent="0.35">
      <c r="A5224" s="189" t="s">
        <v>4711</v>
      </c>
      <c r="B5224" s="190" t="s">
        <v>4711</v>
      </c>
      <c r="C5224" s="191">
        <v>593711</v>
      </c>
      <c r="D5224" s="192">
        <v>6.4550000000000001</v>
      </c>
      <c r="E5224" s="193">
        <v>43.924473069999998</v>
      </c>
      <c r="F5224" s="194">
        <v>3.1733021077283374</v>
      </c>
      <c r="H5224" s="195">
        <f t="shared" si="487"/>
        <v>5</v>
      </c>
      <c r="I5224" s="196">
        <f t="shared" si="488"/>
        <v>5</v>
      </c>
      <c r="J5224" s="197">
        <f t="shared" si="489"/>
        <v>3</v>
      </c>
      <c r="K5224" s="186">
        <f t="shared" si="492"/>
        <v>13</v>
      </c>
      <c r="L5224" s="198">
        <f t="shared" si="490"/>
        <v>4.333333333333333</v>
      </c>
      <c r="M5224" s="199">
        <f t="shared" si="491"/>
        <v>4.33</v>
      </c>
    </row>
    <row r="5225" spans="1:13" x14ac:dyDescent="0.35">
      <c r="A5225" s="189" t="s">
        <v>4711</v>
      </c>
      <c r="B5225" s="190" t="s">
        <v>4505</v>
      </c>
      <c r="C5225" s="191">
        <v>595179</v>
      </c>
      <c r="D5225" s="192">
        <v>5.82</v>
      </c>
      <c r="E5225" s="193">
        <v>43.573015869999999</v>
      </c>
      <c r="F5225" s="194">
        <v>6.3492063492063489</v>
      </c>
      <c r="H5225" s="195">
        <f t="shared" si="487"/>
        <v>5</v>
      </c>
      <c r="I5225" s="196">
        <f t="shared" si="488"/>
        <v>4.5</v>
      </c>
      <c r="J5225" s="197">
        <f t="shared" si="489"/>
        <v>0.5</v>
      </c>
      <c r="K5225" s="186">
        <f t="shared" si="492"/>
        <v>10</v>
      </c>
      <c r="L5225" s="198">
        <f t="shared" si="490"/>
        <v>3.3333333333333335</v>
      </c>
      <c r="M5225" s="199">
        <f t="shared" si="491"/>
        <v>3.33</v>
      </c>
    </row>
    <row r="5226" spans="1:13" x14ac:dyDescent="0.35">
      <c r="A5226" s="189" t="s">
        <v>4711</v>
      </c>
      <c r="B5226" s="190" t="s">
        <v>4796</v>
      </c>
      <c r="C5226" s="191">
        <v>595187</v>
      </c>
      <c r="D5226" s="192">
        <v>4</v>
      </c>
      <c r="E5226" s="193">
        <v>43.420679890000002</v>
      </c>
      <c r="F5226" s="194">
        <v>6.2322946175637401</v>
      </c>
      <c r="H5226" s="195">
        <f t="shared" si="487"/>
        <v>4.5</v>
      </c>
      <c r="I5226" s="196">
        <f t="shared" si="488"/>
        <v>4.5</v>
      </c>
      <c r="J5226" s="197">
        <f t="shared" si="489"/>
        <v>0.5</v>
      </c>
      <c r="K5226" s="186">
        <f t="shared" si="492"/>
        <v>9.5</v>
      </c>
      <c r="L5226" s="198">
        <f t="shared" si="490"/>
        <v>3.1666666666666665</v>
      </c>
      <c r="M5226" s="199">
        <f t="shared" si="491"/>
        <v>3.16</v>
      </c>
    </row>
    <row r="5227" spans="1:13" x14ac:dyDescent="0.35">
      <c r="A5227" s="189" t="s">
        <v>4711</v>
      </c>
      <c r="B5227" s="190" t="s">
        <v>4381</v>
      </c>
      <c r="C5227" s="191">
        <v>595195</v>
      </c>
      <c r="D5227" s="192">
        <v>6.6669999999999998</v>
      </c>
      <c r="E5227" s="193">
        <v>43.170250899999999</v>
      </c>
      <c r="F5227" s="194">
        <v>1.4336917562724014</v>
      </c>
      <c r="H5227" s="195">
        <f t="shared" si="487"/>
        <v>5</v>
      </c>
      <c r="I5227" s="196">
        <f t="shared" si="488"/>
        <v>4</v>
      </c>
      <c r="J5227" s="197">
        <f t="shared" si="489"/>
        <v>5</v>
      </c>
      <c r="K5227" s="186">
        <f t="shared" si="492"/>
        <v>14</v>
      </c>
      <c r="L5227" s="198">
        <f t="shared" si="490"/>
        <v>4.666666666666667</v>
      </c>
      <c r="M5227" s="199">
        <f t="shared" si="491"/>
        <v>4.66</v>
      </c>
    </row>
    <row r="5228" spans="1:13" x14ac:dyDescent="0.35">
      <c r="A5228" s="189" t="s">
        <v>4797</v>
      </c>
      <c r="B5228" s="190" t="s">
        <v>4798</v>
      </c>
      <c r="C5228" s="191">
        <v>582859</v>
      </c>
      <c r="D5228" s="192">
        <v>3.0590000000000002</v>
      </c>
      <c r="E5228" s="193">
        <v>41.8037037</v>
      </c>
      <c r="F5228" s="194">
        <v>2.2657952069716778</v>
      </c>
      <c r="H5228" s="195">
        <f t="shared" si="487"/>
        <v>2.5</v>
      </c>
      <c r="I5228" s="196">
        <f t="shared" si="488"/>
        <v>2</v>
      </c>
      <c r="J5228" s="197">
        <f t="shared" si="489"/>
        <v>4</v>
      </c>
      <c r="K5228" s="186">
        <f t="shared" si="492"/>
        <v>8.5</v>
      </c>
      <c r="L5228" s="198">
        <f t="shared" si="490"/>
        <v>2.8333333333333335</v>
      </c>
      <c r="M5228" s="199">
        <f t="shared" si="491"/>
        <v>2.83</v>
      </c>
    </row>
    <row r="5229" spans="1:13" x14ac:dyDescent="0.35">
      <c r="A5229" s="189" t="s">
        <v>4797</v>
      </c>
      <c r="B5229" s="190" t="s">
        <v>442</v>
      </c>
      <c r="C5229" s="191">
        <v>582883</v>
      </c>
      <c r="D5229" s="192">
        <v>2.1379999999999999</v>
      </c>
      <c r="E5229" s="193">
        <v>42.184053650000003</v>
      </c>
      <c r="F5229" s="194">
        <v>2.6825633383010432</v>
      </c>
      <c r="H5229" s="195">
        <f t="shared" si="487"/>
        <v>0.5</v>
      </c>
      <c r="I5229" s="196">
        <f t="shared" si="488"/>
        <v>2.5</v>
      </c>
      <c r="J5229" s="197">
        <f t="shared" si="489"/>
        <v>3.5</v>
      </c>
      <c r="K5229" s="186">
        <f t="shared" si="492"/>
        <v>6.5</v>
      </c>
      <c r="L5229" s="198">
        <f t="shared" si="490"/>
        <v>2.1666666666666665</v>
      </c>
      <c r="M5229" s="199">
        <f t="shared" si="491"/>
        <v>2.16</v>
      </c>
    </row>
    <row r="5230" spans="1:13" x14ac:dyDescent="0.35">
      <c r="A5230" s="189" t="s">
        <v>4797</v>
      </c>
      <c r="B5230" s="190" t="s">
        <v>4799</v>
      </c>
      <c r="C5230" s="191">
        <v>583031</v>
      </c>
      <c r="D5230" s="192">
        <v>2.9409999999999998</v>
      </c>
      <c r="E5230" s="193">
        <v>38.27962428</v>
      </c>
      <c r="F5230" s="194">
        <v>6.502890173410405</v>
      </c>
      <c r="H5230" s="195">
        <f t="shared" si="487"/>
        <v>2.5</v>
      </c>
      <c r="I5230" s="196">
        <f t="shared" si="488"/>
        <v>0.5</v>
      </c>
      <c r="J5230" s="197">
        <f t="shared" si="489"/>
        <v>0.5</v>
      </c>
      <c r="K5230" s="186">
        <f t="shared" si="492"/>
        <v>3.5</v>
      </c>
      <c r="L5230" s="198">
        <f t="shared" si="490"/>
        <v>1.1666666666666667</v>
      </c>
      <c r="M5230" s="199">
        <f t="shared" si="491"/>
        <v>1.1599999999999999</v>
      </c>
    </row>
    <row r="5231" spans="1:13" x14ac:dyDescent="0.35">
      <c r="A5231" s="189" t="s">
        <v>4797</v>
      </c>
      <c r="B5231" s="190" t="s">
        <v>4800</v>
      </c>
      <c r="C5231" s="191">
        <v>583081</v>
      </c>
      <c r="D5231" s="192">
        <v>3.2170000000000001</v>
      </c>
      <c r="E5231" s="193">
        <v>41.193701230000002</v>
      </c>
      <c r="F5231" s="194">
        <v>2.229654403567447</v>
      </c>
      <c r="H5231" s="195">
        <f t="shared" si="487"/>
        <v>3</v>
      </c>
      <c r="I5231" s="196">
        <f t="shared" si="488"/>
        <v>1</v>
      </c>
      <c r="J5231" s="197">
        <f t="shared" si="489"/>
        <v>4</v>
      </c>
      <c r="K5231" s="186">
        <f t="shared" si="492"/>
        <v>8</v>
      </c>
      <c r="L5231" s="198">
        <f t="shared" si="490"/>
        <v>2.6666666666666665</v>
      </c>
      <c r="M5231" s="199">
        <f t="shared" si="491"/>
        <v>2.66</v>
      </c>
    </row>
    <row r="5232" spans="1:13" x14ac:dyDescent="0.35">
      <c r="A5232" s="189" t="s">
        <v>4797</v>
      </c>
      <c r="B5232" s="190" t="s">
        <v>908</v>
      </c>
      <c r="C5232" s="191">
        <v>583278</v>
      </c>
      <c r="D5232" s="192">
        <v>2.484</v>
      </c>
      <c r="E5232" s="193">
        <v>38.963320459999998</v>
      </c>
      <c r="F5232" s="194">
        <v>12.355212355212355</v>
      </c>
      <c r="H5232" s="195">
        <f t="shared" si="487"/>
        <v>1.5</v>
      </c>
      <c r="I5232" s="196">
        <f t="shared" si="488"/>
        <v>0.5</v>
      </c>
      <c r="J5232" s="197">
        <f t="shared" si="489"/>
        <v>0.5</v>
      </c>
      <c r="K5232" s="186">
        <f t="shared" si="492"/>
        <v>2.5</v>
      </c>
      <c r="L5232" s="198">
        <f t="shared" si="490"/>
        <v>0.83333333333333337</v>
      </c>
      <c r="M5232" s="199">
        <f t="shared" si="491"/>
        <v>0.83</v>
      </c>
    </row>
    <row r="5233" spans="1:13" x14ac:dyDescent="0.35">
      <c r="A5233" s="189" t="s">
        <v>4797</v>
      </c>
      <c r="B5233" s="190" t="s">
        <v>4801</v>
      </c>
      <c r="C5233" s="191">
        <v>583367</v>
      </c>
      <c r="D5233" s="192">
        <v>4.851</v>
      </c>
      <c r="E5233" s="193">
        <v>40.825167039999997</v>
      </c>
      <c r="F5233" s="194">
        <v>5.1224944320712691</v>
      </c>
      <c r="H5233" s="195">
        <f t="shared" si="487"/>
        <v>5</v>
      </c>
      <c r="I5233" s="196">
        <f t="shared" si="488"/>
        <v>0.5</v>
      </c>
      <c r="J5233" s="197">
        <f t="shared" si="489"/>
        <v>0.5</v>
      </c>
      <c r="K5233" s="186">
        <f t="shared" si="492"/>
        <v>6</v>
      </c>
      <c r="L5233" s="198">
        <f t="shared" si="490"/>
        <v>2</v>
      </c>
      <c r="M5233" s="199">
        <f t="shared" si="491"/>
        <v>2</v>
      </c>
    </row>
    <row r="5234" spans="1:13" x14ac:dyDescent="0.35">
      <c r="A5234" s="189" t="s">
        <v>4797</v>
      </c>
      <c r="B5234" s="190" t="s">
        <v>4802</v>
      </c>
      <c r="C5234" s="191">
        <v>583383</v>
      </c>
      <c r="D5234" s="192">
        <v>3.0230000000000001</v>
      </c>
      <c r="E5234" s="193">
        <v>40.186463349999997</v>
      </c>
      <c r="F5234" s="194">
        <v>2.5682182985553772</v>
      </c>
      <c r="H5234" s="195">
        <f t="shared" si="487"/>
        <v>2.5</v>
      </c>
      <c r="I5234" s="196">
        <f t="shared" si="488"/>
        <v>0.5</v>
      </c>
      <c r="J5234" s="197">
        <f t="shared" si="489"/>
        <v>3.5</v>
      </c>
      <c r="K5234" s="186">
        <f t="shared" si="492"/>
        <v>6.5</v>
      </c>
      <c r="L5234" s="198">
        <f t="shared" si="490"/>
        <v>2.1666666666666665</v>
      </c>
      <c r="M5234" s="199">
        <f t="shared" si="491"/>
        <v>2.16</v>
      </c>
    </row>
    <row r="5235" spans="1:13" x14ac:dyDescent="0.35">
      <c r="A5235" s="189" t="s">
        <v>4797</v>
      </c>
      <c r="B5235" s="190" t="s">
        <v>4803</v>
      </c>
      <c r="C5235" s="191">
        <v>583448</v>
      </c>
      <c r="D5235" s="192">
        <v>4.3419999999999996</v>
      </c>
      <c r="E5235" s="193">
        <v>42.463184929999997</v>
      </c>
      <c r="F5235" s="194">
        <v>2.9109589041095889</v>
      </c>
      <c r="H5235" s="195">
        <f t="shared" si="487"/>
        <v>5</v>
      </c>
      <c r="I5235" s="196">
        <f t="shared" si="488"/>
        <v>3</v>
      </c>
      <c r="J5235" s="197">
        <f t="shared" si="489"/>
        <v>3</v>
      </c>
      <c r="K5235" s="186">
        <f t="shared" si="492"/>
        <v>11</v>
      </c>
      <c r="L5235" s="198">
        <f t="shared" si="490"/>
        <v>3.6666666666666665</v>
      </c>
      <c r="M5235" s="199">
        <f t="shared" si="491"/>
        <v>3.66</v>
      </c>
    </row>
    <row r="5236" spans="1:13" x14ac:dyDescent="0.35">
      <c r="A5236" s="189" t="s">
        <v>4797</v>
      </c>
      <c r="B5236" s="190" t="s">
        <v>4804</v>
      </c>
      <c r="C5236" s="191">
        <v>583499</v>
      </c>
      <c r="D5236" s="192">
        <v>2.3580000000000001</v>
      </c>
      <c r="E5236" s="193">
        <v>41.599099099999997</v>
      </c>
      <c r="F5236" s="194">
        <v>3.6036036036036037</v>
      </c>
      <c r="H5236" s="195">
        <f t="shared" si="487"/>
        <v>1</v>
      </c>
      <c r="I5236" s="196">
        <f t="shared" si="488"/>
        <v>1.5</v>
      </c>
      <c r="J5236" s="197">
        <f t="shared" si="489"/>
        <v>2</v>
      </c>
      <c r="K5236" s="186">
        <f t="shared" si="492"/>
        <v>4.5</v>
      </c>
      <c r="L5236" s="198">
        <f t="shared" si="490"/>
        <v>1.5</v>
      </c>
      <c r="M5236" s="199">
        <f t="shared" si="491"/>
        <v>1.5</v>
      </c>
    </row>
    <row r="5237" spans="1:13" x14ac:dyDescent="0.35">
      <c r="A5237" s="189" t="s">
        <v>4797</v>
      </c>
      <c r="B5237" s="190" t="s">
        <v>4805</v>
      </c>
      <c r="C5237" s="191">
        <v>584720</v>
      </c>
      <c r="D5237" s="192">
        <v>2.8180000000000001</v>
      </c>
      <c r="E5237" s="193">
        <v>42.07617329</v>
      </c>
      <c r="F5237" s="194">
        <v>3.4657039711191335</v>
      </c>
      <c r="H5237" s="195">
        <f t="shared" si="487"/>
        <v>2</v>
      </c>
      <c r="I5237" s="196">
        <f t="shared" si="488"/>
        <v>2</v>
      </c>
      <c r="J5237" s="197">
        <f t="shared" si="489"/>
        <v>2.5</v>
      </c>
      <c r="K5237" s="186">
        <f t="shared" si="492"/>
        <v>6.5</v>
      </c>
      <c r="L5237" s="198">
        <f t="shared" si="490"/>
        <v>2.1666666666666665</v>
      </c>
      <c r="M5237" s="199">
        <f t="shared" si="491"/>
        <v>2.16</v>
      </c>
    </row>
    <row r="5238" spans="1:13" x14ac:dyDescent="0.35">
      <c r="A5238" s="189" t="s">
        <v>4797</v>
      </c>
      <c r="B5238" s="190" t="s">
        <v>4806</v>
      </c>
      <c r="C5238" s="191">
        <v>583553</v>
      </c>
      <c r="D5238" s="192">
        <v>2.778</v>
      </c>
      <c r="E5238" s="193">
        <v>41.45180723</v>
      </c>
      <c r="F5238" s="194">
        <v>4.6471600688468166</v>
      </c>
      <c r="H5238" s="195">
        <f t="shared" si="487"/>
        <v>2</v>
      </c>
      <c r="I5238" s="196">
        <f t="shared" si="488"/>
        <v>1</v>
      </c>
      <c r="J5238" s="197">
        <f t="shared" si="489"/>
        <v>0.5</v>
      </c>
      <c r="K5238" s="186">
        <f t="shared" si="492"/>
        <v>3.5</v>
      </c>
      <c r="L5238" s="198">
        <f t="shared" si="490"/>
        <v>1.1666666666666667</v>
      </c>
      <c r="M5238" s="199">
        <f t="shared" si="491"/>
        <v>1.1599999999999999</v>
      </c>
    </row>
    <row r="5239" spans="1:13" x14ac:dyDescent="0.35">
      <c r="A5239" s="189" t="s">
        <v>4797</v>
      </c>
      <c r="B5239" s="190" t="s">
        <v>4807</v>
      </c>
      <c r="C5239" s="191">
        <v>506699</v>
      </c>
      <c r="D5239" s="192">
        <v>2.4900000000000002</v>
      </c>
      <c r="E5239" s="193">
        <v>38.602040819999999</v>
      </c>
      <c r="F5239" s="194">
        <v>5.1020408163265305</v>
      </c>
      <c r="H5239" s="195">
        <f t="shared" si="487"/>
        <v>1.5</v>
      </c>
      <c r="I5239" s="196">
        <f t="shared" si="488"/>
        <v>0.5</v>
      </c>
      <c r="J5239" s="197">
        <f t="shared" si="489"/>
        <v>0.5</v>
      </c>
      <c r="K5239" s="186">
        <f t="shared" si="492"/>
        <v>2.5</v>
      </c>
      <c r="L5239" s="198">
        <f t="shared" si="490"/>
        <v>0.83333333333333337</v>
      </c>
      <c r="M5239" s="199">
        <f t="shared" si="491"/>
        <v>0.83</v>
      </c>
    </row>
    <row r="5240" spans="1:13" x14ac:dyDescent="0.35">
      <c r="A5240" s="189" t="s">
        <v>4797</v>
      </c>
      <c r="B5240" s="190" t="s">
        <v>312</v>
      </c>
      <c r="C5240" s="191">
        <v>583651</v>
      </c>
      <c r="D5240" s="192">
        <v>1.3819999999999999</v>
      </c>
      <c r="E5240" s="193">
        <v>40.101092899999998</v>
      </c>
      <c r="F5240" s="194">
        <v>3.8251366120218573</v>
      </c>
      <c r="H5240" s="195">
        <f t="shared" si="487"/>
        <v>0.5</v>
      </c>
      <c r="I5240" s="196">
        <f t="shared" si="488"/>
        <v>0.5</v>
      </c>
      <c r="J5240" s="197">
        <f t="shared" si="489"/>
        <v>2</v>
      </c>
      <c r="K5240" s="186">
        <f t="shared" si="492"/>
        <v>3</v>
      </c>
      <c r="L5240" s="198">
        <f t="shared" si="490"/>
        <v>1</v>
      </c>
      <c r="M5240" s="199">
        <f t="shared" si="491"/>
        <v>1</v>
      </c>
    </row>
    <row r="5241" spans="1:13" x14ac:dyDescent="0.35">
      <c r="A5241" s="189" t="s">
        <v>4797</v>
      </c>
      <c r="B5241" s="190" t="s">
        <v>4808</v>
      </c>
      <c r="C5241" s="191">
        <v>583731</v>
      </c>
      <c r="D5241" s="192">
        <v>2.8039999999999998</v>
      </c>
      <c r="E5241" s="193">
        <v>43.714446950000003</v>
      </c>
      <c r="F5241" s="194">
        <v>3.6117381489841986</v>
      </c>
      <c r="H5241" s="195">
        <f t="shared" si="487"/>
        <v>2</v>
      </c>
      <c r="I5241" s="196">
        <f t="shared" si="488"/>
        <v>5</v>
      </c>
      <c r="J5241" s="197">
        <f t="shared" si="489"/>
        <v>2</v>
      </c>
      <c r="K5241" s="186">
        <f t="shared" si="492"/>
        <v>9</v>
      </c>
      <c r="L5241" s="198">
        <f t="shared" si="490"/>
        <v>3</v>
      </c>
      <c r="M5241" s="199">
        <f t="shared" si="491"/>
        <v>3</v>
      </c>
    </row>
    <row r="5242" spans="1:13" x14ac:dyDescent="0.35">
      <c r="A5242" s="189" t="s">
        <v>4797</v>
      </c>
      <c r="B5242" s="190" t="s">
        <v>4809</v>
      </c>
      <c r="C5242" s="191">
        <v>583758</v>
      </c>
      <c r="D5242" s="192">
        <v>2.4969999999999999</v>
      </c>
      <c r="E5242" s="193">
        <v>40.535135140000001</v>
      </c>
      <c r="F5242" s="194">
        <v>2.6535626535626538</v>
      </c>
      <c r="H5242" s="195">
        <f t="shared" si="487"/>
        <v>1.5</v>
      </c>
      <c r="I5242" s="196">
        <f t="shared" si="488"/>
        <v>0.5</v>
      </c>
      <c r="J5242" s="197">
        <f t="shared" si="489"/>
        <v>3.5</v>
      </c>
      <c r="K5242" s="186">
        <f t="shared" si="492"/>
        <v>5.5</v>
      </c>
      <c r="L5242" s="198">
        <f t="shared" si="490"/>
        <v>1.8333333333333333</v>
      </c>
      <c r="M5242" s="199">
        <f t="shared" si="491"/>
        <v>1.83</v>
      </c>
    </row>
    <row r="5243" spans="1:13" x14ac:dyDescent="0.35">
      <c r="A5243" s="189" t="s">
        <v>4797</v>
      </c>
      <c r="B5243" s="190" t="s">
        <v>4810</v>
      </c>
      <c r="C5243" s="191">
        <v>583766</v>
      </c>
      <c r="D5243" s="192">
        <v>3.8719999999999999</v>
      </c>
      <c r="E5243" s="193">
        <v>40.381218910000001</v>
      </c>
      <c r="F5243" s="194">
        <v>5.3482587064676608</v>
      </c>
      <c r="H5243" s="195">
        <f t="shared" si="487"/>
        <v>4.5</v>
      </c>
      <c r="I5243" s="196">
        <f t="shared" si="488"/>
        <v>0.5</v>
      </c>
      <c r="J5243" s="197">
        <f t="shared" si="489"/>
        <v>0.5</v>
      </c>
      <c r="K5243" s="186">
        <f t="shared" si="492"/>
        <v>5.5</v>
      </c>
      <c r="L5243" s="198">
        <f t="shared" si="490"/>
        <v>1.8333333333333333</v>
      </c>
      <c r="M5243" s="199">
        <f t="shared" si="491"/>
        <v>1.83</v>
      </c>
    </row>
    <row r="5244" spans="1:13" x14ac:dyDescent="0.35">
      <c r="A5244" s="189" t="s">
        <v>4797</v>
      </c>
      <c r="B5244" s="190" t="s">
        <v>4811</v>
      </c>
      <c r="C5244" s="191">
        <v>583880</v>
      </c>
      <c r="D5244" s="192">
        <v>3.589</v>
      </c>
      <c r="E5244" s="193">
        <v>39.904056160000003</v>
      </c>
      <c r="F5244" s="194">
        <v>5.61622464898596</v>
      </c>
      <c r="H5244" s="195">
        <f t="shared" si="487"/>
        <v>3.5</v>
      </c>
      <c r="I5244" s="196">
        <f t="shared" si="488"/>
        <v>0.5</v>
      </c>
      <c r="J5244" s="197">
        <f t="shared" si="489"/>
        <v>0.5</v>
      </c>
      <c r="K5244" s="186">
        <f t="shared" si="492"/>
        <v>4.5</v>
      </c>
      <c r="L5244" s="198">
        <f t="shared" si="490"/>
        <v>1.5</v>
      </c>
      <c r="M5244" s="199">
        <f t="shared" si="491"/>
        <v>1.5</v>
      </c>
    </row>
    <row r="5245" spans="1:13" x14ac:dyDescent="0.35">
      <c r="A5245" s="189" t="s">
        <v>4797</v>
      </c>
      <c r="B5245" s="190" t="s">
        <v>4812</v>
      </c>
      <c r="C5245" s="191">
        <v>583936</v>
      </c>
      <c r="D5245" s="192">
        <v>2.7519999999999998</v>
      </c>
      <c r="E5245" s="193">
        <v>36.289448210000003</v>
      </c>
      <c r="F5245" s="194">
        <v>9.7773475314617624</v>
      </c>
      <c r="H5245" s="195">
        <f t="shared" si="487"/>
        <v>2</v>
      </c>
      <c r="I5245" s="196">
        <f t="shared" si="488"/>
        <v>0.5</v>
      </c>
      <c r="J5245" s="197">
        <f t="shared" si="489"/>
        <v>0.5</v>
      </c>
      <c r="K5245" s="186">
        <f t="shared" si="492"/>
        <v>3</v>
      </c>
      <c r="L5245" s="198">
        <f t="shared" si="490"/>
        <v>1</v>
      </c>
      <c r="M5245" s="199">
        <f t="shared" si="491"/>
        <v>1</v>
      </c>
    </row>
    <row r="5246" spans="1:13" x14ac:dyDescent="0.35">
      <c r="A5246" s="189" t="s">
        <v>4797</v>
      </c>
      <c r="B5246" s="190" t="s">
        <v>4813</v>
      </c>
      <c r="C5246" s="191">
        <v>583995</v>
      </c>
      <c r="D5246" s="192">
        <v>3.07</v>
      </c>
      <c r="E5246" s="193">
        <v>41.989197529999998</v>
      </c>
      <c r="F5246" s="194">
        <v>0.77160493827160492</v>
      </c>
      <c r="H5246" s="195">
        <f t="shared" si="487"/>
        <v>2.5</v>
      </c>
      <c r="I5246" s="196">
        <f t="shared" si="488"/>
        <v>2</v>
      </c>
      <c r="J5246" s="197">
        <f t="shared" si="489"/>
        <v>5</v>
      </c>
      <c r="K5246" s="186">
        <f t="shared" si="492"/>
        <v>9.5</v>
      </c>
      <c r="L5246" s="198">
        <f t="shared" si="490"/>
        <v>3.1666666666666665</v>
      </c>
      <c r="M5246" s="199">
        <f t="shared" si="491"/>
        <v>3.16</v>
      </c>
    </row>
    <row r="5247" spans="1:13" x14ac:dyDescent="0.35">
      <c r="A5247" s="189" t="s">
        <v>4797</v>
      </c>
      <c r="B5247" s="190" t="s">
        <v>4814</v>
      </c>
      <c r="C5247" s="191">
        <v>584061</v>
      </c>
      <c r="D5247" s="192">
        <v>1.48</v>
      </c>
      <c r="E5247" s="193">
        <v>43.232316230000002</v>
      </c>
      <c r="F5247" s="194">
        <v>3.3287101248266295</v>
      </c>
      <c r="H5247" s="195">
        <f t="shared" si="487"/>
        <v>0.5</v>
      </c>
      <c r="I5247" s="196">
        <f t="shared" si="488"/>
        <v>4</v>
      </c>
      <c r="J5247" s="197">
        <f t="shared" si="489"/>
        <v>2.5</v>
      </c>
      <c r="K5247" s="186">
        <f t="shared" si="492"/>
        <v>7</v>
      </c>
      <c r="L5247" s="198">
        <f t="shared" si="490"/>
        <v>2.3333333333333335</v>
      </c>
      <c r="M5247" s="199">
        <f t="shared" si="491"/>
        <v>2.33</v>
      </c>
    </row>
    <row r="5248" spans="1:13" x14ac:dyDescent="0.35">
      <c r="A5248" s="189" t="s">
        <v>4797</v>
      </c>
      <c r="B5248" s="190" t="s">
        <v>761</v>
      </c>
      <c r="C5248" s="191">
        <v>584142</v>
      </c>
      <c r="D5248" s="192">
        <v>3.7090000000000001</v>
      </c>
      <c r="E5248" s="193">
        <v>42.688788129999999</v>
      </c>
      <c r="F5248" s="194">
        <v>2.8029678483099754</v>
      </c>
      <c r="H5248" s="195">
        <f t="shared" si="487"/>
        <v>4</v>
      </c>
      <c r="I5248" s="196">
        <f t="shared" si="488"/>
        <v>3</v>
      </c>
      <c r="J5248" s="197">
        <f t="shared" si="489"/>
        <v>3.5</v>
      </c>
      <c r="K5248" s="186">
        <f t="shared" si="492"/>
        <v>10.5</v>
      </c>
      <c r="L5248" s="198">
        <f t="shared" si="490"/>
        <v>3.5</v>
      </c>
      <c r="M5248" s="199">
        <f t="shared" si="491"/>
        <v>3.5</v>
      </c>
    </row>
    <row r="5249" spans="1:13" x14ac:dyDescent="0.35">
      <c r="A5249" s="189" t="s">
        <v>4797</v>
      </c>
      <c r="B5249" s="190" t="s">
        <v>4815</v>
      </c>
      <c r="C5249" s="191">
        <v>584231</v>
      </c>
      <c r="D5249" s="192">
        <v>3.0659999999999998</v>
      </c>
      <c r="E5249" s="193">
        <v>42.496989769999999</v>
      </c>
      <c r="F5249" s="194">
        <v>2.0469596628537028</v>
      </c>
      <c r="H5249" s="195">
        <f t="shared" si="487"/>
        <v>2.5</v>
      </c>
      <c r="I5249" s="196">
        <f t="shared" si="488"/>
        <v>3</v>
      </c>
      <c r="J5249" s="197">
        <f t="shared" si="489"/>
        <v>4.5</v>
      </c>
      <c r="K5249" s="186">
        <f t="shared" si="492"/>
        <v>10</v>
      </c>
      <c r="L5249" s="198">
        <f t="shared" si="490"/>
        <v>3.3333333333333335</v>
      </c>
      <c r="M5249" s="199">
        <f t="shared" si="491"/>
        <v>3.33</v>
      </c>
    </row>
    <row r="5250" spans="1:13" x14ac:dyDescent="0.35">
      <c r="A5250" s="189" t="s">
        <v>4797</v>
      </c>
      <c r="B5250" s="190" t="s">
        <v>4816</v>
      </c>
      <c r="C5250" s="191">
        <v>584240</v>
      </c>
      <c r="D5250" s="192">
        <v>2.3530000000000002</v>
      </c>
      <c r="E5250" s="193">
        <v>40.190601899999997</v>
      </c>
      <c r="F5250" s="194">
        <v>4.4350580781415001</v>
      </c>
      <c r="H5250" s="195">
        <f t="shared" si="487"/>
        <v>1</v>
      </c>
      <c r="I5250" s="196">
        <f t="shared" si="488"/>
        <v>0.5</v>
      </c>
      <c r="J5250" s="197">
        <f t="shared" si="489"/>
        <v>1</v>
      </c>
      <c r="K5250" s="186">
        <f t="shared" si="492"/>
        <v>2.5</v>
      </c>
      <c r="L5250" s="198">
        <f t="shared" si="490"/>
        <v>0.83333333333333337</v>
      </c>
      <c r="M5250" s="199">
        <f t="shared" si="491"/>
        <v>0.83</v>
      </c>
    </row>
    <row r="5251" spans="1:13" x14ac:dyDescent="0.35">
      <c r="A5251" s="189" t="s">
        <v>4797</v>
      </c>
      <c r="B5251" s="190" t="s">
        <v>4797</v>
      </c>
      <c r="C5251" s="191">
        <v>584282</v>
      </c>
      <c r="D5251" s="192">
        <v>3.0529999999999999</v>
      </c>
      <c r="E5251" s="193">
        <v>42.147699430000003</v>
      </c>
      <c r="F5251" s="194">
        <v>4.5739177783827936</v>
      </c>
      <c r="H5251" s="195">
        <f t="shared" si="487"/>
        <v>2.5</v>
      </c>
      <c r="I5251" s="196">
        <f t="shared" si="488"/>
        <v>2.5</v>
      </c>
      <c r="J5251" s="197">
        <f t="shared" si="489"/>
        <v>0.5</v>
      </c>
      <c r="K5251" s="186">
        <f t="shared" si="492"/>
        <v>5.5</v>
      </c>
      <c r="L5251" s="198">
        <f t="shared" si="490"/>
        <v>1.8333333333333333</v>
      </c>
      <c r="M5251" s="199">
        <f t="shared" si="491"/>
        <v>1.83</v>
      </c>
    </row>
    <row r="5252" spans="1:13" x14ac:dyDescent="0.35">
      <c r="A5252" s="189" t="s">
        <v>1850</v>
      </c>
      <c r="B5252" s="190" t="s">
        <v>4817</v>
      </c>
      <c r="C5252" s="191">
        <v>512231</v>
      </c>
      <c r="D5252" s="192">
        <v>3.4769999999999999</v>
      </c>
      <c r="E5252" s="193">
        <v>41.171513189999999</v>
      </c>
      <c r="F5252" s="194">
        <v>3.5541195476575118</v>
      </c>
      <c r="H5252" s="195">
        <f t="shared" ref="H5252:H5315" si="493">VALUE(_xlfn.IFS(D5252&gt;4.05,"5",D5252&gt;=3.83,"4,5",D5252&gt;=3.6,"4",D5252&gt;=3.37,"3,5",D5252&gt;=3.14,"3",D5252&gt;=2.91,"2,5",D5252&gt;=2.68,"2",D5252&gt;=2.45,"1,5",D5252&gt;=2.22,"1",D5252&lt;2.22,"0,5"))</f>
        <v>3.5</v>
      </c>
      <c r="I5252" s="196">
        <f t="shared" ref="I5252:I5315" si="494">VALUE(_xlfn.IFS(E5252&gt;43.62,"5",E5252&gt;=43.32,"4,5",E5252&gt;=43.1,"4",E5252&gt;=42.7,"3,5",E5252&gt;=42.39,"3",E5252&gt;=42.08,"2,5",E5252&gt;=41.77,"2",E5252&gt;=41.46,"1,5",E5252&gt;=41.15,"1",E5252&lt;41.15,"0,5"))</f>
        <v>1</v>
      </c>
      <c r="J5252" s="197">
        <f t="shared" ref="J5252:J5315" si="495">VALUE(_xlfn.IFS(F5252&gt;4.53,"0,5",F5252&gt;=4.2,"1",F5252&gt;=3.86,"1,5",F5252&gt;=3.52,"2",F5252&gt;=3.18,"2,5",F5252&gt;=2.84,"3",F5252&gt;=2.5,"3,5",F5252&gt;=2.16,"4",F5252&gt;=1.82,"4,5",F5252&lt;1.82,"5"))</f>
        <v>2</v>
      </c>
      <c r="K5252" s="186">
        <f t="shared" si="492"/>
        <v>6.5</v>
      </c>
      <c r="L5252" s="198">
        <f t="shared" ref="L5252:L5315" si="496">(H5252+I5252+J5252)/3</f>
        <v>2.1666666666666665</v>
      </c>
      <c r="M5252" s="199">
        <f t="shared" ref="M5252:M5315" si="497">ROUNDDOWN(L5252,2)</f>
        <v>2.16</v>
      </c>
    </row>
    <row r="5253" spans="1:13" x14ac:dyDescent="0.35">
      <c r="A5253" s="189" t="s">
        <v>1850</v>
      </c>
      <c r="B5253" s="190" t="s">
        <v>4818</v>
      </c>
      <c r="C5253" s="191">
        <v>512877</v>
      </c>
      <c r="D5253" s="192">
        <v>1.304</v>
      </c>
      <c r="E5253" s="193">
        <v>43.230158729999999</v>
      </c>
      <c r="F5253" s="194">
        <v>0</v>
      </c>
      <c r="H5253" s="195">
        <f t="shared" si="493"/>
        <v>0.5</v>
      </c>
      <c r="I5253" s="196">
        <f t="shared" si="494"/>
        <v>4</v>
      </c>
      <c r="J5253" s="197">
        <f t="shared" si="495"/>
        <v>5</v>
      </c>
      <c r="K5253" s="186">
        <f t="shared" si="492"/>
        <v>9.5</v>
      </c>
      <c r="L5253" s="198">
        <f t="shared" si="496"/>
        <v>3.1666666666666665</v>
      </c>
      <c r="M5253" s="199">
        <f t="shared" si="497"/>
        <v>3.16</v>
      </c>
    </row>
    <row r="5254" spans="1:13" x14ac:dyDescent="0.35">
      <c r="A5254" s="189" t="s">
        <v>1850</v>
      </c>
      <c r="B5254" s="190" t="s">
        <v>4819</v>
      </c>
      <c r="C5254" s="191">
        <v>513067</v>
      </c>
      <c r="D5254" s="192">
        <v>3.3140000000000001</v>
      </c>
      <c r="E5254" s="193">
        <v>43.717932750000003</v>
      </c>
      <c r="F5254" s="194">
        <v>1.74346201743462</v>
      </c>
      <c r="H5254" s="195">
        <f t="shared" si="493"/>
        <v>3</v>
      </c>
      <c r="I5254" s="196">
        <f t="shared" si="494"/>
        <v>5</v>
      </c>
      <c r="J5254" s="197">
        <f t="shared" si="495"/>
        <v>5</v>
      </c>
      <c r="K5254" s="186">
        <f t="shared" si="492"/>
        <v>13</v>
      </c>
      <c r="L5254" s="198">
        <f t="shared" si="496"/>
        <v>4.333333333333333</v>
      </c>
      <c r="M5254" s="199">
        <f t="shared" si="497"/>
        <v>4.33</v>
      </c>
    </row>
    <row r="5255" spans="1:13" x14ac:dyDescent="0.35">
      <c r="A5255" s="189" t="s">
        <v>1850</v>
      </c>
      <c r="B5255" s="190" t="s">
        <v>4820</v>
      </c>
      <c r="C5255" s="191">
        <v>552984</v>
      </c>
      <c r="D5255" s="192">
        <v>2.5</v>
      </c>
      <c r="E5255" s="193">
        <v>43.450819670000001</v>
      </c>
      <c r="F5255" s="194">
        <v>0</v>
      </c>
      <c r="H5255" s="195">
        <f t="shared" si="493"/>
        <v>1.5</v>
      </c>
      <c r="I5255" s="196">
        <f t="shared" si="494"/>
        <v>4.5</v>
      </c>
      <c r="J5255" s="197">
        <f t="shared" si="495"/>
        <v>5</v>
      </c>
      <c r="K5255" s="186">
        <f t="shared" si="492"/>
        <v>11</v>
      </c>
      <c r="L5255" s="198">
        <f t="shared" si="496"/>
        <v>3.6666666666666665</v>
      </c>
      <c r="M5255" s="199">
        <f t="shared" si="497"/>
        <v>3.66</v>
      </c>
    </row>
    <row r="5256" spans="1:13" x14ac:dyDescent="0.35">
      <c r="A5256" s="189" t="s">
        <v>1850</v>
      </c>
      <c r="B5256" s="190" t="s">
        <v>4821</v>
      </c>
      <c r="C5256" s="191">
        <v>552968</v>
      </c>
      <c r="D5256" s="192">
        <v>2.1739999999999999</v>
      </c>
      <c r="E5256" s="193">
        <v>46.560402680000003</v>
      </c>
      <c r="F5256" s="194">
        <v>4.0268456375838921</v>
      </c>
      <c r="H5256" s="195">
        <f t="shared" si="493"/>
        <v>0.5</v>
      </c>
      <c r="I5256" s="196">
        <f t="shared" si="494"/>
        <v>5</v>
      </c>
      <c r="J5256" s="197">
        <f t="shared" si="495"/>
        <v>1.5</v>
      </c>
      <c r="K5256" s="186">
        <f t="shared" si="492"/>
        <v>7</v>
      </c>
      <c r="L5256" s="198">
        <f t="shared" si="496"/>
        <v>2.3333333333333335</v>
      </c>
      <c r="M5256" s="199">
        <f t="shared" si="497"/>
        <v>2.33</v>
      </c>
    </row>
    <row r="5257" spans="1:13" x14ac:dyDescent="0.35">
      <c r="A5257" s="189" t="s">
        <v>1850</v>
      </c>
      <c r="B5257" s="190" t="s">
        <v>3505</v>
      </c>
      <c r="C5257" s="191">
        <v>569542</v>
      </c>
      <c r="D5257" s="192">
        <v>3.7040000000000002</v>
      </c>
      <c r="E5257" s="193">
        <v>45.276995309999997</v>
      </c>
      <c r="F5257" s="194">
        <v>1.8779342723004697</v>
      </c>
      <c r="H5257" s="195">
        <f t="shared" si="493"/>
        <v>4</v>
      </c>
      <c r="I5257" s="196">
        <f t="shared" si="494"/>
        <v>5</v>
      </c>
      <c r="J5257" s="197">
        <f t="shared" si="495"/>
        <v>4.5</v>
      </c>
      <c r="K5257" s="186">
        <f t="shared" si="492"/>
        <v>13.5</v>
      </c>
      <c r="L5257" s="198">
        <f t="shared" si="496"/>
        <v>4.5</v>
      </c>
      <c r="M5257" s="199">
        <f t="shared" si="497"/>
        <v>4.5</v>
      </c>
    </row>
    <row r="5258" spans="1:13" x14ac:dyDescent="0.35">
      <c r="A5258" s="189" t="s">
        <v>1850</v>
      </c>
      <c r="B5258" s="190" t="s">
        <v>4822</v>
      </c>
      <c r="C5258" s="191">
        <v>513636</v>
      </c>
      <c r="D5258" s="192">
        <v>4.569</v>
      </c>
      <c r="E5258" s="193">
        <v>42.018292680000002</v>
      </c>
      <c r="F5258" s="194">
        <v>6.7073170731707323</v>
      </c>
      <c r="H5258" s="195">
        <f t="shared" si="493"/>
        <v>5</v>
      </c>
      <c r="I5258" s="196">
        <f t="shared" si="494"/>
        <v>2</v>
      </c>
      <c r="J5258" s="197">
        <f t="shared" si="495"/>
        <v>0.5</v>
      </c>
      <c r="K5258" s="186">
        <f t="shared" si="492"/>
        <v>7.5</v>
      </c>
      <c r="L5258" s="198">
        <f t="shared" si="496"/>
        <v>2.5</v>
      </c>
      <c r="M5258" s="199">
        <f t="shared" si="497"/>
        <v>2.5</v>
      </c>
    </row>
    <row r="5259" spans="1:13" x14ac:dyDescent="0.35">
      <c r="A5259" s="189" t="s">
        <v>1850</v>
      </c>
      <c r="B5259" s="190" t="s">
        <v>1850</v>
      </c>
      <c r="C5259" s="191">
        <v>513750</v>
      </c>
      <c r="D5259" s="192">
        <v>4.117</v>
      </c>
      <c r="E5259" s="193">
        <v>43.785008879999999</v>
      </c>
      <c r="F5259" s="194">
        <v>2.8073679538393255</v>
      </c>
      <c r="H5259" s="195">
        <f t="shared" si="493"/>
        <v>5</v>
      </c>
      <c r="I5259" s="196">
        <f t="shared" si="494"/>
        <v>5</v>
      </c>
      <c r="J5259" s="197">
        <f t="shared" si="495"/>
        <v>3.5</v>
      </c>
      <c r="K5259" s="186">
        <f t="shared" si="492"/>
        <v>13.5</v>
      </c>
      <c r="L5259" s="198">
        <f t="shared" si="496"/>
        <v>4.5</v>
      </c>
      <c r="M5259" s="199">
        <f t="shared" si="497"/>
        <v>4.5</v>
      </c>
    </row>
    <row r="5260" spans="1:13" x14ac:dyDescent="0.35">
      <c r="A5260" s="189" t="s">
        <v>1850</v>
      </c>
      <c r="B5260" s="190" t="s">
        <v>4823</v>
      </c>
      <c r="C5260" s="191">
        <v>513768</v>
      </c>
      <c r="D5260" s="192">
        <v>2.4550000000000001</v>
      </c>
      <c r="E5260" s="193">
        <v>42.916386080000002</v>
      </c>
      <c r="F5260" s="194">
        <v>2.3569023569023573</v>
      </c>
      <c r="H5260" s="195">
        <f t="shared" si="493"/>
        <v>1.5</v>
      </c>
      <c r="I5260" s="196">
        <f t="shared" si="494"/>
        <v>3.5</v>
      </c>
      <c r="J5260" s="197">
        <f t="shared" si="495"/>
        <v>4</v>
      </c>
      <c r="K5260" s="186">
        <f t="shared" si="492"/>
        <v>9</v>
      </c>
      <c r="L5260" s="198">
        <f t="shared" si="496"/>
        <v>3</v>
      </c>
      <c r="M5260" s="199">
        <f t="shared" si="497"/>
        <v>3</v>
      </c>
    </row>
    <row r="5261" spans="1:13" x14ac:dyDescent="0.35">
      <c r="A5261" s="189" t="s">
        <v>1850</v>
      </c>
      <c r="B5261" s="190" t="s">
        <v>4824</v>
      </c>
      <c r="C5261" s="191">
        <v>513873</v>
      </c>
      <c r="D5261" s="192">
        <v>3.03</v>
      </c>
      <c r="E5261" s="193">
        <v>42.413480890000002</v>
      </c>
      <c r="F5261" s="194">
        <v>2.0120724346076462</v>
      </c>
      <c r="H5261" s="195">
        <f t="shared" si="493"/>
        <v>2.5</v>
      </c>
      <c r="I5261" s="196">
        <f t="shared" si="494"/>
        <v>3</v>
      </c>
      <c r="J5261" s="197">
        <f t="shared" si="495"/>
        <v>4.5</v>
      </c>
      <c r="K5261" s="186">
        <f t="shared" ref="K5261:K5324" si="498">SUM(H5261:J5261)</f>
        <v>10</v>
      </c>
      <c r="L5261" s="198">
        <f t="shared" si="496"/>
        <v>3.3333333333333335</v>
      </c>
      <c r="M5261" s="199">
        <f t="shared" si="497"/>
        <v>3.33</v>
      </c>
    </row>
    <row r="5262" spans="1:13" x14ac:dyDescent="0.35">
      <c r="A5262" s="189" t="s">
        <v>1850</v>
      </c>
      <c r="B5262" s="190" t="s">
        <v>2952</v>
      </c>
      <c r="C5262" s="191">
        <v>514047</v>
      </c>
      <c r="D5262" s="192">
        <v>3.468</v>
      </c>
      <c r="E5262" s="193">
        <v>41.629151290000003</v>
      </c>
      <c r="F5262" s="194">
        <v>2.9520295202952034</v>
      </c>
      <c r="H5262" s="195">
        <f t="shared" si="493"/>
        <v>3.5</v>
      </c>
      <c r="I5262" s="196">
        <f t="shared" si="494"/>
        <v>1.5</v>
      </c>
      <c r="J5262" s="197">
        <f t="shared" si="495"/>
        <v>3</v>
      </c>
      <c r="K5262" s="186">
        <f t="shared" si="498"/>
        <v>8</v>
      </c>
      <c r="L5262" s="198">
        <f t="shared" si="496"/>
        <v>2.6666666666666665</v>
      </c>
      <c r="M5262" s="199">
        <f t="shared" si="497"/>
        <v>2.66</v>
      </c>
    </row>
    <row r="5263" spans="1:13" x14ac:dyDescent="0.35">
      <c r="A5263" s="189" t="s">
        <v>1850</v>
      </c>
      <c r="B5263" s="190" t="s">
        <v>4825</v>
      </c>
      <c r="C5263" s="191">
        <v>500151</v>
      </c>
      <c r="D5263" s="192">
        <v>0</v>
      </c>
      <c r="E5263" s="193">
        <v>43.550420170000002</v>
      </c>
      <c r="F5263" s="194">
        <v>0</v>
      </c>
      <c r="H5263" s="195">
        <f t="shared" si="493"/>
        <v>0.5</v>
      </c>
      <c r="I5263" s="196">
        <f t="shared" si="494"/>
        <v>4.5</v>
      </c>
      <c r="J5263" s="197">
        <f t="shared" si="495"/>
        <v>5</v>
      </c>
      <c r="K5263" s="186">
        <f t="shared" si="498"/>
        <v>10</v>
      </c>
      <c r="L5263" s="198">
        <f t="shared" si="496"/>
        <v>3.3333333333333335</v>
      </c>
      <c r="M5263" s="199">
        <f t="shared" si="497"/>
        <v>3.33</v>
      </c>
    </row>
    <row r="5264" spans="1:13" x14ac:dyDescent="0.35">
      <c r="A5264" s="189" t="s">
        <v>1850</v>
      </c>
      <c r="B5264" s="190" t="s">
        <v>4826</v>
      </c>
      <c r="C5264" s="191">
        <v>515329</v>
      </c>
      <c r="D5264" s="192">
        <v>1.581</v>
      </c>
      <c r="E5264" s="193">
        <v>41.614206129999999</v>
      </c>
      <c r="F5264" s="194">
        <v>2.2284122562674096</v>
      </c>
      <c r="H5264" s="195">
        <f t="shared" si="493"/>
        <v>0.5</v>
      </c>
      <c r="I5264" s="196">
        <f t="shared" si="494"/>
        <v>1.5</v>
      </c>
      <c r="J5264" s="197">
        <f t="shared" si="495"/>
        <v>4</v>
      </c>
      <c r="K5264" s="186">
        <f t="shared" si="498"/>
        <v>6</v>
      </c>
      <c r="L5264" s="198">
        <f t="shared" si="496"/>
        <v>2</v>
      </c>
      <c r="M5264" s="199">
        <f t="shared" si="497"/>
        <v>2</v>
      </c>
    </row>
    <row r="5265" spans="1:13" x14ac:dyDescent="0.35">
      <c r="A5265" s="189" t="s">
        <v>1850</v>
      </c>
      <c r="B5265" s="190" t="s">
        <v>4827</v>
      </c>
      <c r="C5265" s="191">
        <v>515418</v>
      </c>
      <c r="D5265" s="192">
        <v>2.899</v>
      </c>
      <c r="E5265" s="193">
        <v>44.189411759999999</v>
      </c>
      <c r="F5265" s="194">
        <v>5.1764705882352944</v>
      </c>
      <c r="H5265" s="195">
        <f t="shared" si="493"/>
        <v>2</v>
      </c>
      <c r="I5265" s="196">
        <f t="shared" si="494"/>
        <v>5</v>
      </c>
      <c r="J5265" s="197">
        <f t="shared" si="495"/>
        <v>0.5</v>
      </c>
      <c r="K5265" s="186">
        <f t="shared" si="498"/>
        <v>7.5</v>
      </c>
      <c r="L5265" s="198">
        <f t="shared" si="496"/>
        <v>2.5</v>
      </c>
      <c r="M5265" s="199">
        <f t="shared" si="497"/>
        <v>2.5</v>
      </c>
    </row>
    <row r="5266" spans="1:13" x14ac:dyDescent="0.35">
      <c r="A5266" s="189" t="s">
        <v>1850</v>
      </c>
      <c r="B5266" s="190" t="s">
        <v>4828</v>
      </c>
      <c r="C5266" s="191">
        <v>515477</v>
      </c>
      <c r="D5266" s="192">
        <v>1.0640000000000001</v>
      </c>
      <c r="E5266" s="193">
        <v>40.57868852</v>
      </c>
      <c r="F5266" s="194">
        <v>5.2459016393442619</v>
      </c>
      <c r="H5266" s="195">
        <f t="shared" si="493"/>
        <v>0.5</v>
      </c>
      <c r="I5266" s="196">
        <f t="shared" si="494"/>
        <v>0.5</v>
      </c>
      <c r="J5266" s="197">
        <f t="shared" si="495"/>
        <v>0.5</v>
      </c>
      <c r="K5266" s="186">
        <f t="shared" si="498"/>
        <v>1.5</v>
      </c>
      <c r="L5266" s="198">
        <f t="shared" si="496"/>
        <v>0.5</v>
      </c>
      <c r="M5266" s="199">
        <f t="shared" si="497"/>
        <v>0.5</v>
      </c>
    </row>
    <row r="5267" spans="1:13" x14ac:dyDescent="0.35">
      <c r="A5267" s="189" t="s">
        <v>1850</v>
      </c>
      <c r="B5267" s="190" t="s">
        <v>4829</v>
      </c>
      <c r="C5267" s="191">
        <v>552844</v>
      </c>
      <c r="D5267" s="192">
        <v>2.4620000000000002</v>
      </c>
      <c r="E5267" s="193">
        <v>43.65637066</v>
      </c>
      <c r="F5267" s="194">
        <v>3.4749034749034751</v>
      </c>
      <c r="H5267" s="195">
        <f t="shared" si="493"/>
        <v>1.5</v>
      </c>
      <c r="I5267" s="196">
        <f t="shared" si="494"/>
        <v>5</v>
      </c>
      <c r="J5267" s="197">
        <f t="shared" si="495"/>
        <v>2.5</v>
      </c>
      <c r="K5267" s="186">
        <f t="shared" si="498"/>
        <v>9</v>
      </c>
      <c r="L5267" s="198">
        <f t="shared" si="496"/>
        <v>3</v>
      </c>
      <c r="M5267" s="199">
        <f t="shared" si="497"/>
        <v>3</v>
      </c>
    </row>
    <row r="5268" spans="1:13" x14ac:dyDescent="0.35">
      <c r="A5268" s="189" t="s">
        <v>1850</v>
      </c>
      <c r="B5268" s="190" t="s">
        <v>4806</v>
      </c>
      <c r="C5268" s="191">
        <v>516201</v>
      </c>
      <c r="D5268" s="192">
        <v>1.859</v>
      </c>
      <c r="E5268" s="193">
        <v>42.050868489999999</v>
      </c>
      <c r="F5268" s="194">
        <v>1.9851116625310175</v>
      </c>
      <c r="H5268" s="195">
        <f t="shared" si="493"/>
        <v>0.5</v>
      </c>
      <c r="I5268" s="196">
        <f t="shared" si="494"/>
        <v>2</v>
      </c>
      <c r="J5268" s="197">
        <f t="shared" si="495"/>
        <v>4.5</v>
      </c>
      <c r="K5268" s="186">
        <f t="shared" si="498"/>
        <v>7</v>
      </c>
      <c r="L5268" s="198">
        <f t="shared" si="496"/>
        <v>2.3333333333333335</v>
      </c>
      <c r="M5268" s="199">
        <f t="shared" si="497"/>
        <v>2.33</v>
      </c>
    </row>
    <row r="5269" spans="1:13" x14ac:dyDescent="0.35">
      <c r="A5269" s="189" t="s">
        <v>1850</v>
      </c>
      <c r="B5269" s="190" t="s">
        <v>4830</v>
      </c>
      <c r="C5269" s="191">
        <v>516635</v>
      </c>
      <c r="D5269" s="192">
        <v>2.214</v>
      </c>
      <c r="E5269" s="193">
        <v>40.746786630000003</v>
      </c>
      <c r="F5269" s="194">
        <v>2.0565552699228795</v>
      </c>
      <c r="H5269" s="195">
        <f t="shared" si="493"/>
        <v>0.5</v>
      </c>
      <c r="I5269" s="196">
        <f t="shared" si="494"/>
        <v>0.5</v>
      </c>
      <c r="J5269" s="197">
        <f t="shared" si="495"/>
        <v>4.5</v>
      </c>
      <c r="K5269" s="186">
        <f t="shared" si="498"/>
        <v>5.5</v>
      </c>
      <c r="L5269" s="198">
        <f t="shared" si="496"/>
        <v>1.8333333333333333</v>
      </c>
      <c r="M5269" s="199">
        <f t="shared" si="497"/>
        <v>1.83</v>
      </c>
    </row>
    <row r="5270" spans="1:13" x14ac:dyDescent="0.35">
      <c r="A5270" s="189" t="s">
        <v>1850</v>
      </c>
      <c r="B5270" s="190" t="s">
        <v>4831</v>
      </c>
      <c r="C5270" s="191">
        <v>516686</v>
      </c>
      <c r="D5270" s="192">
        <v>2.7189999999999999</v>
      </c>
      <c r="E5270" s="193">
        <v>41.886538459999997</v>
      </c>
      <c r="F5270" s="194">
        <v>2.3076923076923075</v>
      </c>
      <c r="H5270" s="195">
        <f t="shared" si="493"/>
        <v>2</v>
      </c>
      <c r="I5270" s="196">
        <f t="shared" si="494"/>
        <v>2</v>
      </c>
      <c r="J5270" s="197">
        <f t="shared" si="495"/>
        <v>4</v>
      </c>
      <c r="K5270" s="186">
        <f t="shared" si="498"/>
        <v>8</v>
      </c>
      <c r="L5270" s="198">
        <f t="shared" si="496"/>
        <v>2.6666666666666665</v>
      </c>
      <c r="M5270" s="199">
        <f t="shared" si="497"/>
        <v>2.66</v>
      </c>
    </row>
    <row r="5271" spans="1:13" x14ac:dyDescent="0.35">
      <c r="A5271" s="189" t="s">
        <v>1850</v>
      </c>
      <c r="B5271" s="190" t="s">
        <v>3309</v>
      </c>
      <c r="C5271" s="191">
        <v>516911</v>
      </c>
      <c r="D5271" s="192">
        <v>8.0570000000000004</v>
      </c>
      <c r="E5271" s="193">
        <v>39.557142859999999</v>
      </c>
      <c r="F5271" s="194">
        <v>5.0793650793650791</v>
      </c>
      <c r="H5271" s="195">
        <f t="shared" si="493"/>
        <v>5</v>
      </c>
      <c r="I5271" s="196">
        <f t="shared" si="494"/>
        <v>0.5</v>
      </c>
      <c r="J5271" s="197">
        <f t="shared" si="495"/>
        <v>0.5</v>
      </c>
      <c r="K5271" s="186">
        <f t="shared" si="498"/>
        <v>6</v>
      </c>
      <c r="L5271" s="198">
        <f t="shared" si="496"/>
        <v>2</v>
      </c>
      <c r="M5271" s="199">
        <f t="shared" si="497"/>
        <v>2</v>
      </c>
    </row>
    <row r="5272" spans="1:13" x14ac:dyDescent="0.35">
      <c r="A5272" s="189" t="s">
        <v>1850</v>
      </c>
      <c r="B5272" s="190" t="s">
        <v>4832</v>
      </c>
      <c r="C5272" s="191">
        <v>517101</v>
      </c>
      <c r="D5272" s="192">
        <v>3.431</v>
      </c>
      <c r="E5272" s="193">
        <v>44.529742769999999</v>
      </c>
      <c r="F5272" s="194">
        <v>5.305466237942122</v>
      </c>
      <c r="H5272" s="195">
        <f t="shared" si="493"/>
        <v>3.5</v>
      </c>
      <c r="I5272" s="196">
        <f t="shared" si="494"/>
        <v>5</v>
      </c>
      <c r="J5272" s="197">
        <f t="shared" si="495"/>
        <v>0.5</v>
      </c>
      <c r="K5272" s="186">
        <f t="shared" si="498"/>
        <v>9</v>
      </c>
      <c r="L5272" s="198">
        <f t="shared" si="496"/>
        <v>3</v>
      </c>
      <c r="M5272" s="199">
        <f t="shared" si="497"/>
        <v>3</v>
      </c>
    </row>
    <row r="5273" spans="1:13" x14ac:dyDescent="0.35">
      <c r="A5273" s="189" t="s">
        <v>1850</v>
      </c>
      <c r="B5273" s="190" t="s">
        <v>4833</v>
      </c>
      <c r="C5273" s="191">
        <v>517208</v>
      </c>
      <c r="D5273" s="192">
        <v>1.111</v>
      </c>
      <c r="E5273" s="193">
        <v>41.6</v>
      </c>
      <c r="F5273" s="194">
        <v>5</v>
      </c>
      <c r="H5273" s="195">
        <f t="shared" si="493"/>
        <v>0.5</v>
      </c>
      <c r="I5273" s="196">
        <f t="shared" si="494"/>
        <v>1.5</v>
      </c>
      <c r="J5273" s="197">
        <f t="shared" si="495"/>
        <v>0.5</v>
      </c>
      <c r="K5273" s="186">
        <f t="shared" si="498"/>
        <v>2.5</v>
      </c>
      <c r="L5273" s="198">
        <f t="shared" si="496"/>
        <v>0.83333333333333337</v>
      </c>
      <c r="M5273" s="199">
        <f t="shared" si="497"/>
        <v>0.83</v>
      </c>
    </row>
    <row r="5274" spans="1:13" x14ac:dyDescent="0.35">
      <c r="A5274" s="189" t="s">
        <v>1850</v>
      </c>
      <c r="B5274" s="190" t="s">
        <v>4834</v>
      </c>
      <c r="C5274" s="191">
        <v>517275</v>
      </c>
      <c r="D5274" s="192">
        <v>3.0609999999999999</v>
      </c>
      <c r="E5274" s="193">
        <v>45.55095541</v>
      </c>
      <c r="F5274" s="194">
        <v>0</v>
      </c>
      <c r="H5274" s="195">
        <f t="shared" si="493"/>
        <v>2.5</v>
      </c>
      <c r="I5274" s="196">
        <f t="shared" si="494"/>
        <v>5</v>
      </c>
      <c r="J5274" s="197">
        <f t="shared" si="495"/>
        <v>5</v>
      </c>
      <c r="K5274" s="186">
        <f t="shared" si="498"/>
        <v>12.5</v>
      </c>
      <c r="L5274" s="198">
        <f t="shared" si="496"/>
        <v>4.166666666666667</v>
      </c>
      <c r="M5274" s="199">
        <f t="shared" si="497"/>
        <v>4.16</v>
      </c>
    </row>
    <row r="5275" spans="1:13" x14ac:dyDescent="0.35">
      <c r="A5275" s="189" t="s">
        <v>1850</v>
      </c>
      <c r="B5275" s="190" t="s">
        <v>4835</v>
      </c>
      <c r="C5275" s="191">
        <v>517585</v>
      </c>
      <c r="D5275" s="192">
        <v>4.0590000000000002</v>
      </c>
      <c r="E5275" s="193">
        <v>41.6076555</v>
      </c>
      <c r="F5275" s="194">
        <v>2.8708133971291865</v>
      </c>
      <c r="H5275" s="195">
        <f t="shared" si="493"/>
        <v>5</v>
      </c>
      <c r="I5275" s="196">
        <f t="shared" si="494"/>
        <v>1.5</v>
      </c>
      <c r="J5275" s="197">
        <f t="shared" si="495"/>
        <v>3</v>
      </c>
      <c r="K5275" s="186">
        <f t="shared" si="498"/>
        <v>9.5</v>
      </c>
      <c r="L5275" s="198">
        <f t="shared" si="496"/>
        <v>3.1666666666666665</v>
      </c>
      <c r="M5275" s="199">
        <f t="shared" si="497"/>
        <v>3.16</v>
      </c>
    </row>
    <row r="5276" spans="1:13" x14ac:dyDescent="0.35">
      <c r="A5276" s="189" t="s">
        <v>1850</v>
      </c>
      <c r="B5276" s="190" t="s">
        <v>4836</v>
      </c>
      <c r="C5276" s="191">
        <v>517615</v>
      </c>
      <c r="D5276" s="192">
        <v>3.681</v>
      </c>
      <c r="E5276" s="193">
        <v>41.529411760000002</v>
      </c>
      <c r="F5276" s="194">
        <v>5.1470588235294121</v>
      </c>
      <c r="H5276" s="195">
        <f t="shared" si="493"/>
        <v>4</v>
      </c>
      <c r="I5276" s="196">
        <f t="shared" si="494"/>
        <v>1.5</v>
      </c>
      <c r="J5276" s="197">
        <f t="shared" si="495"/>
        <v>0.5</v>
      </c>
      <c r="K5276" s="186">
        <f t="shared" si="498"/>
        <v>6</v>
      </c>
      <c r="L5276" s="198">
        <f t="shared" si="496"/>
        <v>2</v>
      </c>
      <c r="M5276" s="199">
        <f t="shared" si="497"/>
        <v>2</v>
      </c>
    </row>
    <row r="5277" spans="1:13" x14ac:dyDescent="0.35">
      <c r="A5277" s="189" t="s">
        <v>1850</v>
      </c>
      <c r="B5277" s="190" t="s">
        <v>4647</v>
      </c>
      <c r="C5277" s="191">
        <v>517747</v>
      </c>
      <c r="D5277" s="192">
        <v>0.89100000000000001</v>
      </c>
      <c r="E5277" s="193">
        <v>40.670914539999998</v>
      </c>
      <c r="F5277" s="194">
        <v>1.4992503748125936</v>
      </c>
      <c r="H5277" s="195">
        <f t="shared" si="493"/>
        <v>0.5</v>
      </c>
      <c r="I5277" s="196">
        <f t="shared" si="494"/>
        <v>0.5</v>
      </c>
      <c r="J5277" s="197">
        <f t="shared" si="495"/>
        <v>5</v>
      </c>
      <c r="K5277" s="186">
        <f t="shared" si="498"/>
        <v>6</v>
      </c>
      <c r="L5277" s="198">
        <f t="shared" si="496"/>
        <v>2</v>
      </c>
      <c r="M5277" s="199">
        <f t="shared" si="497"/>
        <v>2</v>
      </c>
    </row>
    <row r="5278" spans="1:13" x14ac:dyDescent="0.35">
      <c r="A5278" s="189" t="s">
        <v>1850</v>
      </c>
      <c r="B5278" s="190" t="s">
        <v>4837</v>
      </c>
      <c r="C5278" s="191">
        <v>517909</v>
      </c>
      <c r="D5278" s="192">
        <v>2.3679999999999999</v>
      </c>
      <c r="E5278" s="193">
        <v>43.112684029999997</v>
      </c>
      <c r="F5278" s="194">
        <v>2.7180067950169873</v>
      </c>
      <c r="H5278" s="195">
        <f t="shared" si="493"/>
        <v>1</v>
      </c>
      <c r="I5278" s="196">
        <f t="shared" si="494"/>
        <v>4</v>
      </c>
      <c r="J5278" s="197">
        <f t="shared" si="495"/>
        <v>3.5</v>
      </c>
      <c r="K5278" s="186">
        <f t="shared" si="498"/>
        <v>8.5</v>
      </c>
      <c r="L5278" s="198">
        <f t="shared" si="496"/>
        <v>2.8333333333333335</v>
      </c>
      <c r="M5278" s="199">
        <f t="shared" si="497"/>
        <v>2.83</v>
      </c>
    </row>
    <row r="5279" spans="1:13" x14ac:dyDescent="0.35">
      <c r="A5279" s="189" t="s">
        <v>1850</v>
      </c>
      <c r="B5279" s="190" t="s">
        <v>4838</v>
      </c>
      <c r="C5279" s="191">
        <v>570061</v>
      </c>
      <c r="D5279" s="192">
        <v>2.7170000000000001</v>
      </c>
      <c r="E5279" s="193">
        <v>42.052346569999997</v>
      </c>
      <c r="F5279" s="194">
        <v>0</v>
      </c>
      <c r="H5279" s="195">
        <f t="shared" si="493"/>
        <v>2</v>
      </c>
      <c r="I5279" s="196">
        <f t="shared" si="494"/>
        <v>2</v>
      </c>
      <c r="J5279" s="197">
        <f t="shared" si="495"/>
        <v>5</v>
      </c>
      <c r="K5279" s="186">
        <f t="shared" si="498"/>
        <v>9</v>
      </c>
      <c r="L5279" s="198">
        <f t="shared" si="496"/>
        <v>3</v>
      </c>
      <c r="M5279" s="199">
        <f t="shared" si="497"/>
        <v>3</v>
      </c>
    </row>
    <row r="5280" spans="1:13" x14ac:dyDescent="0.35">
      <c r="A5280" s="189" t="s">
        <v>1850</v>
      </c>
      <c r="B5280" s="190" t="s">
        <v>4839</v>
      </c>
      <c r="C5280" s="191">
        <v>519031</v>
      </c>
      <c r="D5280" s="192">
        <v>2.839</v>
      </c>
      <c r="E5280" s="193">
        <v>40.546153850000003</v>
      </c>
      <c r="F5280" s="194">
        <v>3.5164835164835164</v>
      </c>
      <c r="H5280" s="195">
        <f t="shared" si="493"/>
        <v>2</v>
      </c>
      <c r="I5280" s="196">
        <f t="shared" si="494"/>
        <v>0.5</v>
      </c>
      <c r="J5280" s="197">
        <f t="shared" si="495"/>
        <v>2.5</v>
      </c>
      <c r="K5280" s="186">
        <f t="shared" si="498"/>
        <v>5</v>
      </c>
      <c r="L5280" s="198">
        <f t="shared" si="496"/>
        <v>1.6666666666666667</v>
      </c>
      <c r="M5280" s="199">
        <f t="shared" si="497"/>
        <v>1.66</v>
      </c>
    </row>
    <row r="5281" spans="1:13" x14ac:dyDescent="0.35">
      <c r="A5281" s="189" t="s">
        <v>1850</v>
      </c>
      <c r="B5281" s="190" t="s">
        <v>3915</v>
      </c>
      <c r="C5281" s="191">
        <v>520306</v>
      </c>
      <c r="D5281" s="192">
        <v>3.6589999999999998</v>
      </c>
      <c r="E5281" s="193">
        <v>42.870577279999999</v>
      </c>
      <c r="F5281" s="194">
        <v>3.3519553072625698</v>
      </c>
      <c r="H5281" s="195">
        <f t="shared" si="493"/>
        <v>4</v>
      </c>
      <c r="I5281" s="196">
        <f t="shared" si="494"/>
        <v>3.5</v>
      </c>
      <c r="J5281" s="197">
        <f t="shared" si="495"/>
        <v>2.5</v>
      </c>
      <c r="K5281" s="186">
        <f t="shared" si="498"/>
        <v>10</v>
      </c>
      <c r="L5281" s="198">
        <f t="shared" si="496"/>
        <v>3.3333333333333335</v>
      </c>
      <c r="M5281" s="199">
        <f t="shared" si="497"/>
        <v>3.33</v>
      </c>
    </row>
    <row r="5282" spans="1:13" x14ac:dyDescent="0.35">
      <c r="A5282" s="189" t="s">
        <v>1850</v>
      </c>
      <c r="B5282" s="190" t="s">
        <v>4657</v>
      </c>
      <c r="C5282" s="191">
        <v>521531</v>
      </c>
      <c r="D5282" s="192">
        <v>3.02</v>
      </c>
      <c r="E5282" s="193">
        <v>42.05719139</v>
      </c>
      <c r="F5282" s="194">
        <v>2.0385050962627407</v>
      </c>
      <c r="H5282" s="195">
        <f t="shared" si="493"/>
        <v>2.5</v>
      </c>
      <c r="I5282" s="196">
        <f t="shared" si="494"/>
        <v>2</v>
      </c>
      <c r="J5282" s="197">
        <f t="shared" si="495"/>
        <v>4.5</v>
      </c>
      <c r="K5282" s="186">
        <f t="shared" si="498"/>
        <v>9</v>
      </c>
      <c r="L5282" s="198">
        <f t="shared" si="496"/>
        <v>3</v>
      </c>
      <c r="M5282" s="199">
        <f t="shared" si="497"/>
        <v>3</v>
      </c>
    </row>
    <row r="5283" spans="1:13" x14ac:dyDescent="0.35">
      <c r="A5283" s="189" t="s">
        <v>1850</v>
      </c>
      <c r="B5283" s="190" t="s">
        <v>4840</v>
      </c>
      <c r="C5283" s="191">
        <v>522775</v>
      </c>
      <c r="D5283" s="192">
        <v>7.6390000000000002</v>
      </c>
      <c r="E5283" s="193">
        <v>42.844827590000001</v>
      </c>
      <c r="F5283" s="194">
        <v>0.86206896551724144</v>
      </c>
      <c r="H5283" s="195">
        <f t="shared" si="493"/>
        <v>5</v>
      </c>
      <c r="I5283" s="196">
        <f t="shared" si="494"/>
        <v>3.5</v>
      </c>
      <c r="J5283" s="197">
        <f t="shared" si="495"/>
        <v>5</v>
      </c>
      <c r="K5283" s="186">
        <f t="shared" si="498"/>
        <v>13.5</v>
      </c>
      <c r="L5283" s="198">
        <f t="shared" si="496"/>
        <v>4.5</v>
      </c>
      <c r="M5283" s="199">
        <f t="shared" si="497"/>
        <v>4.5</v>
      </c>
    </row>
    <row r="5284" spans="1:13" x14ac:dyDescent="0.35">
      <c r="A5284" s="189" t="s">
        <v>4841</v>
      </c>
      <c r="B5284" s="190" t="s">
        <v>4842</v>
      </c>
      <c r="C5284" s="191">
        <v>523917</v>
      </c>
      <c r="D5284" s="192">
        <v>3.3010000000000002</v>
      </c>
      <c r="E5284" s="193">
        <v>43.992770389999997</v>
      </c>
      <c r="F5284" s="194">
        <v>2.313475997686524</v>
      </c>
      <c r="H5284" s="195">
        <f t="shared" si="493"/>
        <v>3</v>
      </c>
      <c r="I5284" s="196">
        <f t="shared" si="494"/>
        <v>5</v>
      </c>
      <c r="J5284" s="197">
        <f t="shared" si="495"/>
        <v>4</v>
      </c>
      <c r="K5284" s="186">
        <f t="shared" si="498"/>
        <v>12</v>
      </c>
      <c r="L5284" s="198">
        <f t="shared" si="496"/>
        <v>4</v>
      </c>
      <c r="M5284" s="199">
        <f t="shared" si="497"/>
        <v>4</v>
      </c>
    </row>
    <row r="5285" spans="1:13" x14ac:dyDescent="0.35">
      <c r="A5285" s="189" t="s">
        <v>4841</v>
      </c>
      <c r="B5285" s="190" t="s">
        <v>1317</v>
      </c>
      <c r="C5285" s="191">
        <v>524891</v>
      </c>
      <c r="D5285" s="192">
        <v>9.6769999999999996</v>
      </c>
      <c r="E5285" s="193">
        <v>40.857058129999999</v>
      </c>
      <c r="F5285" s="194">
        <v>0.71174377224199281</v>
      </c>
      <c r="H5285" s="195">
        <f t="shared" si="493"/>
        <v>5</v>
      </c>
      <c r="I5285" s="196">
        <f t="shared" si="494"/>
        <v>0.5</v>
      </c>
      <c r="J5285" s="197">
        <f t="shared" si="495"/>
        <v>5</v>
      </c>
      <c r="K5285" s="186">
        <f t="shared" si="498"/>
        <v>10.5</v>
      </c>
      <c r="L5285" s="198">
        <f t="shared" si="496"/>
        <v>3.5</v>
      </c>
      <c r="M5285" s="199">
        <f t="shared" si="497"/>
        <v>3.5</v>
      </c>
    </row>
    <row r="5286" spans="1:13" x14ac:dyDescent="0.35">
      <c r="A5286" s="189" t="s">
        <v>4841</v>
      </c>
      <c r="B5286" s="190" t="s">
        <v>4843</v>
      </c>
      <c r="C5286" s="191">
        <v>525227</v>
      </c>
      <c r="D5286" s="192">
        <v>8.0809999999999995</v>
      </c>
      <c r="E5286" s="193">
        <v>35.616207950000003</v>
      </c>
      <c r="F5286" s="194">
        <v>1.8348623853211008</v>
      </c>
      <c r="H5286" s="195">
        <f t="shared" si="493"/>
        <v>5</v>
      </c>
      <c r="I5286" s="196">
        <f t="shared" si="494"/>
        <v>0.5</v>
      </c>
      <c r="J5286" s="197">
        <f t="shared" si="495"/>
        <v>4.5</v>
      </c>
      <c r="K5286" s="186">
        <f t="shared" si="498"/>
        <v>10</v>
      </c>
      <c r="L5286" s="198">
        <f t="shared" si="496"/>
        <v>3.3333333333333335</v>
      </c>
      <c r="M5286" s="199">
        <f t="shared" si="497"/>
        <v>3.33</v>
      </c>
    </row>
    <row r="5287" spans="1:13" x14ac:dyDescent="0.35">
      <c r="A5287" s="189" t="s">
        <v>4841</v>
      </c>
      <c r="B5287" s="190" t="s">
        <v>4844</v>
      </c>
      <c r="C5287" s="191">
        <v>533491</v>
      </c>
      <c r="D5287" s="192">
        <v>5.09</v>
      </c>
      <c r="E5287" s="193">
        <v>44.066176470000002</v>
      </c>
      <c r="F5287" s="194">
        <v>4.7794117647058831</v>
      </c>
      <c r="H5287" s="195">
        <f t="shared" si="493"/>
        <v>5</v>
      </c>
      <c r="I5287" s="196">
        <f t="shared" si="494"/>
        <v>5</v>
      </c>
      <c r="J5287" s="197">
        <f t="shared" si="495"/>
        <v>0.5</v>
      </c>
      <c r="K5287" s="186">
        <f t="shared" si="498"/>
        <v>10.5</v>
      </c>
      <c r="L5287" s="198">
        <f t="shared" si="496"/>
        <v>3.5</v>
      </c>
      <c r="M5287" s="199">
        <f t="shared" si="497"/>
        <v>3.5</v>
      </c>
    </row>
    <row r="5288" spans="1:13" x14ac:dyDescent="0.35">
      <c r="A5288" s="189" t="s">
        <v>4841</v>
      </c>
      <c r="B5288" s="190" t="s">
        <v>4845</v>
      </c>
      <c r="C5288" s="191">
        <v>569356</v>
      </c>
      <c r="D5288" s="192">
        <v>4.2080000000000002</v>
      </c>
      <c r="E5288" s="193">
        <v>44.675085619999997</v>
      </c>
      <c r="F5288" s="194">
        <v>1.5410958904109588</v>
      </c>
      <c r="H5288" s="195">
        <f t="shared" si="493"/>
        <v>5</v>
      </c>
      <c r="I5288" s="196">
        <f t="shared" si="494"/>
        <v>5</v>
      </c>
      <c r="J5288" s="197">
        <f t="shared" si="495"/>
        <v>5</v>
      </c>
      <c r="K5288" s="186">
        <f t="shared" si="498"/>
        <v>15</v>
      </c>
      <c r="L5288" s="198">
        <f t="shared" si="496"/>
        <v>5</v>
      </c>
      <c r="M5288" s="199">
        <f t="shared" si="497"/>
        <v>5</v>
      </c>
    </row>
    <row r="5289" spans="1:13" x14ac:dyDescent="0.35">
      <c r="A5289" s="189" t="s">
        <v>4841</v>
      </c>
      <c r="B5289" s="190" t="s">
        <v>4846</v>
      </c>
      <c r="C5289" s="191">
        <v>553301</v>
      </c>
      <c r="D5289" s="192">
        <v>3.5710000000000002</v>
      </c>
      <c r="E5289" s="193">
        <v>41.102531650000003</v>
      </c>
      <c r="F5289" s="194">
        <v>4.0506329113924053</v>
      </c>
      <c r="H5289" s="195">
        <f t="shared" si="493"/>
        <v>3.5</v>
      </c>
      <c r="I5289" s="196">
        <f t="shared" si="494"/>
        <v>0.5</v>
      </c>
      <c r="J5289" s="197">
        <f t="shared" si="495"/>
        <v>1.5</v>
      </c>
      <c r="K5289" s="186">
        <f t="shared" si="498"/>
        <v>5.5</v>
      </c>
      <c r="L5289" s="198">
        <f t="shared" si="496"/>
        <v>1.8333333333333333</v>
      </c>
      <c r="M5289" s="199">
        <f t="shared" si="497"/>
        <v>1.83</v>
      </c>
    </row>
    <row r="5290" spans="1:13" x14ac:dyDescent="0.35">
      <c r="A5290" s="189" t="s">
        <v>4841</v>
      </c>
      <c r="B5290" s="190" t="s">
        <v>1330</v>
      </c>
      <c r="C5290" s="191">
        <v>536148</v>
      </c>
      <c r="D5290" s="192">
        <v>7.9109999999999996</v>
      </c>
      <c r="E5290" s="193">
        <v>44.885537509999999</v>
      </c>
      <c r="F5290" s="194">
        <v>2.1655065738592421</v>
      </c>
      <c r="H5290" s="195">
        <f t="shared" si="493"/>
        <v>5</v>
      </c>
      <c r="I5290" s="196">
        <f t="shared" si="494"/>
        <v>5</v>
      </c>
      <c r="J5290" s="197">
        <f t="shared" si="495"/>
        <v>4</v>
      </c>
      <c r="K5290" s="186">
        <f t="shared" si="498"/>
        <v>14</v>
      </c>
      <c r="L5290" s="198">
        <f t="shared" si="496"/>
        <v>4.666666666666667</v>
      </c>
      <c r="M5290" s="199">
        <f t="shared" si="497"/>
        <v>4.66</v>
      </c>
    </row>
    <row r="5291" spans="1:13" x14ac:dyDescent="0.35">
      <c r="A5291" s="189" t="s">
        <v>4841</v>
      </c>
      <c r="B5291" s="190" t="s">
        <v>4841</v>
      </c>
      <c r="C5291" s="191">
        <v>536385</v>
      </c>
      <c r="D5291" s="192">
        <v>4.0369999999999999</v>
      </c>
      <c r="E5291" s="193">
        <v>46.12868443</v>
      </c>
      <c r="F5291" s="194">
        <v>2.1282606648460312</v>
      </c>
      <c r="H5291" s="195">
        <f t="shared" si="493"/>
        <v>4.5</v>
      </c>
      <c r="I5291" s="196">
        <f t="shared" si="494"/>
        <v>5</v>
      </c>
      <c r="J5291" s="197">
        <f t="shared" si="495"/>
        <v>4.5</v>
      </c>
      <c r="K5291" s="186">
        <f t="shared" si="498"/>
        <v>14</v>
      </c>
      <c r="L5291" s="198">
        <f t="shared" si="496"/>
        <v>4.666666666666667</v>
      </c>
      <c r="M5291" s="199">
        <f t="shared" si="497"/>
        <v>4.66</v>
      </c>
    </row>
    <row r="5292" spans="1:13" x14ac:dyDescent="0.35">
      <c r="A5292" s="189" t="s">
        <v>4841</v>
      </c>
      <c r="B5292" s="190" t="s">
        <v>4847</v>
      </c>
      <c r="C5292" s="191">
        <v>557218</v>
      </c>
      <c r="D5292" s="192">
        <v>13.3</v>
      </c>
      <c r="E5292" s="193">
        <v>49.845744680000003</v>
      </c>
      <c r="F5292" s="194">
        <v>0.53191489361702127</v>
      </c>
      <c r="H5292" s="195">
        <f t="shared" si="493"/>
        <v>5</v>
      </c>
      <c r="I5292" s="196">
        <f t="shared" si="494"/>
        <v>5</v>
      </c>
      <c r="J5292" s="197">
        <f t="shared" si="495"/>
        <v>5</v>
      </c>
      <c r="K5292" s="186">
        <f t="shared" si="498"/>
        <v>15</v>
      </c>
      <c r="L5292" s="198">
        <f t="shared" si="496"/>
        <v>5</v>
      </c>
      <c r="M5292" s="199">
        <f t="shared" si="497"/>
        <v>5</v>
      </c>
    </row>
    <row r="5293" spans="1:13" x14ac:dyDescent="0.35">
      <c r="A5293" s="189" t="s">
        <v>4841</v>
      </c>
      <c r="B5293" s="190" t="s">
        <v>4848</v>
      </c>
      <c r="C5293" s="191">
        <v>540030</v>
      </c>
      <c r="D5293" s="192">
        <v>4.0209999999999999</v>
      </c>
      <c r="E5293" s="193">
        <v>45.730695439999998</v>
      </c>
      <c r="F5293" s="194">
        <v>2.2062350119904073</v>
      </c>
      <c r="H5293" s="195">
        <f t="shared" si="493"/>
        <v>4.5</v>
      </c>
      <c r="I5293" s="196">
        <f t="shared" si="494"/>
        <v>5</v>
      </c>
      <c r="J5293" s="197">
        <f t="shared" si="495"/>
        <v>4</v>
      </c>
      <c r="K5293" s="186">
        <f t="shared" si="498"/>
        <v>13.5</v>
      </c>
      <c r="L5293" s="198">
        <f t="shared" si="496"/>
        <v>4.5</v>
      </c>
      <c r="M5293" s="199">
        <f t="shared" si="497"/>
        <v>4.5</v>
      </c>
    </row>
    <row r="5294" spans="1:13" x14ac:dyDescent="0.35">
      <c r="A5294" s="189" t="s">
        <v>4841</v>
      </c>
      <c r="B5294" s="190" t="s">
        <v>3572</v>
      </c>
      <c r="C5294" s="191">
        <v>540382</v>
      </c>
      <c r="D5294" s="192">
        <v>6.0419999999999998</v>
      </c>
      <c r="E5294" s="193">
        <v>44.151743260000003</v>
      </c>
      <c r="F5294" s="194">
        <v>1.8225039619651346</v>
      </c>
      <c r="H5294" s="195">
        <f t="shared" si="493"/>
        <v>5</v>
      </c>
      <c r="I5294" s="196">
        <f t="shared" si="494"/>
        <v>5</v>
      </c>
      <c r="J5294" s="197">
        <f t="shared" si="495"/>
        <v>4.5</v>
      </c>
      <c r="K5294" s="186">
        <f t="shared" si="498"/>
        <v>14.5</v>
      </c>
      <c r="L5294" s="198">
        <f t="shared" si="496"/>
        <v>4.833333333333333</v>
      </c>
      <c r="M5294" s="199">
        <f t="shared" si="497"/>
        <v>4.83</v>
      </c>
    </row>
    <row r="5295" spans="1:13" x14ac:dyDescent="0.35">
      <c r="A5295" s="189" t="s">
        <v>4841</v>
      </c>
      <c r="B5295" s="190" t="s">
        <v>4849</v>
      </c>
      <c r="C5295" s="191">
        <v>569330</v>
      </c>
      <c r="D5295" s="192">
        <v>2.6549999999999998</v>
      </c>
      <c r="E5295" s="193">
        <v>44.090643270000001</v>
      </c>
      <c r="F5295" s="194">
        <v>3.5087719298245617</v>
      </c>
      <c r="H5295" s="195">
        <f t="shared" si="493"/>
        <v>1.5</v>
      </c>
      <c r="I5295" s="196">
        <f t="shared" si="494"/>
        <v>5</v>
      </c>
      <c r="J5295" s="197">
        <f t="shared" si="495"/>
        <v>2.5</v>
      </c>
      <c r="K5295" s="186">
        <f t="shared" si="498"/>
        <v>9</v>
      </c>
      <c r="L5295" s="198">
        <f t="shared" si="496"/>
        <v>3</v>
      </c>
      <c r="M5295" s="199">
        <f t="shared" si="497"/>
        <v>3</v>
      </c>
    </row>
    <row r="5296" spans="1:13" x14ac:dyDescent="0.35">
      <c r="A5296" s="189" t="s">
        <v>4841</v>
      </c>
      <c r="B5296" s="190" t="s">
        <v>3733</v>
      </c>
      <c r="C5296" s="191">
        <v>540684</v>
      </c>
      <c r="D5296" s="192">
        <v>2.915</v>
      </c>
      <c r="E5296" s="193">
        <v>42.534188030000003</v>
      </c>
      <c r="F5296" s="194">
        <v>1.7094017094017093</v>
      </c>
      <c r="H5296" s="195">
        <f t="shared" si="493"/>
        <v>2.5</v>
      </c>
      <c r="I5296" s="196">
        <f t="shared" si="494"/>
        <v>3</v>
      </c>
      <c r="J5296" s="197">
        <f t="shared" si="495"/>
        <v>5</v>
      </c>
      <c r="K5296" s="186">
        <f t="shared" si="498"/>
        <v>10.5</v>
      </c>
      <c r="L5296" s="198">
        <f t="shared" si="496"/>
        <v>3.5</v>
      </c>
      <c r="M5296" s="199">
        <f t="shared" si="497"/>
        <v>3.5</v>
      </c>
    </row>
    <row r="5297" spans="1:13" x14ac:dyDescent="0.35">
      <c r="A5297" s="189" t="s">
        <v>4841</v>
      </c>
      <c r="B5297" s="190" t="s">
        <v>4850</v>
      </c>
      <c r="C5297" s="191">
        <v>553484</v>
      </c>
      <c r="D5297" s="192">
        <v>9.07</v>
      </c>
      <c r="E5297" s="193">
        <v>45.225988700000002</v>
      </c>
      <c r="F5297" s="194">
        <v>2.5423728813559325</v>
      </c>
      <c r="H5297" s="195">
        <f t="shared" si="493"/>
        <v>5</v>
      </c>
      <c r="I5297" s="196">
        <f t="shared" si="494"/>
        <v>5</v>
      </c>
      <c r="J5297" s="197">
        <f t="shared" si="495"/>
        <v>3.5</v>
      </c>
      <c r="K5297" s="186">
        <f t="shared" si="498"/>
        <v>13.5</v>
      </c>
      <c r="L5297" s="198">
        <f t="shared" si="496"/>
        <v>4.5</v>
      </c>
      <c r="M5297" s="199">
        <f t="shared" si="497"/>
        <v>4.5</v>
      </c>
    </row>
    <row r="5298" spans="1:13" x14ac:dyDescent="0.35">
      <c r="A5298" s="189" t="s">
        <v>4841</v>
      </c>
      <c r="B5298" s="190" t="s">
        <v>4851</v>
      </c>
      <c r="C5298" s="191">
        <v>541036</v>
      </c>
      <c r="D5298" s="192">
        <v>6.9649999999999999</v>
      </c>
      <c r="E5298" s="193">
        <v>42.849417639999999</v>
      </c>
      <c r="F5298" s="194">
        <v>0</v>
      </c>
      <c r="H5298" s="195">
        <f t="shared" si="493"/>
        <v>5</v>
      </c>
      <c r="I5298" s="196">
        <f t="shared" si="494"/>
        <v>3.5</v>
      </c>
      <c r="J5298" s="197">
        <f t="shared" si="495"/>
        <v>5</v>
      </c>
      <c r="K5298" s="186">
        <f t="shared" si="498"/>
        <v>13.5</v>
      </c>
      <c r="L5298" s="198">
        <f t="shared" si="496"/>
        <v>4.5</v>
      </c>
      <c r="M5298" s="199">
        <f t="shared" si="497"/>
        <v>4.5</v>
      </c>
    </row>
    <row r="5299" spans="1:13" x14ac:dyDescent="0.35">
      <c r="A5299" s="189" t="s">
        <v>4841</v>
      </c>
      <c r="B5299" s="190" t="s">
        <v>4852</v>
      </c>
      <c r="C5299" s="191">
        <v>541117</v>
      </c>
      <c r="D5299" s="192">
        <v>3.8370000000000002</v>
      </c>
      <c r="E5299" s="193">
        <v>45.822981370000001</v>
      </c>
      <c r="F5299" s="194">
        <v>1.5527950310559004</v>
      </c>
      <c r="H5299" s="195">
        <f t="shared" si="493"/>
        <v>4.5</v>
      </c>
      <c r="I5299" s="196">
        <f t="shared" si="494"/>
        <v>5</v>
      </c>
      <c r="J5299" s="197">
        <f t="shared" si="495"/>
        <v>5</v>
      </c>
      <c r="K5299" s="186">
        <f t="shared" si="498"/>
        <v>14.5</v>
      </c>
      <c r="L5299" s="198">
        <f t="shared" si="496"/>
        <v>4.833333333333333</v>
      </c>
      <c r="M5299" s="199">
        <f t="shared" si="497"/>
        <v>4.83</v>
      </c>
    </row>
    <row r="5300" spans="1:13" x14ac:dyDescent="0.35">
      <c r="A5300" s="189" t="s">
        <v>4841</v>
      </c>
      <c r="B5300" s="190" t="s">
        <v>4853</v>
      </c>
      <c r="C5300" s="191">
        <v>541214</v>
      </c>
      <c r="D5300" s="192">
        <v>13.194000000000001</v>
      </c>
      <c r="E5300" s="193">
        <v>45.637420720000001</v>
      </c>
      <c r="F5300" s="194">
        <v>2.1141649048625792</v>
      </c>
      <c r="H5300" s="195">
        <f t="shared" si="493"/>
        <v>5</v>
      </c>
      <c r="I5300" s="196">
        <f t="shared" si="494"/>
        <v>5</v>
      </c>
      <c r="J5300" s="197">
        <f t="shared" si="495"/>
        <v>4.5</v>
      </c>
      <c r="K5300" s="186">
        <f t="shared" si="498"/>
        <v>14.5</v>
      </c>
      <c r="L5300" s="198">
        <f t="shared" si="496"/>
        <v>4.833333333333333</v>
      </c>
      <c r="M5300" s="199">
        <f t="shared" si="497"/>
        <v>4.83</v>
      </c>
    </row>
    <row r="5301" spans="1:13" x14ac:dyDescent="0.35">
      <c r="A5301" s="189" t="s">
        <v>4841</v>
      </c>
      <c r="B5301" s="190" t="s">
        <v>4854</v>
      </c>
      <c r="C5301" s="191">
        <v>541249</v>
      </c>
      <c r="D5301" s="192">
        <v>4.6749999999999998</v>
      </c>
      <c r="E5301" s="193">
        <v>44.042688079999998</v>
      </c>
      <c r="F5301" s="194">
        <v>0.84530853761622993</v>
      </c>
      <c r="H5301" s="195">
        <f t="shared" si="493"/>
        <v>5</v>
      </c>
      <c r="I5301" s="196">
        <f t="shared" si="494"/>
        <v>5</v>
      </c>
      <c r="J5301" s="197">
        <f t="shared" si="495"/>
        <v>5</v>
      </c>
      <c r="K5301" s="186">
        <f t="shared" si="498"/>
        <v>15</v>
      </c>
      <c r="L5301" s="198">
        <f t="shared" si="496"/>
        <v>5</v>
      </c>
      <c r="M5301" s="199">
        <f t="shared" si="497"/>
        <v>5</v>
      </c>
    </row>
    <row r="5302" spans="1:13" x14ac:dyDescent="0.35">
      <c r="A5302" s="189" t="s">
        <v>4841</v>
      </c>
      <c r="B5302" s="190" t="s">
        <v>4855</v>
      </c>
      <c r="C5302" s="191">
        <v>553468</v>
      </c>
      <c r="D5302" s="192">
        <v>9.5030000000000001</v>
      </c>
      <c r="E5302" s="193">
        <v>42.342398879999998</v>
      </c>
      <c r="F5302" s="194">
        <v>1.9525801952580193</v>
      </c>
      <c r="H5302" s="195">
        <f t="shared" si="493"/>
        <v>5</v>
      </c>
      <c r="I5302" s="196">
        <f t="shared" si="494"/>
        <v>2.5</v>
      </c>
      <c r="J5302" s="197">
        <f t="shared" si="495"/>
        <v>4.5</v>
      </c>
      <c r="K5302" s="186">
        <f t="shared" si="498"/>
        <v>12</v>
      </c>
      <c r="L5302" s="198">
        <f t="shared" si="496"/>
        <v>4</v>
      </c>
      <c r="M5302" s="199">
        <f t="shared" si="497"/>
        <v>4</v>
      </c>
    </row>
    <row r="5303" spans="1:13" x14ac:dyDescent="0.35">
      <c r="A5303" s="189" t="s">
        <v>4841</v>
      </c>
      <c r="B5303" s="190" t="s">
        <v>4856</v>
      </c>
      <c r="C5303" s="191">
        <v>569453</v>
      </c>
      <c r="D5303" s="192">
        <v>6.8970000000000002</v>
      </c>
      <c r="E5303" s="193">
        <v>44.096590910000003</v>
      </c>
      <c r="F5303" s="194">
        <v>0.37878787878787878</v>
      </c>
      <c r="H5303" s="195">
        <f t="shared" si="493"/>
        <v>5</v>
      </c>
      <c r="I5303" s="196">
        <f t="shared" si="494"/>
        <v>5</v>
      </c>
      <c r="J5303" s="197">
        <f t="shared" si="495"/>
        <v>5</v>
      </c>
      <c r="K5303" s="186">
        <f t="shared" si="498"/>
        <v>15</v>
      </c>
      <c r="L5303" s="198">
        <f t="shared" si="496"/>
        <v>5</v>
      </c>
      <c r="M5303" s="199">
        <f t="shared" si="497"/>
        <v>5</v>
      </c>
    </row>
    <row r="5304" spans="1:13" x14ac:dyDescent="0.35">
      <c r="A5304" s="189" t="s">
        <v>4841</v>
      </c>
      <c r="B5304" s="190" t="s">
        <v>4857</v>
      </c>
      <c r="C5304" s="191">
        <v>541303</v>
      </c>
      <c r="D5304" s="192">
        <v>8.8079999999999998</v>
      </c>
      <c r="E5304" s="193">
        <v>43.847571189999996</v>
      </c>
      <c r="F5304" s="194">
        <v>2.6800670016750421</v>
      </c>
      <c r="H5304" s="195">
        <f t="shared" si="493"/>
        <v>5</v>
      </c>
      <c r="I5304" s="196">
        <f t="shared" si="494"/>
        <v>5</v>
      </c>
      <c r="J5304" s="197">
        <f t="shared" si="495"/>
        <v>3.5</v>
      </c>
      <c r="K5304" s="186">
        <f t="shared" si="498"/>
        <v>13.5</v>
      </c>
      <c r="L5304" s="198">
        <f t="shared" si="496"/>
        <v>4.5</v>
      </c>
      <c r="M5304" s="199">
        <f t="shared" si="497"/>
        <v>4.5</v>
      </c>
    </row>
    <row r="5305" spans="1:13" x14ac:dyDescent="0.35">
      <c r="A5305" s="189" t="s">
        <v>4841</v>
      </c>
      <c r="B5305" s="190" t="s">
        <v>3351</v>
      </c>
      <c r="C5305" s="191">
        <v>541346</v>
      </c>
      <c r="D5305" s="192">
        <v>8.8339999999999996</v>
      </c>
      <c r="E5305" s="193">
        <v>43.688053099999998</v>
      </c>
      <c r="F5305" s="194">
        <v>1.3274336283185841</v>
      </c>
      <c r="H5305" s="195">
        <f t="shared" si="493"/>
        <v>5</v>
      </c>
      <c r="I5305" s="196">
        <f t="shared" si="494"/>
        <v>5</v>
      </c>
      <c r="J5305" s="197">
        <f t="shared" si="495"/>
        <v>5</v>
      </c>
      <c r="K5305" s="186">
        <f t="shared" si="498"/>
        <v>15</v>
      </c>
      <c r="L5305" s="198">
        <f t="shared" si="496"/>
        <v>5</v>
      </c>
      <c r="M5305" s="199">
        <f t="shared" si="497"/>
        <v>5</v>
      </c>
    </row>
    <row r="5306" spans="1:13" x14ac:dyDescent="0.35">
      <c r="A5306" s="189" t="s">
        <v>4841</v>
      </c>
      <c r="B5306" s="190" t="s">
        <v>4858</v>
      </c>
      <c r="C5306" s="191">
        <v>597996</v>
      </c>
      <c r="D5306" s="192">
        <v>6.8179999999999996</v>
      </c>
      <c r="E5306" s="193">
        <v>45.099571730000001</v>
      </c>
      <c r="F5306" s="194">
        <v>1.4453961456102784</v>
      </c>
      <c r="H5306" s="195">
        <f t="shared" si="493"/>
        <v>5</v>
      </c>
      <c r="I5306" s="196">
        <f t="shared" si="494"/>
        <v>5</v>
      </c>
      <c r="J5306" s="197">
        <f t="shared" si="495"/>
        <v>5</v>
      </c>
      <c r="K5306" s="186">
        <f t="shared" si="498"/>
        <v>15</v>
      </c>
      <c r="L5306" s="198">
        <f t="shared" si="496"/>
        <v>5</v>
      </c>
      <c r="M5306" s="199">
        <f t="shared" si="497"/>
        <v>5</v>
      </c>
    </row>
    <row r="5307" spans="1:13" x14ac:dyDescent="0.35">
      <c r="A5307" s="189" t="s">
        <v>4841</v>
      </c>
      <c r="B5307" s="190" t="s">
        <v>4859</v>
      </c>
      <c r="C5307" s="191">
        <v>541575</v>
      </c>
      <c r="D5307" s="192">
        <v>6.3109999999999999</v>
      </c>
      <c r="E5307" s="193">
        <v>44.846666669999998</v>
      </c>
      <c r="F5307" s="194">
        <v>1.0666666666666667</v>
      </c>
      <c r="H5307" s="195">
        <f t="shared" si="493"/>
        <v>5</v>
      </c>
      <c r="I5307" s="196">
        <f t="shared" si="494"/>
        <v>5</v>
      </c>
      <c r="J5307" s="197">
        <f t="shared" si="495"/>
        <v>5</v>
      </c>
      <c r="K5307" s="186">
        <f t="shared" si="498"/>
        <v>15</v>
      </c>
      <c r="L5307" s="198">
        <f t="shared" si="496"/>
        <v>5</v>
      </c>
      <c r="M5307" s="199">
        <f t="shared" si="497"/>
        <v>5</v>
      </c>
    </row>
    <row r="5308" spans="1:13" x14ac:dyDescent="0.35">
      <c r="A5308" s="189" t="s">
        <v>4860</v>
      </c>
      <c r="B5308" s="190" t="s">
        <v>3262</v>
      </c>
      <c r="C5308" s="191">
        <v>589292</v>
      </c>
      <c r="D5308" s="192">
        <v>5.4349999999999996</v>
      </c>
      <c r="E5308" s="193">
        <v>40.397091719999999</v>
      </c>
      <c r="F5308" s="194">
        <v>1.3422818791946307</v>
      </c>
      <c r="H5308" s="195">
        <f t="shared" si="493"/>
        <v>5</v>
      </c>
      <c r="I5308" s="196">
        <f t="shared" si="494"/>
        <v>0.5</v>
      </c>
      <c r="J5308" s="197">
        <f t="shared" si="495"/>
        <v>5</v>
      </c>
      <c r="K5308" s="186">
        <f t="shared" si="498"/>
        <v>10.5</v>
      </c>
      <c r="L5308" s="198">
        <f t="shared" si="496"/>
        <v>3.5</v>
      </c>
      <c r="M5308" s="199">
        <f t="shared" si="497"/>
        <v>3.5</v>
      </c>
    </row>
    <row r="5309" spans="1:13" x14ac:dyDescent="0.35">
      <c r="A5309" s="189" t="s">
        <v>4860</v>
      </c>
      <c r="B5309" s="190" t="s">
        <v>4861</v>
      </c>
      <c r="C5309" s="191">
        <v>589314</v>
      </c>
      <c r="D5309" s="192">
        <v>1.367</v>
      </c>
      <c r="E5309" s="193">
        <v>44.592039800000002</v>
      </c>
      <c r="F5309" s="194">
        <v>1.7412935323383083</v>
      </c>
      <c r="H5309" s="195">
        <f t="shared" si="493"/>
        <v>0.5</v>
      </c>
      <c r="I5309" s="196">
        <f t="shared" si="494"/>
        <v>5</v>
      </c>
      <c r="J5309" s="197">
        <f t="shared" si="495"/>
        <v>5</v>
      </c>
      <c r="K5309" s="186">
        <f t="shared" si="498"/>
        <v>10.5</v>
      </c>
      <c r="L5309" s="198">
        <f t="shared" si="496"/>
        <v>3.5</v>
      </c>
      <c r="M5309" s="199">
        <f t="shared" si="497"/>
        <v>3.5</v>
      </c>
    </row>
    <row r="5310" spans="1:13" x14ac:dyDescent="0.35">
      <c r="A5310" s="189" t="s">
        <v>4860</v>
      </c>
      <c r="B5310" s="190" t="s">
        <v>4862</v>
      </c>
      <c r="C5310" s="191">
        <v>589331</v>
      </c>
      <c r="D5310" s="192">
        <v>3.077</v>
      </c>
      <c r="E5310" s="193">
        <v>47.346534650000002</v>
      </c>
      <c r="F5310" s="194">
        <v>2.9702970297029703</v>
      </c>
      <c r="H5310" s="195">
        <f t="shared" si="493"/>
        <v>2.5</v>
      </c>
      <c r="I5310" s="196">
        <f t="shared" si="494"/>
        <v>5</v>
      </c>
      <c r="J5310" s="197">
        <f t="shared" si="495"/>
        <v>3</v>
      </c>
      <c r="K5310" s="186">
        <f t="shared" si="498"/>
        <v>10.5</v>
      </c>
      <c r="L5310" s="198">
        <f t="shared" si="496"/>
        <v>3.5</v>
      </c>
      <c r="M5310" s="199">
        <f t="shared" si="497"/>
        <v>3.5</v>
      </c>
    </row>
    <row r="5311" spans="1:13" x14ac:dyDescent="0.35">
      <c r="A5311" s="189" t="s">
        <v>4860</v>
      </c>
      <c r="B5311" s="190" t="s">
        <v>4863</v>
      </c>
      <c r="C5311" s="191">
        <v>589349</v>
      </c>
      <c r="D5311" s="192">
        <v>2.0489999999999999</v>
      </c>
      <c r="E5311" s="193">
        <v>42.601895730000003</v>
      </c>
      <c r="F5311" s="194">
        <v>5.2132701421800949</v>
      </c>
      <c r="H5311" s="195">
        <f t="shared" si="493"/>
        <v>0.5</v>
      </c>
      <c r="I5311" s="196">
        <f t="shared" si="494"/>
        <v>3</v>
      </c>
      <c r="J5311" s="197">
        <f t="shared" si="495"/>
        <v>0.5</v>
      </c>
      <c r="K5311" s="186">
        <f t="shared" si="498"/>
        <v>4</v>
      </c>
      <c r="L5311" s="198">
        <f t="shared" si="496"/>
        <v>1.3333333333333333</v>
      </c>
      <c r="M5311" s="199">
        <f t="shared" si="497"/>
        <v>1.33</v>
      </c>
    </row>
    <row r="5312" spans="1:13" x14ac:dyDescent="0.35">
      <c r="A5312" s="189" t="s">
        <v>4860</v>
      </c>
      <c r="B5312" s="190" t="s">
        <v>4864</v>
      </c>
      <c r="C5312" s="191">
        <v>589497</v>
      </c>
      <c r="D5312" s="192">
        <v>2</v>
      </c>
      <c r="E5312" s="193">
        <v>45.192946059999997</v>
      </c>
      <c r="F5312" s="194">
        <v>0.82987551867219922</v>
      </c>
      <c r="H5312" s="195">
        <f t="shared" si="493"/>
        <v>0.5</v>
      </c>
      <c r="I5312" s="196">
        <f t="shared" si="494"/>
        <v>5</v>
      </c>
      <c r="J5312" s="197">
        <f t="shared" si="495"/>
        <v>5</v>
      </c>
      <c r="K5312" s="186">
        <f t="shared" si="498"/>
        <v>10.5</v>
      </c>
      <c r="L5312" s="198">
        <f t="shared" si="496"/>
        <v>3.5</v>
      </c>
      <c r="M5312" s="199">
        <f t="shared" si="497"/>
        <v>3.5</v>
      </c>
    </row>
    <row r="5313" spans="1:13" x14ac:dyDescent="0.35">
      <c r="A5313" s="189" t="s">
        <v>4860</v>
      </c>
      <c r="B5313" s="190" t="s">
        <v>4865</v>
      </c>
      <c r="C5313" s="191">
        <v>549967</v>
      </c>
      <c r="D5313" s="192">
        <v>1.333</v>
      </c>
      <c r="E5313" s="193">
        <v>44.55</v>
      </c>
      <c r="F5313" s="194">
        <v>3.3333333333333335</v>
      </c>
      <c r="H5313" s="195">
        <f t="shared" si="493"/>
        <v>0.5</v>
      </c>
      <c r="I5313" s="196">
        <f t="shared" si="494"/>
        <v>5</v>
      </c>
      <c r="J5313" s="197">
        <f t="shared" si="495"/>
        <v>2.5</v>
      </c>
      <c r="K5313" s="186">
        <f t="shared" si="498"/>
        <v>8</v>
      </c>
      <c r="L5313" s="198">
        <f t="shared" si="496"/>
        <v>2.6666666666666665</v>
      </c>
      <c r="M5313" s="199">
        <f t="shared" si="497"/>
        <v>2.66</v>
      </c>
    </row>
    <row r="5314" spans="1:13" x14ac:dyDescent="0.35">
      <c r="A5314" s="189" t="s">
        <v>4860</v>
      </c>
      <c r="B5314" s="190" t="s">
        <v>4866</v>
      </c>
      <c r="C5314" s="191">
        <v>589519</v>
      </c>
      <c r="D5314" s="192">
        <v>1.7450000000000001</v>
      </c>
      <c r="E5314" s="193">
        <v>43.616853929999998</v>
      </c>
      <c r="F5314" s="194">
        <v>0.89887640449438211</v>
      </c>
      <c r="H5314" s="195">
        <f t="shared" si="493"/>
        <v>0.5</v>
      </c>
      <c r="I5314" s="196">
        <f t="shared" si="494"/>
        <v>4.5</v>
      </c>
      <c r="J5314" s="197">
        <f t="shared" si="495"/>
        <v>5</v>
      </c>
      <c r="K5314" s="186">
        <f t="shared" si="498"/>
        <v>10</v>
      </c>
      <c r="L5314" s="198">
        <f t="shared" si="496"/>
        <v>3.3333333333333335</v>
      </c>
      <c r="M5314" s="199">
        <f t="shared" si="497"/>
        <v>3.33</v>
      </c>
    </row>
    <row r="5315" spans="1:13" x14ac:dyDescent="0.35">
      <c r="A5315" s="189" t="s">
        <v>4860</v>
      </c>
      <c r="B5315" s="190" t="s">
        <v>1136</v>
      </c>
      <c r="C5315" s="191">
        <v>589560</v>
      </c>
      <c r="D5315" s="192">
        <v>3.0609999999999999</v>
      </c>
      <c r="E5315" s="193">
        <v>44.057453420000002</v>
      </c>
      <c r="F5315" s="194">
        <v>3.1055900621118009</v>
      </c>
      <c r="H5315" s="195">
        <f t="shared" si="493"/>
        <v>2.5</v>
      </c>
      <c r="I5315" s="196">
        <f t="shared" si="494"/>
        <v>5</v>
      </c>
      <c r="J5315" s="197">
        <f t="shared" si="495"/>
        <v>3</v>
      </c>
      <c r="K5315" s="186">
        <f t="shared" si="498"/>
        <v>10.5</v>
      </c>
      <c r="L5315" s="198">
        <f t="shared" si="496"/>
        <v>3.5</v>
      </c>
      <c r="M5315" s="199">
        <f t="shared" si="497"/>
        <v>3.5</v>
      </c>
    </row>
    <row r="5316" spans="1:13" x14ac:dyDescent="0.35">
      <c r="A5316" s="189" t="s">
        <v>4860</v>
      </c>
      <c r="B5316" s="190" t="s">
        <v>4867</v>
      </c>
      <c r="C5316" s="191">
        <v>589586</v>
      </c>
      <c r="D5316" s="192">
        <v>0.625</v>
      </c>
      <c r="E5316" s="193">
        <v>46.570234110000001</v>
      </c>
      <c r="F5316" s="194">
        <v>5.3511705685618738</v>
      </c>
      <c r="H5316" s="195">
        <f t="shared" ref="H5316:H5379" si="499">VALUE(_xlfn.IFS(D5316&gt;4.05,"5",D5316&gt;=3.83,"4,5",D5316&gt;=3.6,"4",D5316&gt;=3.37,"3,5",D5316&gt;=3.14,"3",D5316&gt;=2.91,"2,5",D5316&gt;=2.68,"2",D5316&gt;=2.45,"1,5",D5316&gt;=2.22,"1",D5316&lt;2.22,"0,5"))</f>
        <v>0.5</v>
      </c>
      <c r="I5316" s="196">
        <f t="shared" ref="I5316:I5379" si="500">VALUE(_xlfn.IFS(E5316&gt;43.62,"5",E5316&gt;=43.32,"4,5",E5316&gt;=43.1,"4",E5316&gt;=42.7,"3,5",E5316&gt;=42.39,"3",E5316&gt;=42.08,"2,5",E5316&gt;=41.77,"2",E5316&gt;=41.46,"1,5",E5316&gt;=41.15,"1",E5316&lt;41.15,"0,5"))</f>
        <v>5</v>
      </c>
      <c r="J5316" s="197">
        <f t="shared" ref="J5316:J5379" si="501">VALUE(_xlfn.IFS(F5316&gt;4.53,"0,5",F5316&gt;=4.2,"1",F5316&gt;=3.86,"1,5",F5316&gt;=3.52,"2",F5316&gt;=3.18,"2,5",F5316&gt;=2.84,"3",F5316&gt;=2.5,"3,5",F5316&gt;=2.16,"4",F5316&gt;=1.82,"4,5",F5316&lt;1.82,"5"))</f>
        <v>0.5</v>
      </c>
      <c r="K5316" s="186">
        <f t="shared" si="498"/>
        <v>6</v>
      </c>
      <c r="L5316" s="198">
        <f t="shared" ref="L5316:L5379" si="502">(H5316+I5316+J5316)/3</f>
        <v>2</v>
      </c>
      <c r="M5316" s="199">
        <f t="shared" ref="M5316:M5379" si="503">ROUNDDOWN(L5316,2)</f>
        <v>2</v>
      </c>
    </row>
    <row r="5317" spans="1:13" x14ac:dyDescent="0.35">
      <c r="A5317" s="189" t="s">
        <v>4860</v>
      </c>
      <c r="B5317" s="190" t="s">
        <v>4868</v>
      </c>
      <c r="C5317" s="191">
        <v>589594</v>
      </c>
      <c r="D5317" s="192">
        <v>2.8039999999999998</v>
      </c>
      <c r="E5317" s="193">
        <v>45.040935670000003</v>
      </c>
      <c r="F5317" s="194">
        <v>3.5087719298245617</v>
      </c>
      <c r="H5317" s="195">
        <f t="shared" si="499"/>
        <v>2</v>
      </c>
      <c r="I5317" s="196">
        <f t="shared" si="500"/>
        <v>5</v>
      </c>
      <c r="J5317" s="197">
        <f t="shared" si="501"/>
        <v>2.5</v>
      </c>
      <c r="K5317" s="186">
        <f t="shared" si="498"/>
        <v>9.5</v>
      </c>
      <c r="L5317" s="198">
        <f t="shared" si="502"/>
        <v>3.1666666666666665</v>
      </c>
      <c r="M5317" s="199">
        <f t="shared" si="503"/>
        <v>3.16</v>
      </c>
    </row>
    <row r="5318" spans="1:13" x14ac:dyDescent="0.35">
      <c r="A5318" s="189" t="s">
        <v>4860</v>
      </c>
      <c r="B5318" s="190" t="s">
        <v>4860</v>
      </c>
      <c r="C5318" s="191">
        <v>589624</v>
      </c>
      <c r="D5318" s="192">
        <v>3.3679999999999999</v>
      </c>
      <c r="E5318" s="193">
        <v>45.505255259999998</v>
      </c>
      <c r="F5318" s="194">
        <v>3.6036036036036037</v>
      </c>
      <c r="H5318" s="195">
        <f t="shared" si="499"/>
        <v>3</v>
      </c>
      <c r="I5318" s="196">
        <f t="shared" si="500"/>
        <v>5</v>
      </c>
      <c r="J5318" s="197">
        <f t="shared" si="501"/>
        <v>2</v>
      </c>
      <c r="K5318" s="186">
        <f t="shared" si="498"/>
        <v>10</v>
      </c>
      <c r="L5318" s="198">
        <f t="shared" si="502"/>
        <v>3.3333333333333335</v>
      </c>
      <c r="M5318" s="199">
        <f t="shared" si="503"/>
        <v>3.33</v>
      </c>
    </row>
    <row r="5319" spans="1:13" x14ac:dyDescent="0.35">
      <c r="A5319" s="189" t="s">
        <v>4860</v>
      </c>
      <c r="B5319" s="190" t="s">
        <v>2386</v>
      </c>
      <c r="C5319" s="191">
        <v>589691</v>
      </c>
      <c r="D5319" s="192">
        <v>1.179</v>
      </c>
      <c r="E5319" s="193">
        <v>46.467435549999998</v>
      </c>
      <c r="F5319" s="194">
        <v>1.3568521031207597</v>
      </c>
      <c r="H5319" s="195">
        <f t="shared" si="499"/>
        <v>0.5</v>
      </c>
      <c r="I5319" s="196">
        <f t="shared" si="500"/>
        <v>5</v>
      </c>
      <c r="J5319" s="197">
        <f t="shared" si="501"/>
        <v>5</v>
      </c>
      <c r="K5319" s="186">
        <f t="shared" si="498"/>
        <v>10.5</v>
      </c>
      <c r="L5319" s="198">
        <f t="shared" si="502"/>
        <v>3.5</v>
      </c>
      <c r="M5319" s="199">
        <f t="shared" si="503"/>
        <v>3.5</v>
      </c>
    </row>
    <row r="5320" spans="1:13" x14ac:dyDescent="0.35">
      <c r="A5320" s="189" t="s">
        <v>4860</v>
      </c>
      <c r="B5320" s="190" t="s">
        <v>4869</v>
      </c>
      <c r="C5320" s="191">
        <v>589705</v>
      </c>
      <c r="D5320" s="192">
        <v>2.597</v>
      </c>
      <c r="E5320" s="193">
        <v>48.237957610000002</v>
      </c>
      <c r="F5320" s="194">
        <v>0.38535645472061658</v>
      </c>
      <c r="H5320" s="195">
        <f t="shared" si="499"/>
        <v>1.5</v>
      </c>
      <c r="I5320" s="196">
        <f t="shared" si="500"/>
        <v>5</v>
      </c>
      <c r="J5320" s="197">
        <f t="shared" si="501"/>
        <v>5</v>
      </c>
      <c r="K5320" s="186">
        <f t="shared" si="498"/>
        <v>11.5</v>
      </c>
      <c r="L5320" s="198">
        <f t="shared" si="502"/>
        <v>3.8333333333333335</v>
      </c>
      <c r="M5320" s="199">
        <f t="shared" si="503"/>
        <v>3.83</v>
      </c>
    </row>
    <row r="5321" spans="1:13" x14ac:dyDescent="0.35">
      <c r="A5321" s="189" t="s">
        <v>4860</v>
      </c>
      <c r="B5321" s="190" t="s">
        <v>4870</v>
      </c>
      <c r="C5321" s="191">
        <v>589811</v>
      </c>
      <c r="D5321" s="192">
        <v>2.4590000000000001</v>
      </c>
      <c r="E5321" s="193">
        <v>40.934343429999998</v>
      </c>
      <c r="F5321" s="194">
        <v>5.0505050505050511</v>
      </c>
      <c r="H5321" s="195">
        <f t="shared" si="499"/>
        <v>1.5</v>
      </c>
      <c r="I5321" s="196">
        <f t="shared" si="500"/>
        <v>0.5</v>
      </c>
      <c r="J5321" s="197">
        <f t="shared" si="501"/>
        <v>0.5</v>
      </c>
      <c r="K5321" s="186">
        <f t="shared" si="498"/>
        <v>2.5</v>
      </c>
      <c r="L5321" s="198">
        <f t="shared" si="502"/>
        <v>0.83333333333333337</v>
      </c>
      <c r="M5321" s="199">
        <f t="shared" si="503"/>
        <v>0.83</v>
      </c>
    </row>
    <row r="5322" spans="1:13" x14ac:dyDescent="0.35">
      <c r="A5322" s="189" t="s">
        <v>4860</v>
      </c>
      <c r="B5322" s="190" t="s">
        <v>4871</v>
      </c>
      <c r="C5322" s="191">
        <v>549983</v>
      </c>
      <c r="D5322" s="192">
        <v>5.0629999999999997</v>
      </c>
      <c r="E5322" s="193">
        <v>45.57692308</v>
      </c>
      <c r="F5322" s="194">
        <v>6.9930069930069934</v>
      </c>
      <c r="H5322" s="195">
        <f t="shared" si="499"/>
        <v>5</v>
      </c>
      <c r="I5322" s="196">
        <f t="shared" si="500"/>
        <v>5</v>
      </c>
      <c r="J5322" s="197">
        <f t="shared" si="501"/>
        <v>0.5</v>
      </c>
      <c r="K5322" s="186">
        <f t="shared" si="498"/>
        <v>10.5</v>
      </c>
      <c r="L5322" s="198">
        <f t="shared" si="502"/>
        <v>3.5</v>
      </c>
      <c r="M5322" s="199">
        <f t="shared" si="503"/>
        <v>3.5</v>
      </c>
    </row>
    <row r="5323" spans="1:13" x14ac:dyDescent="0.35">
      <c r="A5323" s="189" t="s">
        <v>4860</v>
      </c>
      <c r="B5323" s="190" t="s">
        <v>4872</v>
      </c>
      <c r="C5323" s="191">
        <v>589951</v>
      </c>
      <c r="D5323" s="192">
        <v>2.8780000000000001</v>
      </c>
      <c r="E5323" s="193">
        <v>43.181372549999999</v>
      </c>
      <c r="F5323" s="194">
        <v>0.98039215686274506</v>
      </c>
      <c r="H5323" s="195">
        <f t="shared" si="499"/>
        <v>2</v>
      </c>
      <c r="I5323" s="196">
        <f t="shared" si="500"/>
        <v>4</v>
      </c>
      <c r="J5323" s="197">
        <f t="shared" si="501"/>
        <v>5</v>
      </c>
      <c r="K5323" s="186">
        <f t="shared" si="498"/>
        <v>11</v>
      </c>
      <c r="L5323" s="198">
        <f t="shared" si="502"/>
        <v>3.6666666666666665</v>
      </c>
      <c r="M5323" s="199">
        <f t="shared" si="503"/>
        <v>3.66</v>
      </c>
    </row>
    <row r="5324" spans="1:13" x14ac:dyDescent="0.35">
      <c r="A5324" s="189" t="s">
        <v>4860</v>
      </c>
      <c r="B5324" s="190" t="s">
        <v>4873</v>
      </c>
      <c r="C5324" s="191">
        <v>589969</v>
      </c>
      <c r="D5324" s="192">
        <v>2.8570000000000002</v>
      </c>
      <c r="E5324" s="193">
        <v>41.45283019</v>
      </c>
      <c r="F5324" s="194">
        <v>1.8867924528301887</v>
      </c>
      <c r="H5324" s="195">
        <f t="shared" si="499"/>
        <v>2</v>
      </c>
      <c r="I5324" s="196">
        <f t="shared" si="500"/>
        <v>1</v>
      </c>
      <c r="J5324" s="197">
        <f t="shared" si="501"/>
        <v>4.5</v>
      </c>
      <c r="K5324" s="186">
        <f t="shared" si="498"/>
        <v>7.5</v>
      </c>
      <c r="L5324" s="198">
        <f t="shared" si="502"/>
        <v>2.5</v>
      </c>
      <c r="M5324" s="199">
        <f t="shared" si="503"/>
        <v>2.5</v>
      </c>
    </row>
    <row r="5325" spans="1:13" x14ac:dyDescent="0.35">
      <c r="A5325" s="189" t="s">
        <v>4860</v>
      </c>
      <c r="B5325" s="190" t="s">
        <v>4874</v>
      </c>
      <c r="C5325" s="191">
        <v>590002</v>
      </c>
      <c r="D5325" s="192">
        <v>3.2109999999999999</v>
      </c>
      <c r="E5325" s="193">
        <v>44.831325300000003</v>
      </c>
      <c r="F5325" s="194">
        <v>3.0120481927710845</v>
      </c>
      <c r="H5325" s="195">
        <f t="shared" si="499"/>
        <v>3</v>
      </c>
      <c r="I5325" s="196">
        <f t="shared" si="500"/>
        <v>5</v>
      </c>
      <c r="J5325" s="197">
        <f t="shared" si="501"/>
        <v>3</v>
      </c>
      <c r="K5325" s="186">
        <f t="shared" ref="K5325:K5388" si="504">SUM(H5325:J5325)</f>
        <v>11</v>
      </c>
      <c r="L5325" s="198">
        <f t="shared" si="502"/>
        <v>3.6666666666666665</v>
      </c>
      <c r="M5325" s="199">
        <f t="shared" si="503"/>
        <v>3.66</v>
      </c>
    </row>
    <row r="5326" spans="1:13" x14ac:dyDescent="0.35">
      <c r="A5326" s="189" t="s">
        <v>4860</v>
      </c>
      <c r="B5326" s="190" t="s">
        <v>4875</v>
      </c>
      <c r="C5326" s="191">
        <v>590070</v>
      </c>
      <c r="D5326" s="192">
        <v>2.29</v>
      </c>
      <c r="E5326" s="193">
        <v>44.382352939999997</v>
      </c>
      <c r="F5326" s="194">
        <v>4.0723981900452495</v>
      </c>
      <c r="H5326" s="195">
        <f t="shared" si="499"/>
        <v>1</v>
      </c>
      <c r="I5326" s="196">
        <f t="shared" si="500"/>
        <v>5</v>
      </c>
      <c r="J5326" s="197">
        <f t="shared" si="501"/>
        <v>1.5</v>
      </c>
      <c r="K5326" s="186">
        <f t="shared" si="504"/>
        <v>7.5</v>
      </c>
      <c r="L5326" s="198">
        <f t="shared" si="502"/>
        <v>2.5</v>
      </c>
      <c r="M5326" s="199">
        <f t="shared" si="503"/>
        <v>2.5</v>
      </c>
    </row>
    <row r="5327" spans="1:13" x14ac:dyDescent="0.35">
      <c r="A5327" s="189" t="s">
        <v>4860</v>
      </c>
      <c r="B5327" s="190" t="s">
        <v>800</v>
      </c>
      <c r="C5327" s="191">
        <v>590088</v>
      </c>
      <c r="D5327" s="192">
        <v>2.5640000000000001</v>
      </c>
      <c r="E5327" s="193">
        <v>44.316780819999998</v>
      </c>
      <c r="F5327" s="194">
        <v>1.3698630136986301</v>
      </c>
      <c r="H5327" s="195">
        <f t="shared" si="499"/>
        <v>1.5</v>
      </c>
      <c r="I5327" s="196">
        <f t="shared" si="500"/>
        <v>5</v>
      </c>
      <c r="J5327" s="197">
        <f t="shared" si="501"/>
        <v>5</v>
      </c>
      <c r="K5327" s="186">
        <f t="shared" si="504"/>
        <v>11.5</v>
      </c>
      <c r="L5327" s="198">
        <f t="shared" si="502"/>
        <v>3.8333333333333335</v>
      </c>
      <c r="M5327" s="199">
        <f t="shared" si="503"/>
        <v>3.83</v>
      </c>
    </row>
    <row r="5328" spans="1:13" x14ac:dyDescent="0.35">
      <c r="A5328" s="189" t="s">
        <v>4860</v>
      </c>
      <c r="B5328" s="190" t="s">
        <v>4876</v>
      </c>
      <c r="C5328" s="191">
        <v>590096</v>
      </c>
      <c r="D5328" s="192">
        <v>2.8250000000000002</v>
      </c>
      <c r="E5328" s="193">
        <v>43.320895520000001</v>
      </c>
      <c r="F5328" s="194">
        <v>4.477611940298508</v>
      </c>
      <c r="H5328" s="195">
        <f t="shared" si="499"/>
        <v>2</v>
      </c>
      <c r="I5328" s="196">
        <f t="shared" si="500"/>
        <v>4.5</v>
      </c>
      <c r="J5328" s="197">
        <f t="shared" si="501"/>
        <v>1</v>
      </c>
      <c r="K5328" s="186">
        <f t="shared" si="504"/>
        <v>7.5</v>
      </c>
      <c r="L5328" s="198">
        <f t="shared" si="502"/>
        <v>2.5</v>
      </c>
      <c r="M5328" s="199">
        <f t="shared" si="503"/>
        <v>2.5</v>
      </c>
    </row>
    <row r="5329" spans="1:13" x14ac:dyDescent="0.35">
      <c r="A5329" s="189" t="s">
        <v>4877</v>
      </c>
      <c r="B5329" s="190" t="s">
        <v>4878</v>
      </c>
      <c r="C5329" s="191">
        <v>569178</v>
      </c>
      <c r="D5329" s="192">
        <v>3.415</v>
      </c>
      <c r="E5329" s="193">
        <v>44.017133960000002</v>
      </c>
      <c r="F5329" s="194">
        <v>3.1152647975077881</v>
      </c>
      <c r="H5329" s="195">
        <f t="shared" si="499"/>
        <v>3.5</v>
      </c>
      <c r="I5329" s="196">
        <f t="shared" si="500"/>
        <v>5</v>
      </c>
      <c r="J5329" s="197">
        <f t="shared" si="501"/>
        <v>3</v>
      </c>
      <c r="K5329" s="186">
        <f t="shared" si="504"/>
        <v>11.5</v>
      </c>
      <c r="L5329" s="198">
        <f t="shared" si="502"/>
        <v>3.8333333333333335</v>
      </c>
      <c r="M5329" s="199">
        <f t="shared" si="503"/>
        <v>3.83</v>
      </c>
    </row>
    <row r="5330" spans="1:13" x14ac:dyDescent="0.35">
      <c r="A5330" s="189" t="s">
        <v>4877</v>
      </c>
      <c r="B5330" s="190" t="s">
        <v>4879</v>
      </c>
      <c r="C5330" s="191">
        <v>569259</v>
      </c>
      <c r="D5330" s="192">
        <v>3.7040000000000002</v>
      </c>
      <c r="E5330" s="193">
        <v>45.333976829999997</v>
      </c>
      <c r="F5330" s="194">
        <v>3.8610038610038613</v>
      </c>
      <c r="H5330" s="195">
        <f t="shared" si="499"/>
        <v>4</v>
      </c>
      <c r="I5330" s="196">
        <f t="shared" si="500"/>
        <v>5</v>
      </c>
      <c r="J5330" s="197">
        <f t="shared" si="501"/>
        <v>1.5</v>
      </c>
      <c r="K5330" s="186">
        <f t="shared" si="504"/>
        <v>10.5</v>
      </c>
      <c r="L5330" s="198">
        <f t="shared" si="502"/>
        <v>3.5</v>
      </c>
      <c r="M5330" s="199">
        <f t="shared" si="503"/>
        <v>3.5</v>
      </c>
    </row>
    <row r="5331" spans="1:13" x14ac:dyDescent="0.35">
      <c r="A5331" s="189" t="s">
        <v>4877</v>
      </c>
      <c r="B5331" s="190" t="s">
        <v>3504</v>
      </c>
      <c r="C5331" s="191">
        <v>513199</v>
      </c>
      <c r="D5331" s="192">
        <v>2.7189999999999999</v>
      </c>
      <c r="E5331" s="193">
        <v>42.637142859999997</v>
      </c>
      <c r="F5331" s="194">
        <v>5.0612244897959187</v>
      </c>
      <c r="H5331" s="195">
        <f t="shared" si="499"/>
        <v>2</v>
      </c>
      <c r="I5331" s="196">
        <f t="shared" si="500"/>
        <v>3</v>
      </c>
      <c r="J5331" s="197">
        <f t="shared" si="501"/>
        <v>0.5</v>
      </c>
      <c r="K5331" s="186">
        <f t="shared" si="504"/>
        <v>5.5</v>
      </c>
      <c r="L5331" s="198">
        <f t="shared" si="502"/>
        <v>1.8333333333333333</v>
      </c>
      <c r="M5331" s="199">
        <f t="shared" si="503"/>
        <v>1.83</v>
      </c>
    </row>
    <row r="5332" spans="1:13" x14ac:dyDescent="0.35">
      <c r="A5332" s="189" t="s">
        <v>4877</v>
      </c>
      <c r="B5332" s="190" t="s">
        <v>3372</v>
      </c>
      <c r="C5332" s="191">
        <v>569267</v>
      </c>
      <c r="D5332" s="192">
        <v>3.03</v>
      </c>
      <c r="E5332" s="193">
        <v>42.810043669999999</v>
      </c>
      <c r="F5332" s="194">
        <v>1.7467248908296944</v>
      </c>
      <c r="H5332" s="195">
        <f t="shared" si="499"/>
        <v>2.5</v>
      </c>
      <c r="I5332" s="196">
        <f t="shared" si="500"/>
        <v>3.5</v>
      </c>
      <c r="J5332" s="197">
        <f t="shared" si="501"/>
        <v>5</v>
      </c>
      <c r="K5332" s="186">
        <f t="shared" si="504"/>
        <v>11</v>
      </c>
      <c r="L5332" s="198">
        <f t="shared" si="502"/>
        <v>3.6666666666666665</v>
      </c>
      <c r="M5332" s="199">
        <f t="shared" si="503"/>
        <v>3.66</v>
      </c>
    </row>
    <row r="5333" spans="1:13" x14ac:dyDescent="0.35">
      <c r="A5333" s="189" t="s">
        <v>4877</v>
      </c>
      <c r="B5333" s="190" t="s">
        <v>4880</v>
      </c>
      <c r="C5333" s="191">
        <v>569275</v>
      </c>
      <c r="D5333" s="192">
        <v>0.72499999999999998</v>
      </c>
      <c r="E5333" s="193">
        <v>45.086206900000001</v>
      </c>
      <c r="F5333" s="194">
        <v>6.0344827586206895</v>
      </c>
      <c r="H5333" s="195">
        <f t="shared" si="499"/>
        <v>0.5</v>
      </c>
      <c r="I5333" s="196">
        <f t="shared" si="500"/>
        <v>5</v>
      </c>
      <c r="J5333" s="197">
        <f t="shared" si="501"/>
        <v>0.5</v>
      </c>
      <c r="K5333" s="186">
        <f t="shared" si="504"/>
        <v>6</v>
      </c>
      <c r="L5333" s="198">
        <f t="shared" si="502"/>
        <v>2</v>
      </c>
      <c r="M5333" s="199">
        <f t="shared" si="503"/>
        <v>2</v>
      </c>
    </row>
    <row r="5334" spans="1:13" x14ac:dyDescent="0.35">
      <c r="A5334" s="189" t="s">
        <v>4877</v>
      </c>
      <c r="B5334" s="190" t="s">
        <v>4881</v>
      </c>
      <c r="C5334" s="191">
        <v>556998</v>
      </c>
      <c r="D5334" s="192">
        <v>3.9350000000000001</v>
      </c>
      <c r="E5334" s="193">
        <v>44.616490169999999</v>
      </c>
      <c r="F5334" s="194">
        <v>3.0257186081694405</v>
      </c>
      <c r="H5334" s="195">
        <f t="shared" si="499"/>
        <v>4.5</v>
      </c>
      <c r="I5334" s="196">
        <f t="shared" si="500"/>
        <v>5</v>
      </c>
      <c r="J5334" s="197">
        <f t="shared" si="501"/>
        <v>3</v>
      </c>
      <c r="K5334" s="186">
        <f t="shared" si="504"/>
        <v>12.5</v>
      </c>
      <c r="L5334" s="198">
        <f t="shared" si="502"/>
        <v>4.166666666666667</v>
      </c>
      <c r="M5334" s="199">
        <f t="shared" si="503"/>
        <v>4.16</v>
      </c>
    </row>
    <row r="5335" spans="1:13" x14ac:dyDescent="0.35">
      <c r="A5335" s="189" t="s">
        <v>4877</v>
      </c>
      <c r="B5335" s="190" t="s">
        <v>4882</v>
      </c>
      <c r="C5335" s="191">
        <v>569283</v>
      </c>
      <c r="D5335" s="192">
        <v>6.25</v>
      </c>
      <c r="E5335" s="193">
        <v>41.796052629999998</v>
      </c>
      <c r="F5335" s="194">
        <v>3.9473684210526319</v>
      </c>
      <c r="H5335" s="195">
        <f t="shared" si="499"/>
        <v>5</v>
      </c>
      <c r="I5335" s="196">
        <f t="shared" si="500"/>
        <v>2</v>
      </c>
      <c r="J5335" s="197">
        <f t="shared" si="501"/>
        <v>1.5</v>
      </c>
      <c r="K5335" s="186">
        <f t="shared" si="504"/>
        <v>8.5</v>
      </c>
      <c r="L5335" s="198">
        <f t="shared" si="502"/>
        <v>2.8333333333333335</v>
      </c>
      <c r="M5335" s="199">
        <f t="shared" si="503"/>
        <v>2.83</v>
      </c>
    </row>
    <row r="5336" spans="1:13" x14ac:dyDescent="0.35">
      <c r="A5336" s="189" t="s">
        <v>4877</v>
      </c>
      <c r="B5336" s="190" t="s">
        <v>403</v>
      </c>
      <c r="C5336" s="191">
        <v>514497</v>
      </c>
      <c r="D5336" s="192">
        <v>3.9020000000000001</v>
      </c>
      <c r="E5336" s="193">
        <v>42.847578349999999</v>
      </c>
      <c r="F5336" s="194">
        <v>6.8376068376068373</v>
      </c>
      <c r="H5336" s="195">
        <f t="shared" si="499"/>
        <v>4.5</v>
      </c>
      <c r="I5336" s="196">
        <f t="shared" si="500"/>
        <v>3.5</v>
      </c>
      <c r="J5336" s="197">
        <f t="shared" si="501"/>
        <v>0.5</v>
      </c>
      <c r="K5336" s="186">
        <f t="shared" si="504"/>
        <v>8.5</v>
      </c>
      <c r="L5336" s="198">
        <f t="shared" si="502"/>
        <v>2.8333333333333335</v>
      </c>
      <c r="M5336" s="199">
        <f t="shared" si="503"/>
        <v>2.83</v>
      </c>
    </row>
    <row r="5337" spans="1:13" x14ac:dyDescent="0.35">
      <c r="A5337" s="189" t="s">
        <v>4877</v>
      </c>
      <c r="B5337" s="190" t="s">
        <v>4877</v>
      </c>
      <c r="C5337" s="191">
        <v>514705</v>
      </c>
      <c r="D5337" s="192">
        <v>4.3959999999999999</v>
      </c>
      <c r="E5337" s="193">
        <v>43.484047230000002</v>
      </c>
      <c r="F5337" s="194">
        <v>2.1856550684587361</v>
      </c>
      <c r="H5337" s="195">
        <f t="shared" si="499"/>
        <v>5</v>
      </c>
      <c r="I5337" s="196">
        <f t="shared" si="500"/>
        <v>4.5</v>
      </c>
      <c r="J5337" s="197">
        <f t="shared" si="501"/>
        <v>4</v>
      </c>
      <c r="K5337" s="186">
        <f t="shared" si="504"/>
        <v>13.5</v>
      </c>
      <c r="L5337" s="198">
        <f t="shared" si="502"/>
        <v>4.5</v>
      </c>
      <c r="M5337" s="199">
        <f t="shared" si="503"/>
        <v>4.5</v>
      </c>
    </row>
    <row r="5338" spans="1:13" x14ac:dyDescent="0.35">
      <c r="A5338" s="189" t="s">
        <v>4877</v>
      </c>
      <c r="B5338" s="190" t="s">
        <v>4883</v>
      </c>
      <c r="C5338" s="191">
        <v>516619</v>
      </c>
      <c r="D5338" s="192">
        <v>2.6709999999999998</v>
      </c>
      <c r="E5338" s="193">
        <v>41.033674959999999</v>
      </c>
      <c r="F5338" s="194">
        <v>5.8565153733528552</v>
      </c>
      <c r="H5338" s="195">
        <f t="shared" si="499"/>
        <v>1.5</v>
      </c>
      <c r="I5338" s="196">
        <f t="shared" si="500"/>
        <v>0.5</v>
      </c>
      <c r="J5338" s="197">
        <f t="shared" si="501"/>
        <v>0.5</v>
      </c>
      <c r="K5338" s="186">
        <f t="shared" si="504"/>
        <v>2.5</v>
      </c>
      <c r="L5338" s="198">
        <f t="shared" si="502"/>
        <v>0.83333333333333337</v>
      </c>
      <c r="M5338" s="199">
        <f t="shared" si="503"/>
        <v>0.83</v>
      </c>
    </row>
    <row r="5339" spans="1:13" x14ac:dyDescent="0.35">
      <c r="A5339" s="189" t="s">
        <v>4877</v>
      </c>
      <c r="B5339" s="190" t="s">
        <v>4884</v>
      </c>
      <c r="C5339" s="191">
        <v>517445</v>
      </c>
      <c r="D5339" s="192">
        <v>1.681</v>
      </c>
      <c r="E5339" s="193">
        <v>41.758426970000002</v>
      </c>
      <c r="F5339" s="194">
        <v>0</v>
      </c>
      <c r="H5339" s="195">
        <f t="shared" si="499"/>
        <v>0.5</v>
      </c>
      <c r="I5339" s="196">
        <f t="shared" si="500"/>
        <v>1.5</v>
      </c>
      <c r="J5339" s="197">
        <f t="shared" si="501"/>
        <v>5</v>
      </c>
      <c r="K5339" s="186">
        <f t="shared" si="504"/>
        <v>7</v>
      </c>
      <c r="L5339" s="198">
        <f t="shared" si="502"/>
        <v>2.3333333333333335</v>
      </c>
      <c r="M5339" s="199">
        <f t="shared" si="503"/>
        <v>2.33</v>
      </c>
    </row>
    <row r="5340" spans="1:13" x14ac:dyDescent="0.35">
      <c r="A5340" s="189" t="s">
        <v>4877</v>
      </c>
      <c r="B5340" s="190" t="s">
        <v>4885</v>
      </c>
      <c r="C5340" s="191">
        <v>517844</v>
      </c>
      <c r="D5340" s="192">
        <v>3.3940000000000001</v>
      </c>
      <c r="E5340" s="193">
        <v>41.130067570000001</v>
      </c>
      <c r="F5340" s="194">
        <v>1.3513513513513513</v>
      </c>
      <c r="H5340" s="195">
        <f t="shared" si="499"/>
        <v>3.5</v>
      </c>
      <c r="I5340" s="196">
        <f t="shared" si="500"/>
        <v>0.5</v>
      </c>
      <c r="J5340" s="197">
        <f t="shared" si="501"/>
        <v>5</v>
      </c>
      <c r="K5340" s="186">
        <f t="shared" si="504"/>
        <v>9</v>
      </c>
      <c r="L5340" s="198">
        <f t="shared" si="502"/>
        <v>3</v>
      </c>
      <c r="M5340" s="199">
        <f t="shared" si="503"/>
        <v>3</v>
      </c>
    </row>
    <row r="5341" spans="1:13" x14ac:dyDescent="0.35">
      <c r="A5341" s="189" t="s">
        <v>4877</v>
      </c>
      <c r="B5341" s="190" t="s">
        <v>4886</v>
      </c>
      <c r="C5341" s="191">
        <v>570079</v>
      </c>
      <c r="D5341" s="192">
        <v>4.3319999999999999</v>
      </c>
      <c r="E5341" s="193">
        <v>44.299048749999997</v>
      </c>
      <c r="F5341" s="194">
        <v>2.3781212841854931</v>
      </c>
      <c r="H5341" s="195">
        <f t="shared" si="499"/>
        <v>5</v>
      </c>
      <c r="I5341" s="196">
        <f t="shared" si="500"/>
        <v>5</v>
      </c>
      <c r="J5341" s="197">
        <f t="shared" si="501"/>
        <v>4</v>
      </c>
      <c r="K5341" s="186">
        <f t="shared" si="504"/>
        <v>14</v>
      </c>
      <c r="L5341" s="198">
        <f t="shared" si="502"/>
        <v>4.666666666666667</v>
      </c>
      <c r="M5341" s="199">
        <f t="shared" si="503"/>
        <v>4.66</v>
      </c>
    </row>
    <row r="5342" spans="1:13" x14ac:dyDescent="0.35">
      <c r="A5342" s="189" t="s">
        <v>4877</v>
      </c>
      <c r="B5342" s="190" t="s">
        <v>1605</v>
      </c>
      <c r="C5342" s="191">
        <v>520420</v>
      </c>
      <c r="D5342" s="192">
        <v>2.726</v>
      </c>
      <c r="E5342" s="193">
        <v>42.90829694</v>
      </c>
      <c r="F5342" s="194">
        <v>2.8384279475982535</v>
      </c>
      <c r="H5342" s="195">
        <f t="shared" si="499"/>
        <v>2</v>
      </c>
      <c r="I5342" s="196">
        <f t="shared" si="500"/>
        <v>3.5</v>
      </c>
      <c r="J5342" s="197">
        <f t="shared" si="501"/>
        <v>3.5</v>
      </c>
      <c r="K5342" s="186">
        <f t="shared" si="504"/>
        <v>9</v>
      </c>
      <c r="L5342" s="198">
        <f t="shared" si="502"/>
        <v>3</v>
      </c>
      <c r="M5342" s="199">
        <f t="shared" si="503"/>
        <v>3</v>
      </c>
    </row>
    <row r="5343" spans="1:13" x14ac:dyDescent="0.35">
      <c r="A5343" s="189" t="s">
        <v>4887</v>
      </c>
      <c r="B5343" s="190" t="s">
        <v>4888</v>
      </c>
      <c r="C5343" s="191">
        <v>500623</v>
      </c>
      <c r="D5343" s="192">
        <v>2.0489999999999999</v>
      </c>
      <c r="E5343" s="193">
        <v>43.398799310000001</v>
      </c>
      <c r="F5343" s="194">
        <v>2.9159519725557459</v>
      </c>
      <c r="H5343" s="195">
        <f t="shared" si="499"/>
        <v>0.5</v>
      </c>
      <c r="I5343" s="196">
        <f t="shared" si="500"/>
        <v>4.5</v>
      </c>
      <c r="J5343" s="197">
        <f t="shared" si="501"/>
        <v>3</v>
      </c>
      <c r="K5343" s="186">
        <f t="shared" si="504"/>
        <v>8</v>
      </c>
      <c r="L5343" s="198">
        <f t="shared" si="502"/>
        <v>2.6666666666666665</v>
      </c>
      <c r="M5343" s="199">
        <f t="shared" si="503"/>
        <v>2.66</v>
      </c>
    </row>
    <row r="5344" spans="1:13" x14ac:dyDescent="0.35">
      <c r="A5344" s="189" t="s">
        <v>4887</v>
      </c>
      <c r="B5344" s="190" t="s">
        <v>1918</v>
      </c>
      <c r="C5344" s="191">
        <v>552062</v>
      </c>
      <c r="D5344" s="192">
        <v>2.3260000000000001</v>
      </c>
      <c r="E5344" s="193">
        <v>41.788793099999999</v>
      </c>
      <c r="F5344" s="194">
        <v>2.5862068965517242</v>
      </c>
      <c r="H5344" s="195">
        <f t="shared" si="499"/>
        <v>1</v>
      </c>
      <c r="I5344" s="196">
        <f t="shared" si="500"/>
        <v>2</v>
      </c>
      <c r="J5344" s="197">
        <f t="shared" si="501"/>
        <v>3.5</v>
      </c>
      <c r="K5344" s="186">
        <f t="shared" si="504"/>
        <v>6.5</v>
      </c>
      <c r="L5344" s="198">
        <f t="shared" si="502"/>
        <v>2.1666666666666665</v>
      </c>
      <c r="M5344" s="199">
        <f t="shared" si="503"/>
        <v>2.16</v>
      </c>
    </row>
    <row r="5345" spans="1:13" x14ac:dyDescent="0.35">
      <c r="A5345" s="189" t="s">
        <v>4887</v>
      </c>
      <c r="B5345" s="190" t="s">
        <v>4889</v>
      </c>
      <c r="C5345" s="191">
        <v>500861</v>
      </c>
      <c r="D5345" s="192">
        <v>2.335</v>
      </c>
      <c r="E5345" s="193">
        <v>43.058971139999997</v>
      </c>
      <c r="F5345" s="194">
        <v>2.2584692597239648</v>
      </c>
      <c r="H5345" s="195">
        <f t="shared" si="499"/>
        <v>1</v>
      </c>
      <c r="I5345" s="196">
        <f t="shared" si="500"/>
        <v>3.5</v>
      </c>
      <c r="J5345" s="197">
        <f t="shared" si="501"/>
        <v>4</v>
      </c>
      <c r="K5345" s="186">
        <f t="shared" si="504"/>
        <v>8.5</v>
      </c>
      <c r="L5345" s="198">
        <f t="shared" si="502"/>
        <v>2.8333333333333335</v>
      </c>
      <c r="M5345" s="199">
        <f t="shared" si="503"/>
        <v>2.83</v>
      </c>
    </row>
    <row r="5346" spans="1:13" x14ac:dyDescent="0.35">
      <c r="A5346" s="189" t="s">
        <v>4887</v>
      </c>
      <c r="B5346" s="190" t="s">
        <v>4890</v>
      </c>
      <c r="C5346" s="191">
        <v>552186</v>
      </c>
      <c r="D5346" s="192">
        <v>1.4379999999999999</v>
      </c>
      <c r="E5346" s="193">
        <v>42.66447823</v>
      </c>
      <c r="F5346" s="194">
        <v>3.59364201796821</v>
      </c>
      <c r="H5346" s="195">
        <f t="shared" si="499"/>
        <v>0.5</v>
      </c>
      <c r="I5346" s="196">
        <f t="shared" si="500"/>
        <v>3</v>
      </c>
      <c r="J5346" s="197">
        <f t="shared" si="501"/>
        <v>2</v>
      </c>
      <c r="K5346" s="186">
        <f t="shared" si="504"/>
        <v>5.5</v>
      </c>
      <c r="L5346" s="198">
        <f t="shared" si="502"/>
        <v>1.8333333333333333</v>
      </c>
      <c r="M5346" s="199">
        <f t="shared" si="503"/>
        <v>1.83</v>
      </c>
    </row>
    <row r="5347" spans="1:13" x14ac:dyDescent="0.35">
      <c r="A5347" s="189" t="s">
        <v>4887</v>
      </c>
      <c r="B5347" s="190" t="s">
        <v>4891</v>
      </c>
      <c r="C5347" s="191">
        <v>552071</v>
      </c>
      <c r="D5347" s="192">
        <v>3.774</v>
      </c>
      <c r="E5347" s="193">
        <v>37.584507039999998</v>
      </c>
      <c r="F5347" s="194">
        <v>4.929577464788732</v>
      </c>
      <c r="H5347" s="195">
        <f t="shared" si="499"/>
        <v>4</v>
      </c>
      <c r="I5347" s="196">
        <f t="shared" si="500"/>
        <v>0.5</v>
      </c>
      <c r="J5347" s="197">
        <f t="shared" si="501"/>
        <v>0.5</v>
      </c>
      <c r="K5347" s="186">
        <f t="shared" si="504"/>
        <v>5</v>
      </c>
      <c r="L5347" s="198">
        <f t="shared" si="502"/>
        <v>1.6666666666666667</v>
      </c>
      <c r="M5347" s="199">
        <f t="shared" si="503"/>
        <v>1.66</v>
      </c>
    </row>
    <row r="5348" spans="1:13" x14ac:dyDescent="0.35">
      <c r="A5348" s="189" t="s">
        <v>4887</v>
      </c>
      <c r="B5348" s="190" t="s">
        <v>4892</v>
      </c>
      <c r="C5348" s="191">
        <v>552178</v>
      </c>
      <c r="D5348" s="192">
        <v>1.6950000000000001</v>
      </c>
      <c r="E5348" s="193">
        <v>41.813025209999999</v>
      </c>
      <c r="F5348" s="194">
        <v>5.46218487394958</v>
      </c>
      <c r="H5348" s="195">
        <f t="shared" si="499"/>
        <v>0.5</v>
      </c>
      <c r="I5348" s="196">
        <f t="shared" si="500"/>
        <v>2</v>
      </c>
      <c r="J5348" s="197">
        <f t="shared" si="501"/>
        <v>0.5</v>
      </c>
      <c r="K5348" s="186">
        <f t="shared" si="504"/>
        <v>3</v>
      </c>
      <c r="L5348" s="198">
        <f t="shared" si="502"/>
        <v>1</v>
      </c>
      <c r="M5348" s="199">
        <f t="shared" si="503"/>
        <v>1</v>
      </c>
    </row>
    <row r="5349" spans="1:13" x14ac:dyDescent="0.35">
      <c r="A5349" s="189" t="s">
        <v>4887</v>
      </c>
      <c r="B5349" s="190" t="s">
        <v>4893</v>
      </c>
      <c r="C5349" s="191">
        <v>502839</v>
      </c>
      <c r="D5349" s="192">
        <v>2.032</v>
      </c>
      <c r="E5349" s="193">
        <v>43.123595510000001</v>
      </c>
      <c r="F5349" s="194">
        <v>4.213483146067416</v>
      </c>
      <c r="H5349" s="195">
        <f t="shared" si="499"/>
        <v>0.5</v>
      </c>
      <c r="I5349" s="196">
        <f t="shared" si="500"/>
        <v>4</v>
      </c>
      <c r="J5349" s="197">
        <f t="shared" si="501"/>
        <v>1</v>
      </c>
      <c r="K5349" s="186">
        <f t="shared" si="504"/>
        <v>5.5</v>
      </c>
      <c r="L5349" s="198">
        <f t="shared" si="502"/>
        <v>1.8333333333333333</v>
      </c>
      <c r="M5349" s="199">
        <f t="shared" si="503"/>
        <v>1.83</v>
      </c>
    </row>
    <row r="5350" spans="1:13" x14ac:dyDescent="0.35">
      <c r="A5350" s="189" t="s">
        <v>4887</v>
      </c>
      <c r="B5350" s="190" t="s">
        <v>4887</v>
      </c>
      <c r="C5350" s="191">
        <v>503444</v>
      </c>
      <c r="D5350" s="192">
        <v>3.14</v>
      </c>
      <c r="E5350" s="193">
        <v>44.140004130000001</v>
      </c>
      <c r="F5350" s="194">
        <v>2.5183197440396325</v>
      </c>
      <c r="H5350" s="195">
        <f t="shared" si="499"/>
        <v>3</v>
      </c>
      <c r="I5350" s="196">
        <f t="shared" si="500"/>
        <v>5</v>
      </c>
      <c r="J5350" s="197">
        <f t="shared" si="501"/>
        <v>3.5</v>
      </c>
      <c r="K5350" s="186">
        <f t="shared" si="504"/>
        <v>11.5</v>
      </c>
      <c r="L5350" s="198">
        <f t="shared" si="502"/>
        <v>3.8333333333333335</v>
      </c>
      <c r="M5350" s="199">
        <f t="shared" si="503"/>
        <v>3.83</v>
      </c>
    </row>
    <row r="5351" spans="1:13" x14ac:dyDescent="0.35">
      <c r="A5351" s="189" t="s">
        <v>4887</v>
      </c>
      <c r="B5351" s="190" t="s">
        <v>4894</v>
      </c>
      <c r="C5351" s="191">
        <v>552038</v>
      </c>
      <c r="D5351" s="192">
        <v>5.8819999999999997</v>
      </c>
      <c r="E5351" s="193">
        <v>44.888625589999997</v>
      </c>
      <c r="F5351" s="194">
        <v>0</v>
      </c>
      <c r="H5351" s="195">
        <f t="shared" si="499"/>
        <v>5</v>
      </c>
      <c r="I5351" s="196">
        <f t="shared" si="500"/>
        <v>5</v>
      </c>
      <c r="J5351" s="197">
        <f t="shared" si="501"/>
        <v>5</v>
      </c>
      <c r="K5351" s="186">
        <f t="shared" si="504"/>
        <v>15</v>
      </c>
      <c r="L5351" s="198">
        <f t="shared" si="502"/>
        <v>5</v>
      </c>
      <c r="M5351" s="199">
        <f t="shared" si="503"/>
        <v>5</v>
      </c>
    </row>
    <row r="5352" spans="1:13" x14ac:dyDescent="0.35">
      <c r="A5352" s="189" t="s">
        <v>4887</v>
      </c>
      <c r="B5352" s="190" t="s">
        <v>4895</v>
      </c>
      <c r="C5352" s="191">
        <v>503622</v>
      </c>
      <c r="D5352" s="192">
        <v>2.7879999999999998</v>
      </c>
      <c r="E5352" s="193">
        <v>43.531007750000001</v>
      </c>
      <c r="F5352" s="194">
        <v>4.2081949058693242</v>
      </c>
      <c r="H5352" s="195">
        <f t="shared" si="499"/>
        <v>2</v>
      </c>
      <c r="I5352" s="196">
        <f t="shared" si="500"/>
        <v>4.5</v>
      </c>
      <c r="J5352" s="197">
        <f t="shared" si="501"/>
        <v>1</v>
      </c>
      <c r="K5352" s="186">
        <f t="shared" si="504"/>
        <v>7.5</v>
      </c>
      <c r="L5352" s="198">
        <f t="shared" si="502"/>
        <v>2.5</v>
      </c>
      <c r="M5352" s="199">
        <f t="shared" si="503"/>
        <v>2.5</v>
      </c>
    </row>
    <row r="5353" spans="1:13" x14ac:dyDescent="0.35">
      <c r="A5353" s="189" t="s">
        <v>4887</v>
      </c>
      <c r="B5353" s="190" t="s">
        <v>4896</v>
      </c>
      <c r="C5353" s="191">
        <v>568911</v>
      </c>
      <c r="D5353" s="192">
        <v>2.8740000000000001</v>
      </c>
      <c r="E5353" s="193">
        <v>44.163043479999999</v>
      </c>
      <c r="F5353" s="194">
        <v>2.8985507246376812</v>
      </c>
      <c r="H5353" s="195">
        <f t="shared" si="499"/>
        <v>2</v>
      </c>
      <c r="I5353" s="196">
        <f t="shared" si="500"/>
        <v>5</v>
      </c>
      <c r="J5353" s="197">
        <f t="shared" si="501"/>
        <v>3</v>
      </c>
      <c r="K5353" s="186">
        <f t="shared" si="504"/>
        <v>10</v>
      </c>
      <c r="L5353" s="198">
        <f t="shared" si="502"/>
        <v>3.3333333333333335</v>
      </c>
      <c r="M5353" s="199">
        <f t="shared" si="503"/>
        <v>3.33</v>
      </c>
    </row>
    <row r="5354" spans="1:13" x14ac:dyDescent="0.35">
      <c r="A5354" s="189" t="s">
        <v>4887</v>
      </c>
      <c r="B5354" s="190" t="s">
        <v>4897</v>
      </c>
      <c r="C5354" s="191">
        <v>504246</v>
      </c>
      <c r="D5354" s="192">
        <v>1.94</v>
      </c>
      <c r="E5354" s="193">
        <v>43.123955430000002</v>
      </c>
      <c r="F5354" s="194">
        <v>0.55710306406685239</v>
      </c>
      <c r="H5354" s="195">
        <f t="shared" si="499"/>
        <v>0.5</v>
      </c>
      <c r="I5354" s="196">
        <f t="shared" si="500"/>
        <v>4</v>
      </c>
      <c r="J5354" s="197">
        <f t="shared" si="501"/>
        <v>5</v>
      </c>
      <c r="K5354" s="186">
        <f t="shared" si="504"/>
        <v>9.5</v>
      </c>
      <c r="L5354" s="198">
        <f t="shared" si="502"/>
        <v>3.1666666666666665</v>
      </c>
      <c r="M5354" s="199">
        <f t="shared" si="503"/>
        <v>3.16</v>
      </c>
    </row>
    <row r="5355" spans="1:13" x14ac:dyDescent="0.35">
      <c r="A5355" s="189" t="s">
        <v>4887</v>
      </c>
      <c r="B5355" s="190" t="s">
        <v>4898</v>
      </c>
      <c r="C5355" s="191">
        <v>504441</v>
      </c>
      <c r="D5355" s="192">
        <v>2.363</v>
      </c>
      <c r="E5355" s="193">
        <v>43.069343070000002</v>
      </c>
      <c r="F5355" s="194">
        <v>2.3888520238885205</v>
      </c>
      <c r="H5355" s="195">
        <f t="shared" si="499"/>
        <v>1</v>
      </c>
      <c r="I5355" s="196">
        <f t="shared" si="500"/>
        <v>3.5</v>
      </c>
      <c r="J5355" s="197">
        <f t="shared" si="501"/>
        <v>4</v>
      </c>
      <c r="K5355" s="186">
        <f t="shared" si="504"/>
        <v>8.5</v>
      </c>
      <c r="L5355" s="198">
        <f t="shared" si="502"/>
        <v>2.8333333333333335</v>
      </c>
      <c r="M5355" s="199">
        <f t="shared" si="503"/>
        <v>2.83</v>
      </c>
    </row>
    <row r="5356" spans="1:13" x14ac:dyDescent="0.35">
      <c r="A5356" s="189" t="s">
        <v>4887</v>
      </c>
      <c r="B5356" s="190" t="s">
        <v>4899</v>
      </c>
      <c r="C5356" s="191">
        <v>552259</v>
      </c>
      <c r="D5356" s="192">
        <v>5.6340000000000003</v>
      </c>
      <c r="E5356" s="193">
        <v>43.735023040000002</v>
      </c>
      <c r="F5356" s="194">
        <v>0.92165898617511521</v>
      </c>
      <c r="H5356" s="195">
        <f t="shared" si="499"/>
        <v>5</v>
      </c>
      <c r="I5356" s="196">
        <f t="shared" si="500"/>
        <v>5</v>
      </c>
      <c r="J5356" s="197">
        <f t="shared" si="501"/>
        <v>5</v>
      </c>
      <c r="K5356" s="186">
        <f t="shared" si="504"/>
        <v>15</v>
      </c>
      <c r="L5356" s="198">
        <f t="shared" si="502"/>
        <v>5</v>
      </c>
      <c r="M5356" s="199">
        <f t="shared" si="503"/>
        <v>5</v>
      </c>
    </row>
    <row r="5357" spans="1:13" x14ac:dyDescent="0.35">
      <c r="A5357" s="189" t="s">
        <v>4887</v>
      </c>
      <c r="B5357" s="190" t="s">
        <v>4900</v>
      </c>
      <c r="C5357" s="191">
        <v>552160</v>
      </c>
      <c r="D5357" s="192">
        <v>4.1470000000000002</v>
      </c>
      <c r="E5357" s="193">
        <v>39.532640950000001</v>
      </c>
      <c r="F5357" s="194">
        <v>3.7586547972304647</v>
      </c>
      <c r="H5357" s="195">
        <f t="shared" si="499"/>
        <v>5</v>
      </c>
      <c r="I5357" s="196">
        <f t="shared" si="500"/>
        <v>0.5</v>
      </c>
      <c r="J5357" s="197">
        <f t="shared" si="501"/>
        <v>2</v>
      </c>
      <c r="K5357" s="186">
        <f t="shared" si="504"/>
        <v>7.5</v>
      </c>
      <c r="L5357" s="198">
        <f t="shared" si="502"/>
        <v>2.5</v>
      </c>
      <c r="M5357" s="199">
        <f t="shared" si="503"/>
        <v>2.5</v>
      </c>
    </row>
    <row r="5358" spans="1:13" x14ac:dyDescent="0.35">
      <c r="A5358" s="189" t="s">
        <v>4887</v>
      </c>
      <c r="B5358" s="190" t="s">
        <v>4901</v>
      </c>
      <c r="C5358" s="191">
        <v>505081</v>
      </c>
      <c r="D5358" s="192">
        <v>2.48</v>
      </c>
      <c r="E5358" s="193">
        <v>44.547297299999997</v>
      </c>
      <c r="F5358" s="194">
        <v>2.4774774774774779</v>
      </c>
      <c r="H5358" s="195">
        <f t="shared" si="499"/>
        <v>1.5</v>
      </c>
      <c r="I5358" s="196">
        <f t="shared" si="500"/>
        <v>5</v>
      </c>
      <c r="J5358" s="197">
        <f t="shared" si="501"/>
        <v>4</v>
      </c>
      <c r="K5358" s="186">
        <f t="shared" si="504"/>
        <v>10.5</v>
      </c>
      <c r="L5358" s="198">
        <f t="shared" si="502"/>
        <v>3.5</v>
      </c>
      <c r="M5358" s="199">
        <f t="shared" si="503"/>
        <v>3.5</v>
      </c>
    </row>
    <row r="5359" spans="1:13" x14ac:dyDescent="0.35">
      <c r="A5359" s="189" t="s">
        <v>4887</v>
      </c>
      <c r="B5359" s="190" t="s">
        <v>4902</v>
      </c>
      <c r="C5359" s="191">
        <v>552267</v>
      </c>
      <c r="D5359" s="192">
        <v>1.339</v>
      </c>
      <c r="E5359" s="193">
        <v>43.461325969999997</v>
      </c>
      <c r="F5359" s="194">
        <v>1.1049723756906078</v>
      </c>
      <c r="H5359" s="195">
        <f t="shared" si="499"/>
        <v>0.5</v>
      </c>
      <c r="I5359" s="196">
        <f t="shared" si="500"/>
        <v>4.5</v>
      </c>
      <c r="J5359" s="197">
        <f t="shared" si="501"/>
        <v>5</v>
      </c>
      <c r="K5359" s="186">
        <f t="shared" si="504"/>
        <v>10</v>
      </c>
      <c r="L5359" s="198">
        <f t="shared" si="502"/>
        <v>3.3333333333333335</v>
      </c>
      <c r="M5359" s="199">
        <f t="shared" si="503"/>
        <v>3.33</v>
      </c>
    </row>
    <row r="5360" spans="1:13" x14ac:dyDescent="0.35">
      <c r="A5360" s="189" t="s">
        <v>4887</v>
      </c>
      <c r="B5360" s="190" t="s">
        <v>2637</v>
      </c>
      <c r="C5360" s="191">
        <v>552194</v>
      </c>
      <c r="D5360" s="192">
        <v>4.1319999999999997</v>
      </c>
      <c r="E5360" s="193">
        <v>39.074257430000003</v>
      </c>
      <c r="F5360" s="194">
        <v>0</v>
      </c>
      <c r="H5360" s="195">
        <f t="shared" si="499"/>
        <v>5</v>
      </c>
      <c r="I5360" s="196">
        <f t="shared" si="500"/>
        <v>0.5</v>
      </c>
      <c r="J5360" s="197">
        <f t="shared" si="501"/>
        <v>5</v>
      </c>
      <c r="K5360" s="186">
        <f t="shared" si="504"/>
        <v>10.5</v>
      </c>
      <c r="L5360" s="198">
        <f t="shared" si="502"/>
        <v>3.5</v>
      </c>
      <c r="M5360" s="199">
        <f t="shared" si="503"/>
        <v>3.5</v>
      </c>
    </row>
    <row r="5361" spans="1:13" x14ac:dyDescent="0.35">
      <c r="A5361" s="189" t="s">
        <v>4887</v>
      </c>
      <c r="B5361" s="190" t="s">
        <v>4903</v>
      </c>
      <c r="C5361" s="191">
        <v>547018</v>
      </c>
      <c r="D5361" s="192">
        <v>2.3199999999999998</v>
      </c>
      <c r="E5361" s="193">
        <v>43.281094529999997</v>
      </c>
      <c r="F5361" s="194">
        <v>2.9850746268656718</v>
      </c>
      <c r="H5361" s="195">
        <f t="shared" si="499"/>
        <v>1</v>
      </c>
      <c r="I5361" s="196">
        <f t="shared" si="500"/>
        <v>4</v>
      </c>
      <c r="J5361" s="197">
        <f t="shared" si="501"/>
        <v>3</v>
      </c>
      <c r="K5361" s="186">
        <f t="shared" si="504"/>
        <v>8</v>
      </c>
      <c r="L5361" s="198">
        <f t="shared" si="502"/>
        <v>2.6666666666666665</v>
      </c>
      <c r="M5361" s="199">
        <f t="shared" si="503"/>
        <v>2.66</v>
      </c>
    </row>
    <row r="5362" spans="1:13" x14ac:dyDescent="0.35">
      <c r="A5362" s="189" t="s">
        <v>4887</v>
      </c>
      <c r="B5362" s="190" t="s">
        <v>2564</v>
      </c>
      <c r="C5362" s="191">
        <v>568961</v>
      </c>
      <c r="D5362" s="192">
        <v>2.1349999999999998</v>
      </c>
      <c r="E5362" s="193">
        <v>42.387850469999997</v>
      </c>
      <c r="F5362" s="194">
        <v>2.3364485981308412</v>
      </c>
      <c r="H5362" s="195">
        <f t="shared" si="499"/>
        <v>0.5</v>
      </c>
      <c r="I5362" s="196">
        <f t="shared" si="500"/>
        <v>2.5</v>
      </c>
      <c r="J5362" s="197">
        <f t="shared" si="501"/>
        <v>4</v>
      </c>
      <c r="K5362" s="186">
        <f t="shared" si="504"/>
        <v>7</v>
      </c>
      <c r="L5362" s="198">
        <f t="shared" si="502"/>
        <v>2.3333333333333335</v>
      </c>
      <c r="M5362" s="199">
        <f t="shared" si="503"/>
        <v>2.33</v>
      </c>
    </row>
    <row r="5363" spans="1:13" x14ac:dyDescent="0.35">
      <c r="A5363" s="189" t="s">
        <v>2119</v>
      </c>
      <c r="B5363" s="190" t="s">
        <v>4904</v>
      </c>
      <c r="C5363" s="191">
        <v>536687</v>
      </c>
      <c r="D5363" s="192">
        <v>4.423</v>
      </c>
      <c r="E5363" s="193">
        <v>42.121138209999998</v>
      </c>
      <c r="F5363" s="194">
        <v>2.2764227642276422</v>
      </c>
      <c r="H5363" s="195">
        <f t="shared" si="499"/>
        <v>5</v>
      </c>
      <c r="I5363" s="196">
        <f t="shared" si="500"/>
        <v>2.5</v>
      </c>
      <c r="J5363" s="197">
        <f t="shared" si="501"/>
        <v>4</v>
      </c>
      <c r="K5363" s="186">
        <f t="shared" si="504"/>
        <v>11.5</v>
      </c>
      <c r="L5363" s="198">
        <f t="shared" si="502"/>
        <v>3.8333333333333335</v>
      </c>
      <c r="M5363" s="199">
        <f t="shared" si="503"/>
        <v>3.83</v>
      </c>
    </row>
    <row r="5364" spans="1:13" x14ac:dyDescent="0.35">
      <c r="A5364" s="189" t="s">
        <v>2119</v>
      </c>
      <c r="B5364" s="190" t="s">
        <v>453</v>
      </c>
      <c r="C5364" s="191">
        <v>569372</v>
      </c>
      <c r="D5364" s="192">
        <v>4.202</v>
      </c>
      <c r="E5364" s="193">
        <v>40.472067039999999</v>
      </c>
      <c r="F5364" s="194">
        <v>4.4692737430167604</v>
      </c>
      <c r="H5364" s="195">
        <f t="shared" si="499"/>
        <v>5</v>
      </c>
      <c r="I5364" s="196">
        <f t="shared" si="500"/>
        <v>0.5</v>
      </c>
      <c r="J5364" s="197">
        <f t="shared" si="501"/>
        <v>1</v>
      </c>
      <c r="K5364" s="186">
        <f t="shared" si="504"/>
        <v>6.5</v>
      </c>
      <c r="L5364" s="198">
        <f t="shared" si="502"/>
        <v>2.1666666666666665</v>
      </c>
      <c r="M5364" s="199">
        <f t="shared" si="503"/>
        <v>2.16</v>
      </c>
    </row>
    <row r="5365" spans="1:13" x14ac:dyDescent="0.35">
      <c r="A5365" s="189" t="s">
        <v>2119</v>
      </c>
      <c r="B5365" s="190" t="s">
        <v>512</v>
      </c>
      <c r="C5365" s="191">
        <v>540161</v>
      </c>
      <c r="D5365" s="192">
        <v>4.9809999999999999</v>
      </c>
      <c r="E5365" s="193">
        <v>40.358823530000002</v>
      </c>
      <c r="F5365" s="194">
        <v>5.1764705882352944</v>
      </c>
      <c r="H5365" s="195">
        <f t="shared" si="499"/>
        <v>5</v>
      </c>
      <c r="I5365" s="196">
        <f t="shared" si="500"/>
        <v>0.5</v>
      </c>
      <c r="J5365" s="197">
        <f t="shared" si="501"/>
        <v>0.5</v>
      </c>
      <c r="K5365" s="186">
        <f t="shared" si="504"/>
        <v>6</v>
      </c>
      <c r="L5365" s="198">
        <f t="shared" si="502"/>
        <v>2</v>
      </c>
      <c r="M5365" s="199">
        <f t="shared" si="503"/>
        <v>2</v>
      </c>
    </row>
    <row r="5366" spans="1:13" x14ac:dyDescent="0.35">
      <c r="A5366" s="189" t="s">
        <v>2119</v>
      </c>
      <c r="B5366" s="190" t="s">
        <v>4905</v>
      </c>
      <c r="C5366" s="191">
        <v>540196</v>
      </c>
      <c r="D5366" s="192">
        <v>4.4459999999999997</v>
      </c>
      <c r="E5366" s="193">
        <v>44.86561983</v>
      </c>
      <c r="F5366" s="194">
        <v>1.9834710743801653</v>
      </c>
      <c r="H5366" s="195">
        <f t="shared" si="499"/>
        <v>5</v>
      </c>
      <c r="I5366" s="196">
        <f t="shared" si="500"/>
        <v>5</v>
      </c>
      <c r="J5366" s="197">
        <f t="shared" si="501"/>
        <v>4.5</v>
      </c>
      <c r="K5366" s="186">
        <f t="shared" si="504"/>
        <v>14.5</v>
      </c>
      <c r="L5366" s="198">
        <f t="shared" si="502"/>
        <v>4.833333333333333</v>
      </c>
      <c r="M5366" s="199">
        <f t="shared" si="503"/>
        <v>4.83</v>
      </c>
    </row>
    <row r="5367" spans="1:13" x14ac:dyDescent="0.35">
      <c r="A5367" s="189" t="s">
        <v>2119</v>
      </c>
      <c r="B5367" s="190" t="s">
        <v>4906</v>
      </c>
      <c r="C5367" s="191">
        <v>540366</v>
      </c>
      <c r="D5367" s="192">
        <v>9.0909999999999993</v>
      </c>
      <c r="E5367" s="193">
        <v>40.618721460000003</v>
      </c>
      <c r="F5367" s="194">
        <v>4.1095890410958908</v>
      </c>
      <c r="H5367" s="195">
        <f t="shared" si="499"/>
        <v>5</v>
      </c>
      <c r="I5367" s="196">
        <f t="shared" si="500"/>
        <v>0.5</v>
      </c>
      <c r="J5367" s="197">
        <f t="shared" si="501"/>
        <v>1.5</v>
      </c>
      <c r="K5367" s="186">
        <f t="shared" si="504"/>
        <v>7</v>
      </c>
      <c r="L5367" s="198">
        <f t="shared" si="502"/>
        <v>2.3333333333333335</v>
      </c>
      <c r="M5367" s="199">
        <f t="shared" si="503"/>
        <v>2.33</v>
      </c>
    </row>
    <row r="5368" spans="1:13" x14ac:dyDescent="0.35">
      <c r="A5368" s="189" t="s">
        <v>2119</v>
      </c>
      <c r="B5368" s="190" t="s">
        <v>4907</v>
      </c>
      <c r="C5368" s="191">
        <v>569381</v>
      </c>
      <c r="D5368" s="192">
        <v>7.7240000000000002</v>
      </c>
      <c r="E5368" s="193">
        <v>43.545325779999999</v>
      </c>
      <c r="F5368" s="194">
        <v>2.8328611898017</v>
      </c>
      <c r="H5368" s="195">
        <f t="shared" si="499"/>
        <v>5</v>
      </c>
      <c r="I5368" s="196">
        <f t="shared" si="500"/>
        <v>4.5</v>
      </c>
      <c r="J5368" s="197">
        <f t="shared" si="501"/>
        <v>3.5</v>
      </c>
      <c r="K5368" s="186">
        <f t="shared" si="504"/>
        <v>13</v>
      </c>
      <c r="L5368" s="198">
        <f t="shared" si="502"/>
        <v>4.333333333333333</v>
      </c>
      <c r="M5368" s="199">
        <f t="shared" si="503"/>
        <v>4.33</v>
      </c>
    </row>
    <row r="5369" spans="1:13" x14ac:dyDescent="0.35">
      <c r="A5369" s="189" t="s">
        <v>2119</v>
      </c>
      <c r="B5369" s="190" t="s">
        <v>2119</v>
      </c>
      <c r="C5369" s="191">
        <v>540471</v>
      </c>
      <c r="D5369" s="192">
        <v>5.5880000000000001</v>
      </c>
      <c r="E5369" s="193">
        <v>43.181571249999998</v>
      </c>
      <c r="F5369" s="194">
        <v>6.4354366903468447</v>
      </c>
      <c r="H5369" s="195">
        <f t="shared" si="499"/>
        <v>5</v>
      </c>
      <c r="I5369" s="196">
        <f t="shared" si="500"/>
        <v>4</v>
      </c>
      <c r="J5369" s="197">
        <f t="shared" si="501"/>
        <v>0.5</v>
      </c>
      <c r="K5369" s="186">
        <f t="shared" si="504"/>
        <v>9.5</v>
      </c>
      <c r="L5369" s="198">
        <f t="shared" si="502"/>
        <v>3.1666666666666665</v>
      </c>
      <c r="M5369" s="199">
        <f t="shared" si="503"/>
        <v>3.16</v>
      </c>
    </row>
    <row r="5370" spans="1:13" x14ac:dyDescent="0.35">
      <c r="A5370" s="189" t="s">
        <v>2119</v>
      </c>
      <c r="B5370" s="190" t="s">
        <v>4908</v>
      </c>
      <c r="C5370" s="191">
        <v>540480</v>
      </c>
      <c r="D5370" s="192">
        <v>4.0720000000000001</v>
      </c>
      <c r="E5370" s="193">
        <v>43.479638010000002</v>
      </c>
      <c r="F5370" s="194">
        <v>2.2624434389140275</v>
      </c>
      <c r="H5370" s="195">
        <f t="shared" si="499"/>
        <v>5</v>
      </c>
      <c r="I5370" s="196">
        <f t="shared" si="500"/>
        <v>4.5</v>
      </c>
      <c r="J5370" s="197">
        <f t="shared" si="501"/>
        <v>4</v>
      </c>
      <c r="K5370" s="186">
        <f t="shared" si="504"/>
        <v>13.5</v>
      </c>
      <c r="L5370" s="198">
        <f t="shared" si="502"/>
        <v>4.5</v>
      </c>
      <c r="M5370" s="199">
        <f t="shared" si="503"/>
        <v>4.5</v>
      </c>
    </row>
    <row r="5371" spans="1:13" x14ac:dyDescent="0.35">
      <c r="A5371" s="189" t="s">
        <v>2119</v>
      </c>
      <c r="B5371" s="190" t="s">
        <v>4909</v>
      </c>
      <c r="C5371" s="191">
        <v>540595</v>
      </c>
      <c r="D5371" s="192">
        <v>4.484</v>
      </c>
      <c r="E5371" s="193">
        <v>42.703438400000003</v>
      </c>
      <c r="F5371" s="194">
        <v>1.1461318051575933</v>
      </c>
      <c r="H5371" s="195">
        <f t="shared" si="499"/>
        <v>5</v>
      </c>
      <c r="I5371" s="196">
        <f t="shared" si="500"/>
        <v>3.5</v>
      </c>
      <c r="J5371" s="197">
        <f t="shared" si="501"/>
        <v>5</v>
      </c>
      <c r="K5371" s="186">
        <f t="shared" si="504"/>
        <v>13.5</v>
      </c>
      <c r="L5371" s="198">
        <f t="shared" si="502"/>
        <v>4.5</v>
      </c>
      <c r="M5371" s="199">
        <f t="shared" si="503"/>
        <v>4.5</v>
      </c>
    </row>
    <row r="5372" spans="1:13" x14ac:dyDescent="0.35">
      <c r="A5372" s="189" t="s">
        <v>2119</v>
      </c>
      <c r="B5372" s="190" t="s">
        <v>662</v>
      </c>
      <c r="C5372" s="191">
        <v>540609</v>
      </c>
      <c r="D5372" s="192">
        <v>3.7559999999999998</v>
      </c>
      <c r="E5372" s="193">
        <v>41.901206639999998</v>
      </c>
      <c r="F5372" s="194">
        <v>3.0165912518853695</v>
      </c>
      <c r="H5372" s="195">
        <f t="shared" si="499"/>
        <v>4</v>
      </c>
      <c r="I5372" s="196">
        <f t="shared" si="500"/>
        <v>2</v>
      </c>
      <c r="J5372" s="197">
        <f t="shared" si="501"/>
        <v>3</v>
      </c>
      <c r="K5372" s="186">
        <f t="shared" si="504"/>
        <v>9</v>
      </c>
      <c r="L5372" s="198">
        <f t="shared" si="502"/>
        <v>3</v>
      </c>
      <c r="M5372" s="199">
        <f t="shared" si="503"/>
        <v>3</v>
      </c>
    </row>
    <row r="5373" spans="1:13" x14ac:dyDescent="0.35">
      <c r="A5373" s="189" t="s">
        <v>2119</v>
      </c>
      <c r="B5373" s="190" t="s">
        <v>3955</v>
      </c>
      <c r="C5373" s="191">
        <v>540731</v>
      </c>
      <c r="D5373" s="192">
        <v>4.0819999999999999</v>
      </c>
      <c r="E5373" s="193">
        <v>43.592511010000003</v>
      </c>
      <c r="F5373" s="194">
        <v>0.88105726872246704</v>
      </c>
      <c r="H5373" s="195">
        <f t="shared" si="499"/>
        <v>5</v>
      </c>
      <c r="I5373" s="196">
        <f t="shared" si="500"/>
        <v>4.5</v>
      </c>
      <c r="J5373" s="197">
        <f t="shared" si="501"/>
        <v>5</v>
      </c>
      <c r="K5373" s="186">
        <f t="shared" si="504"/>
        <v>14.5</v>
      </c>
      <c r="L5373" s="198">
        <f t="shared" si="502"/>
        <v>4.833333333333333</v>
      </c>
      <c r="M5373" s="199">
        <f t="shared" si="503"/>
        <v>4.83</v>
      </c>
    </row>
    <row r="5374" spans="1:13" x14ac:dyDescent="0.35">
      <c r="A5374" s="189" t="s">
        <v>2119</v>
      </c>
      <c r="B5374" s="190" t="s">
        <v>4910</v>
      </c>
      <c r="C5374" s="191">
        <v>570281</v>
      </c>
      <c r="D5374" s="192">
        <v>3.488</v>
      </c>
      <c r="E5374" s="193">
        <v>43.125</v>
      </c>
      <c r="F5374" s="194">
        <v>1.4705882352941175</v>
      </c>
      <c r="H5374" s="195">
        <f t="shared" si="499"/>
        <v>3.5</v>
      </c>
      <c r="I5374" s="196">
        <f t="shared" si="500"/>
        <v>4</v>
      </c>
      <c r="J5374" s="197">
        <f t="shared" si="501"/>
        <v>5</v>
      </c>
      <c r="K5374" s="186">
        <f t="shared" si="504"/>
        <v>12.5</v>
      </c>
      <c r="L5374" s="198">
        <f t="shared" si="502"/>
        <v>4.166666666666667</v>
      </c>
      <c r="M5374" s="199">
        <f t="shared" si="503"/>
        <v>4.16</v>
      </c>
    </row>
    <row r="5375" spans="1:13" x14ac:dyDescent="0.35">
      <c r="A5375" s="189" t="s">
        <v>2119</v>
      </c>
      <c r="B5375" s="190" t="s">
        <v>4911</v>
      </c>
      <c r="C5375" s="191">
        <v>553336</v>
      </c>
      <c r="D5375" s="192">
        <v>5.242</v>
      </c>
      <c r="E5375" s="193">
        <v>40.923558900000003</v>
      </c>
      <c r="F5375" s="194">
        <v>1.5037593984962405</v>
      </c>
      <c r="H5375" s="195">
        <f t="shared" si="499"/>
        <v>5</v>
      </c>
      <c r="I5375" s="196">
        <f t="shared" si="500"/>
        <v>0.5</v>
      </c>
      <c r="J5375" s="197">
        <f t="shared" si="501"/>
        <v>5</v>
      </c>
      <c r="K5375" s="186">
        <f t="shared" si="504"/>
        <v>10.5</v>
      </c>
      <c r="L5375" s="198">
        <f t="shared" si="502"/>
        <v>3.5</v>
      </c>
      <c r="M5375" s="199">
        <f t="shared" si="503"/>
        <v>3.5</v>
      </c>
    </row>
    <row r="5376" spans="1:13" x14ac:dyDescent="0.35">
      <c r="A5376" s="189" t="s">
        <v>2119</v>
      </c>
      <c r="B5376" s="190" t="s">
        <v>4912</v>
      </c>
      <c r="C5376" s="191">
        <v>541222</v>
      </c>
      <c r="D5376" s="192">
        <v>5.35</v>
      </c>
      <c r="E5376" s="193">
        <v>42.60968295</v>
      </c>
      <c r="F5376" s="194">
        <v>2.0565552699228791</v>
      </c>
      <c r="H5376" s="195">
        <f t="shared" si="499"/>
        <v>5</v>
      </c>
      <c r="I5376" s="196">
        <f t="shared" si="500"/>
        <v>3</v>
      </c>
      <c r="J5376" s="197">
        <f t="shared" si="501"/>
        <v>4.5</v>
      </c>
      <c r="K5376" s="186">
        <f t="shared" si="504"/>
        <v>12.5</v>
      </c>
      <c r="L5376" s="198">
        <f t="shared" si="502"/>
        <v>4.166666666666667</v>
      </c>
      <c r="M5376" s="199">
        <f t="shared" si="503"/>
        <v>4.16</v>
      </c>
    </row>
    <row r="5377" spans="1:13" x14ac:dyDescent="0.35">
      <c r="A5377" s="189" t="s">
        <v>4913</v>
      </c>
      <c r="B5377" s="190" t="s">
        <v>4914</v>
      </c>
      <c r="C5377" s="191">
        <v>500526</v>
      </c>
      <c r="D5377" s="192">
        <v>3.5169999999999999</v>
      </c>
      <c r="E5377" s="193">
        <v>41.9907489</v>
      </c>
      <c r="F5377" s="194">
        <v>2.9955947136563879</v>
      </c>
      <c r="H5377" s="195">
        <f t="shared" si="499"/>
        <v>3.5</v>
      </c>
      <c r="I5377" s="196">
        <f t="shared" si="500"/>
        <v>2</v>
      </c>
      <c r="J5377" s="197">
        <f t="shared" si="501"/>
        <v>3</v>
      </c>
      <c r="K5377" s="186">
        <f t="shared" si="504"/>
        <v>8.5</v>
      </c>
      <c r="L5377" s="198">
        <f t="shared" si="502"/>
        <v>2.8333333333333335</v>
      </c>
      <c r="M5377" s="199">
        <f t="shared" si="503"/>
        <v>2.83</v>
      </c>
    </row>
    <row r="5378" spans="1:13" x14ac:dyDescent="0.35">
      <c r="A5378" s="189" t="s">
        <v>4913</v>
      </c>
      <c r="B5378" s="190" t="s">
        <v>4915</v>
      </c>
      <c r="C5378" s="191">
        <v>500801</v>
      </c>
      <c r="D5378" s="192">
        <v>1.6950000000000001</v>
      </c>
      <c r="E5378" s="193">
        <v>43.121580549999997</v>
      </c>
      <c r="F5378" s="194">
        <v>1.8237082066869299</v>
      </c>
      <c r="H5378" s="195">
        <f t="shared" si="499"/>
        <v>0.5</v>
      </c>
      <c r="I5378" s="196">
        <f t="shared" si="500"/>
        <v>4</v>
      </c>
      <c r="J5378" s="197">
        <f t="shared" si="501"/>
        <v>4.5</v>
      </c>
      <c r="K5378" s="186">
        <f t="shared" si="504"/>
        <v>9</v>
      </c>
      <c r="L5378" s="198">
        <f t="shared" si="502"/>
        <v>3</v>
      </c>
      <c r="M5378" s="199">
        <f t="shared" si="503"/>
        <v>3</v>
      </c>
    </row>
    <row r="5379" spans="1:13" x14ac:dyDescent="0.35">
      <c r="A5379" s="189" t="s">
        <v>4913</v>
      </c>
      <c r="B5379" s="190" t="s">
        <v>3502</v>
      </c>
      <c r="C5379" s="191">
        <v>500852</v>
      </c>
      <c r="D5379" s="192">
        <v>2.0859999999999999</v>
      </c>
      <c r="E5379" s="193">
        <v>43.840181749999999</v>
      </c>
      <c r="F5379" s="194">
        <v>2.6866851047016991</v>
      </c>
      <c r="H5379" s="195">
        <f t="shared" si="499"/>
        <v>0.5</v>
      </c>
      <c r="I5379" s="196">
        <f t="shared" si="500"/>
        <v>5</v>
      </c>
      <c r="J5379" s="197">
        <f t="shared" si="501"/>
        <v>3.5</v>
      </c>
      <c r="K5379" s="186">
        <f t="shared" si="504"/>
        <v>9</v>
      </c>
      <c r="L5379" s="198">
        <f t="shared" si="502"/>
        <v>3</v>
      </c>
      <c r="M5379" s="199">
        <f t="shared" si="503"/>
        <v>3</v>
      </c>
    </row>
    <row r="5380" spans="1:13" x14ac:dyDescent="0.35">
      <c r="A5380" s="189" t="s">
        <v>4913</v>
      </c>
      <c r="B5380" s="190" t="s">
        <v>282</v>
      </c>
      <c r="C5380" s="191">
        <v>552402</v>
      </c>
      <c r="D5380" s="192">
        <v>2.105</v>
      </c>
      <c r="E5380" s="193">
        <v>40.993635079999997</v>
      </c>
      <c r="F5380" s="194">
        <v>1.6973125884016973</v>
      </c>
      <c r="H5380" s="195">
        <f t="shared" ref="H5380:H5443" si="505">VALUE(_xlfn.IFS(D5380&gt;4.05,"5",D5380&gt;=3.83,"4,5",D5380&gt;=3.6,"4",D5380&gt;=3.37,"3,5",D5380&gt;=3.14,"3",D5380&gt;=2.91,"2,5",D5380&gt;=2.68,"2",D5380&gt;=2.45,"1,5",D5380&gt;=2.22,"1",D5380&lt;2.22,"0,5"))</f>
        <v>0.5</v>
      </c>
      <c r="I5380" s="196">
        <f t="shared" ref="I5380:I5443" si="506">VALUE(_xlfn.IFS(E5380&gt;43.62,"5",E5380&gt;=43.32,"4,5",E5380&gt;=43.1,"4",E5380&gt;=42.7,"3,5",E5380&gt;=42.39,"3",E5380&gt;=42.08,"2,5",E5380&gt;=41.77,"2",E5380&gt;=41.46,"1,5",E5380&gt;=41.15,"1",E5380&lt;41.15,"0,5"))</f>
        <v>0.5</v>
      </c>
      <c r="J5380" s="197">
        <f t="shared" ref="J5380:J5443" si="507">VALUE(_xlfn.IFS(F5380&gt;4.53,"0,5",F5380&gt;=4.2,"1",F5380&gt;=3.86,"1,5",F5380&gt;=3.52,"2",F5380&gt;=3.18,"2,5",F5380&gt;=2.84,"3",F5380&gt;=2.5,"3,5",F5380&gt;=2.16,"4",F5380&gt;=1.82,"4,5",F5380&lt;1.82,"5"))</f>
        <v>5</v>
      </c>
      <c r="K5380" s="186">
        <f t="shared" si="504"/>
        <v>6</v>
      </c>
      <c r="L5380" s="198">
        <f t="shared" ref="L5380:L5443" si="508">(H5380+I5380+J5380)/3</f>
        <v>2</v>
      </c>
      <c r="M5380" s="199">
        <f t="shared" ref="M5380:M5443" si="509">ROUNDDOWN(L5380,2)</f>
        <v>2</v>
      </c>
    </row>
    <row r="5381" spans="1:13" x14ac:dyDescent="0.35">
      <c r="A5381" s="189" t="s">
        <v>4913</v>
      </c>
      <c r="B5381" s="190" t="s">
        <v>4916</v>
      </c>
      <c r="C5381" s="191">
        <v>500879</v>
      </c>
      <c r="D5381" s="192">
        <v>2.754</v>
      </c>
      <c r="E5381" s="193">
        <v>40.517877089999999</v>
      </c>
      <c r="F5381" s="194">
        <v>5.5865921787709496</v>
      </c>
      <c r="H5381" s="195">
        <f t="shared" si="505"/>
        <v>2</v>
      </c>
      <c r="I5381" s="196">
        <f t="shared" si="506"/>
        <v>0.5</v>
      </c>
      <c r="J5381" s="197">
        <f t="shared" si="507"/>
        <v>0.5</v>
      </c>
      <c r="K5381" s="186">
        <f t="shared" si="504"/>
        <v>3</v>
      </c>
      <c r="L5381" s="198">
        <f t="shared" si="508"/>
        <v>1</v>
      </c>
      <c r="M5381" s="199">
        <f t="shared" si="509"/>
        <v>1</v>
      </c>
    </row>
    <row r="5382" spans="1:13" x14ac:dyDescent="0.35">
      <c r="A5382" s="189" t="s">
        <v>4913</v>
      </c>
      <c r="B5382" s="190" t="s">
        <v>4917</v>
      </c>
      <c r="C5382" s="191">
        <v>547026</v>
      </c>
      <c r="D5382" s="192">
        <v>2.2829999999999999</v>
      </c>
      <c r="E5382" s="193">
        <v>42.02794411</v>
      </c>
      <c r="F5382" s="194">
        <v>2.19560878243513</v>
      </c>
      <c r="H5382" s="195">
        <f t="shared" si="505"/>
        <v>1</v>
      </c>
      <c r="I5382" s="196">
        <f t="shared" si="506"/>
        <v>2</v>
      </c>
      <c r="J5382" s="197">
        <f t="shared" si="507"/>
        <v>4</v>
      </c>
      <c r="K5382" s="186">
        <f t="shared" si="504"/>
        <v>7</v>
      </c>
      <c r="L5382" s="198">
        <f t="shared" si="508"/>
        <v>2.3333333333333335</v>
      </c>
      <c r="M5382" s="199">
        <f t="shared" si="509"/>
        <v>2.33</v>
      </c>
    </row>
    <row r="5383" spans="1:13" x14ac:dyDescent="0.35">
      <c r="A5383" s="189" t="s">
        <v>4913</v>
      </c>
      <c r="B5383" s="190" t="s">
        <v>4918</v>
      </c>
      <c r="C5383" s="191">
        <v>552445</v>
      </c>
      <c r="D5383" s="192">
        <v>2.5510000000000002</v>
      </c>
      <c r="E5383" s="193">
        <v>42.982258059999999</v>
      </c>
      <c r="F5383" s="194">
        <v>3.870967741935484</v>
      </c>
      <c r="H5383" s="195">
        <f t="shared" si="505"/>
        <v>1.5</v>
      </c>
      <c r="I5383" s="196">
        <f t="shared" si="506"/>
        <v>3.5</v>
      </c>
      <c r="J5383" s="197">
        <f t="shared" si="507"/>
        <v>1.5</v>
      </c>
      <c r="K5383" s="186">
        <f t="shared" si="504"/>
        <v>6.5</v>
      </c>
      <c r="L5383" s="198">
        <f t="shared" si="508"/>
        <v>2.1666666666666665</v>
      </c>
      <c r="M5383" s="199">
        <f t="shared" si="509"/>
        <v>2.16</v>
      </c>
    </row>
    <row r="5384" spans="1:13" x14ac:dyDescent="0.35">
      <c r="A5384" s="189" t="s">
        <v>4913</v>
      </c>
      <c r="B5384" s="190" t="s">
        <v>643</v>
      </c>
      <c r="C5384" s="191">
        <v>501646</v>
      </c>
      <c r="D5384" s="192">
        <v>3.125</v>
      </c>
      <c r="E5384" s="193">
        <v>40.501699520000003</v>
      </c>
      <c r="F5384" s="194">
        <v>1.4276002719238614</v>
      </c>
      <c r="H5384" s="195">
        <f t="shared" si="505"/>
        <v>2.5</v>
      </c>
      <c r="I5384" s="196">
        <f t="shared" si="506"/>
        <v>0.5</v>
      </c>
      <c r="J5384" s="197">
        <f t="shared" si="507"/>
        <v>5</v>
      </c>
      <c r="K5384" s="186">
        <f t="shared" si="504"/>
        <v>8</v>
      </c>
      <c r="L5384" s="198">
        <f t="shared" si="508"/>
        <v>2.6666666666666665</v>
      </c>
      <c r="M5384" s="199">
        <f t="shared" si="509"/>
        <v>2.66</v>
      </c>
    </row>
    <row r="5385" spans="1:13" x14ac:dyDescent="0.35">
      <c r="A5385" s="189" t="s">
        <v>4913</v>
      </c>
      <c r="B5385" s="190" t="s">
        <v>4919</v>
      </c>
      <c r="C5385" s="191">
        <v>568392</v>
      </c>
      <c r="D5385" s="192">
        <v>1.345</v>
      </c>
      <c r="E5385" s="193">
        <v>42.562686569999997</v>
      </c>
      <c r="F5385" s="194">
        <v>2.08955223880597</v>
      </c>
      <c r="H5385" s="195">
        <f t="shared" si="505"/>
        <v>0.5</v>
      </c>
      <c r="I5385" s="196">
        <f t="shared" si="506"/>
        <v>3</v>
      </c>
      <c r="J5385" s="197">
        <f t="shared" si="507"/>
        <v>4.5</v>
      </c>
      <c r="K5385" s="186">
        <f t="shared" si="504"/>
        <v>8</v>
      </c>
      <c r="L5385" s="198">
        <f t="shared" si="508"/>
        <v>2.6666666666666665</v>
      </c>
      <c r="M5385" s="199">
        <f t="shared" si="509"/>
        <v>2.66</v>
      </c>
    </row>
    <row r="5386" spans="1:13" x14ac:dyDescent="0.35">
      <c r="A5386" s="189" t="s">
        <v>4913</v>
      </c>
      <c r="B5386" s="190" t="s">
        <v>4920</v>
      </c>
      <c r="C5386" s="191">
        <v>501751</v>
      </c>
      <c r="D5386" s="192">
        <v>2.6429999999999998</v>
      </c>
      <c r="E5386" s="193">
        <v>42.848509489999998</v>
      </c>
      <c r="F5386" s="194">
        <v>3.0352303523035231</v>
      </c>
      <c r="H5386" s="195">
        <f t="shared" si="505"/>
        <v>1.5</v>
      </c>
      <c r="I5386" s="196">
        <f t="shared" si="506"/>
        <v>3.5</v>
      </c>
      <c r="J5386" s="197">
        <f t="shared" si="507"/>
        <v>3</v>
      </c>
      <c r="K5386" s="186">
        <f t="shared" si="504"/>
        <v>8</v>
      </c>
      <c r="L5386" s="198">
        <f t="shared" si="508"/>
        <v>2.6666666666666665</v>
      </c>
      <c r="M5386" s="199">
        <f t="shared" si="509"/>
        <v>2.66</v>
      </c>
    </row>
    <row r="5387" spans="1:13" x14ac:dyDescent="0.35">
      <c r="A5387" s="189" t="s">
        <v>4913</v>
      </c>
      <c r="B5387" s="190" t="s">
        <v>4921</v>
      </c>
      <c r="C5387" s="191">
        <v>501794</v>
      </c>
      <c r="D5387" s="192">
        <v>2.4039999999999999</v>
      </c>
      <c r="E5387" s="193">
        <v>41.720994480000002</v>
      </c>
      <c r="F5387" s="194">
        <v>1.4732965009208103</v>
      </c>
      <c r="H5387" s="195">
        <f t="shared" si="505"/>
        <v>1</v>
      </c>
      <c r="I5387" s="196">
        <f t="shared" si="506"/>
        <v>1.5</v>
      </c>
      <c r="J5387" s="197">
        <f t="shared" si="507"/>
        <v>5</v>
      </c>
      <c r="K5387" s="186">
        <f t="shared" si="504"/>
        <v>7.5</v>
      </c>
      <c r="L5387" s="198">
        <f t="shared" si="508"/>
        <v>2.5</v>
      </c>
      <c r="M5387" s="199">
        <f t="shared" si="509"/>
        <v>2.5</v>
      </c>
    </row>
    <row r="5388" spans="1:13" x14ac:dyDescent="0.35">
      <c r="A5388" s="189" t="s">
        <v>4913</v>
      </c>
      <c r="B5388" s="190" t="s">
        <v>4922</v>
      </c>
      <c r="C5388" s="191">
        <v>501841</v>
      </c>
      <c r="D5388" s="192">
        <v>4.1360000000000001</v>
      </c>
      <c r="E5388" s="193">
        <v>42.433508889999999</v>
      </c>
      <c r="F5388" s="194">
        <v>3.0283080974325212</v>
      </c>
      <c r="H5388" s="195">
        <f t="shared" si="505"/>
        <v>5</v>
      </c>
      <c r="I5388" s="196">
        <f t="shared" si="506"/>
        <v>3</v>
      </c>
      <c r="J5388" s="197">
        <f t="shared" si="507"/>
        <v>3</v>
      </c>
      <c r="K5388" s="186">
        <f t="shared" si="504"/>
        <v>11</v>
      </c>
      <c r="L5388" s="198">
        <f t="shared" si="508"/>
        <v>3.6666666666666665</v>
      </c>
      <c r="M5388" s="199">
        <f t="shared" si="509"/>
        <v>3.66</v>
      </c>
    </row>
    <row r="5389" spans="1:13" x14ac:dyDescent="0.35">
      <c r="A5389" s="189" t="s">
        <v>4913</v>
      </c>
      <c r="B5389" s="190" t="s">
        <v>4923</v>
      </c>
      <c r="C5389" s="191">
        <v>502146</v>
      </c>
      <c r="D5389" s="192">
        <v>2.7709999999999999</v>
      </c>
      <c r="E5389" s="193">
        <v>43.836744410000001</v>
      </c>
      <c r="F5389" s="194">
        <v>1.0471204188481678</v>
      </c>
      <c r="H5389" s="195">
        <f t="shared" si="505"/>
        <v>2</v>
      </c>
      <c r="I5389" s="196">
        <f t="shared" si="506"/>
        <v>5</v>
      </c>
      <c r="J5389" s="197">
        <f t="shared" si="507"/>
        <v>5</v>
      </c>
      <c r="K5389" s="186">
        <f t="shared" ref="K5389:K5452" si="510">SUM(H5389:J5389)</f>
        <v>12</v>
      </c>
      <c r="L5389" s="198">
        <f t="shared" si="508"/>
        <v>4</v>
      </c>
      <c r="M5389" s="199">
        <f t="shared" si="509"/>
        <v>4</v>
      </c>
    </row>
    <row r="5390" spans="1:13" x14ac:dyDescent="0.35">
      <c r="A5390" s="189" t="s">
        <v>4913</v>
      </c>
      <c r="B5390" s="190" t="s">
        <v>4924</v>
      </c>
      <c r="C5390" s="191">
        <v>552020</v>
      </c>
      <c r="D5390" s="192">
        <v>1.502</v>
      </c>
      <c r="E5390" s="193">
        <v>37.571232879999997</v>
      </c>
      <c r="F5390" s="194">
        <v>14.611872146118721</v>
      </c>
      <c r="H5390" s="195">
        <f t="shared" si="505"/>
        <v>0.5</v>
      </c>
      <c r="I5390" s="196">
        <f t="shared" si="506"/>
        <v>0.5</v>
      </c>
      <c r="J5390" s="197">
        <f t="shared" si="507"/>
        <v>0.5</v>
      </c>
      <c r="K5390" s="186">
        <f t="shared" si="510"/>
        <v>1.5</v>
      </c>
      <c r="L5390" s="198">
        <f t="shared" si="508"/>
        <v>0.5</v>
      </c>
      <c r="M5390" s="199">
        <f t="shared" si="509"/>
        <v>0.5</v>
      </c>
    </row>
    <row r="5391" spans="1:13" x14ac:dyDescent="0.35">
      <c r="A5391" s="189" t="s">
        <v>4913</v>
      </c>
      <c r="B5391" s="190" t="s">
        <v>4925</v>
      </c>
      <c r="C5391" s="191">
        <v>502235</v>
      </c>
      <c r="D5391" s="192">
        <v>2.2919999999999998</v>
      </c>
      <c r="E5391" s="193">
        <v>40.295312500000001</v>
      </c>
      <c r="F5391" s="194">
        <v>3.6458333333333335</v>
      </c>
      <c r="H5391" s="195">
        <f t="shared" si="505"/>
        <v>1</v>
      </c>
      <c r="I5391" s="196">
        <f t="shared" si="506"/>
        <v>0.5</v>
      </c>
      <c r="J5391" s="197">
        <f t="shared" si="507"/>
        <v>2</v>
      </c>
      <c r="K5391" s="186">
        <f t="shared" si="510"/>
        <v>3.5</v>
      </c>
      <c r="L5391" s="198">
        <f t="shared" si="508"/>
        <v>1.1666666666666667</v>
      </c>
      <c r="M5391" s="199">
        <f t="shared" si="509"/>
        <v>1.1599999999999999</v>
      </c>
    </row>
    <row r="5392" spans="1:13" x14ac:dyDescent="0.35">
      <c r="A5392" s="189" t="s">
        <v>4913</v>
      </c>
      <c r="B5392" s="190" t="s">
        <v>4926</v>
      </c>
      <c r="C5392" s="191">
        <v>502545</v>
      </c>
      <c r="D5392" s="192">
        <v>2.9009999999999998</v>
      </c>
      <c r="E5392" s="193">
        <v>41.395716950000001</v>
      </c>
      <c r="F5392" s="194">
        <v>4.2458100558659222</v>
      </c>
      <c r="H5392" s="195">
        <f t="shared" si="505"/>
        <v>2</v>
      </c>
      <c r="I5392" s="196">
        <f t="shared" si="506"/>
        <v>1</v>
      </c>
      <c r="J5392" s="197">
        <f t="shared" si="507"/>
        <v>1</v>
      </c>
      <c r="K5392" s="186">
        <f t="shared" si="510"/>
        <v>4</v>
      </c>
      <c r="L5392" s="198">
        <f t="shared" si="508"/>
        <v>1.3333333333333333</v>
      </c>
      <c r="M5392" s="199">
        <f t="shared" si="509"/>
        <v>1.33</v>
      </c>
    </row>
    <row r="5393" spans="1:13" x14ac:dyDescent="0.35">
      <c r="A5393" s="189" t="s">
        <v>4913</v>
      </c>
      <c r="B5393" s="190" t="s">
        <v>4927</v>
      </c>
      <c r="C5393" s="191">
        <v>568872</v>
      </c>
      <c r="D5393" s="192">
        <v>2.1629999999999998</v>
      </c>
      <c r="E5393" s="193">
        <v>38.115873020000002</v>
      </c>
      <c r="F5393" s="194">
        <v>3.8095238095238093</v>
      </c>
      <c r="H5393" s="195">
        <f t="shared" si="505"/>
        <v>0.5</v>
      </c>
      <c r="I5393" s="196">
        <f t="shared" si="506"/>
        <v>0.5</v>
      </c>
      <c r="J5393" s="197">
        <f t="shared" si="507"/>
        <v>2</v>
      </c>
      <c r="K5393" s="186">
        <f t="shared" si="510"/>
        <v>3</v>
      </c>
      <c r="L5393" s="198">
        <f t="shared" si="508"/>
        <v>1</v>
      </c>
      <c r="M5393" s="199">
        <f t="shared" si="509"/>
        <v>1</v>
      </c>
    </row>
    <row r="5394" spans="1:13" x14ac:dyDescent="0.35">
      <c r="A5394" s="189" t="s">
        <v>4913</v>
      </c>
      <c r="B5394" s="190" t="s">
        <v>3892</v>
      </c>
      <c r="C5394" s="191">
        <v>500135</v>
      </c>
      <c r="D5394" s="192">
        <v>2.0510000000000002</v>
      </c>
      <c r="E5394" s="193">
        <v>41.58823529</v>
      </c>
      <c r="F5394" s="194">
        <v>0</v>
      </c>
      <c r="H5394" s="195">
        <f t="shared" si="505"/>
        <v>0.5</v>
      </c>
      <c r="I5394" s="196">
        <f t="shared" si="506"/>
        <v>1.5</v>
      </c>
      <c r="J5394" s="197">
        <f t="shared" si="507"/>
        <v>5</v>
      </c>
      <c r="K5394" s="186">
        <f t="shared" si="510"/>
        <v>7</v>
      </c>
      <c r="L5394" s="198">
        <f t="shared" si="508"/>
        <v>2.3333333333333335</v>
      </c>
      <c r="M5394" s="199">
        <f t="shared" si="509"/>
        <v>2.33</v>
      </c>
    </row>
    <row r="5395" spans="1:13" x14ac:dyDescent="0.35">
      <c r="A5395" s="189" t="s">
        <v>4913</v>
      </c>
      <c r="B5395" s="190" t="s">
        <v>4928</v>
      </c>
      <c r="C5395" s="191">
        <v>503304</v>
      </c>
      <c r="D5395" s="192">
        <v>2.21</v>
      </c>
      <c r="E5395" s="193">
        <v>42.829545449999998</v>
      </c>
      <c r="F5395" s="194">
        <v>2.9545454545454546</v>
      </c>
      <c r="H5395" s="195">
        <f t="shared" si="505"/>
        <v>0.5</v>
      </c>
      <c r="I5395" s="196">
        <f t="shared" si="506"/>
        <v>3.5</v>
      </c>
      <c r="J5395" s="197">
        <f t="shared" si="507"/>
        <v>3</v>
      </c>
      <c r="K5395" s="186">
        <f t="shared" si="510"/>
        <v>7</v>
      </c>
      <c r="L5395" s="198">
        <f t="shared" si="508"/>
        <v>2.3333333333333335</v>
      </c>
      <c r="M5395" s="199">
        <f t="shared" si="509"/>
        <v>2.33</v>
      </c>
    </row>
    <row r="5396" spans="1:13" x14ac:dyDescent="0.35">
      <c r="A5396" s="189" t="s">
        <v>4913</v>
      </c>
      <c r="B5396" s="190" t="s">
        <v>4929</v>
      </c>
      <c r="C5396" s="191">
        <v>552437</v>
      </c>
      <c r="D5396" s="192">
        <v>1.887</v>
      </c>
      <c r="E5396" s="193">
        <v>43.480039920000003</v>
      </c>
      <c r="F5396" s="194">
        <v>0.79840319361277456</v>
      </c>
      <c r="H5396" s="195">
        <f t="shared" si="505"/>
        <v>0.5</v>
      </c>
      <c r="I5396" s="196">
        <f t="shared" si="506"/>
        <v>4.5</v>
      </c>
      <c r="J5396" s="197">
        <f t="shared" si="507"/>
        <v>5</v>
      </c>
      <c r="K5396" s="186">
        <f t="shared" si="510"/>
        <v>10</v>
      </c>
      <c r="L5396" s="198">
        <f t="shared" si="508"/>
        <v>3.3333333333333335</v>
      </c>
      <c r="M5396" s="199">
        <f t="shared" si="509"/>
        <v>3.33</v>
      </c>
    </row>
    <row r="5397" spans="1:13" x14ac:dyDescent="0.35">
      <c r="A5397" s="189" t="s">
        <v>4913</v>
      </c>
      <c r="B5397" s="190" t="s">
        <v>4930</v>
      </c>
      <c r="C5397" s="191">
        <v>554901</v>
      </c>
      <c r="D5397" s="192">
        <v>2.3969999999999998</v>
      </c>
      <c r="E5397" s="193">
        <v>40.959058339999999</v>
      </c>
      <c r="F5397" s="194">
        <v>7.0624360286591612</v>
      </c>
      <c r="H5397" s="195">
        <f t="shared" si="505"/>
        <v>1</v>
      </c>
      <c r="I5397" s="196">
        <f t="shared" si="506"/>
        <v>0.5</v>
      </c>
      <c r="J5397" s="197">
        <f t="shared" si="507"/>
        <v>0.5</v>
      </c>
      <c r="K5397" s="186">
        <f t="shared" si="510"/>
        <v>2</v>
      </c>
      <c r="L5397" s="198">
        <f t="shared" si="508"/>
        <v>0.66666666666666663</v>
      </c>
      <c r="M5397" s="199">
        <f t="shared" si="509"/>
        <v>0.66</v>
      </c>
    </row>
    <row r="5398" spans="1:13" x14ac:dyDescent="0.35">
      <c r="A5398" s="189" t="s">
        <v>4913</v>
      </c>
      <c r="B5398" s="190" t="s">
        <v>4931</v>
      </c>
      <c r="C5398" s="191">
        <v>503941</v>
      </c>
      <c r="D5398" s="201" t="s">
        <v>1467</v>
      </c>
      <c r="E5398" s="202" t="s">
        <v>1468</v>
      </c>
      <c r="F5398" s="194">
        <v>0</v>
      </c>
      <c r="H5398" s="195">
        <f t="shared" si="505"/>
        <v>5</v>
      </c>
      <c r="I5398" s="196">
        <f t="shared" si="506"/>
        <v>5</v>
      </c>
      <c r="J5398" s="197">
        <f t="shared" si="507"/>
        <v>5</v>
      </c>
      <c r="K5398" s="186">
        <f t="shared" si="510"/>
        <v>15</v>
      </c>
      <c r="L5398" s="198">
        <f t="shared" si="508"/>
        <v>5</v>
      </c>
      <c r="M5398" s="199">
        <f t="shared" si="509"/>
        <v>5</v>
      </c>
    </row>
    <row r="5399" spans="1:13" x14ac:dyDescent="0.35">
      <c r="A5399" s="189" t="s">
        <v>4913</v>
      </c>
      <c r="B5399" s="190" t="s">
        <v>4932</v>
      </c>
      <c r="C5399" s="191">
        <v>569003</v>
      </c>
      <c r="D5399" s="192">
        <v>3.194</v>
      </c>
      <c r="E5399" s="193">
        <v>43.264135699999997</v>
      </c>
      <c r="F5399" s="194">
        <v>1.2924071082390953</v>
      </c>
      <c r="H5399" s="195">
        <f t="shared" si="505"/>
        <v>3</v>
      </c>
      <c r="I5399" s="196">
        <f t="shared" si="506"/>
        <v>4</v>
      </c>
      <c r="J5399" s="197">
        <f t="shared" si="507"/>
        <v>5</v>
      </c>
      <c r="K5399" s="186">
        <f t="shared" si="510"/>
        <v>12</v>
      </c>
      <c r="L5399" s="198">
        <f t="shared" si="508"/>
        <v>4</v>
      </c>
      <c r="M5399" s="199">
        <f t="shared" si="509"/>
        <v>4</v>
      </c>
    </row>
    <row r="5400" spans="1:13" x14ac:dyDescent="0.35">
      <c r="A5400" s="189" t="s">
        <v>4913</v>
      </c>
      <c r="B5400" s="190" t="s">
        <v>4933</v>
      </c>
      <c r="C5400" s="191">
        <v>552232</v>
      </c>
      <c r="D5400" s="192">
        <v>1.72</v>
      </c>
      <c r="E5400" s="193">
        <v>44.955716590000002</v>
      </c>
      <c r="F5400" s="194">
        <v>2.2544283413848629</v>
      </c>
      <c r="H5400" s="195">
        <f t="shared" si="505"/>
        <v>0.5</v>
      </c>
      <c r="I5400" s="196">
        <f t="shared" si="506"/>
        <v>5</v>
      </c>
      <c r="J5400" s="197">
        <f t="shared" si="507"/>
        <v>4</v>
      </c>
      <c r="K5400" s="186">
        <f t="shared" si="510"/>
        <v>9.5</v>
      </c>
      <c r="L5400" s="198">
        <f t="shared" si="508"/>
        <v>3.1666666666666665</v>
      </c>
      <c r="M5400" s="199">
        <f t="shared" si="509"/>
        <v>3.16</v>
      </c>
    </row>
    <row r="5401" spans="1:13" x14ac:dyDescent="0.35">
      <c r="A5401" s="189" t="s">
        <v>4913</v>
      </c>
      <c r="B5401" s="190" t="s">
        <v>4934</v>
      </c>
      <c r="C5401" s="191">
        <v>552216</v>
      </c>
      <c r="D5401" s="192">
        <v>3.04</v>
      </c>
      <c r="E5401" s="193">
        <v>44.076000000000001</v>
      </c>
      <c r="F5401" s="194">
        <v>3.6</v>
      </c>
      <c r="H5401" s="195">
        <f t="shared" si="505"/>
        <v>2.5</v>
      </c>
      <c r="I5401" s="196">
        <f t="shared" si="506"/>
        <v>5</v>
      </c>
      <c r="J5401" s="197">
        <f t="shared" si="507"/>
        <v>2</v>
      </c>
      <c r="K5401" s="186">
        <f t="shared" si="510"/>
        <v>9.5</v>
      </c>
      <c r="L5401" s="198">
        <f t="shared" si="508"/>
        <v>3.1666666666666665</v>
      </c>
      <c r="M5401" s="199">
        <f t="shared" si="509"/>
        <v>3.16</v>
      </c>
    </row>
    <row r="5402" spans="1:13" x14ac:dyDescent="0.35">
      <c r="A5402" s="189" t="s">
        <v>4913</v>
      </c>
      <c r="B5402" s="190" t="s">
        <v>4935</v>
      </c>
      <c r="C5402" s="191">
        <v>503657</v>
      </c>
      <c r="D5402" s="192">
        <v>2.101</v>
      </c>
      <c r="E5402" s="193">
        <v>42.719851579999997</v>
      </c>
      <c r="F5402" s="194">
        <v>1.9789734075448362</v>
      </c>
      <c r="H5402" s="195">
        <f t="shared" si="505"/>
        <v>0.5</v>
      </c>
      <c r="I5402" s="196">
        <f t="shared" si="506"/>
        <v>3.5</v>
      </c>
      <c r="J5402" s="197">
        <f t="shared" si="507"/>
        <v>4.5</v>
      </c>
      <c r="K5402" s="186">
        <f t="shared" si="510"/>
        <v>8.5</v>
      </c>
      <c r="L5402" s="198">
        <f t="shared" si="508"/>
        <v>2.8333333333333335</v>
      </c>
      <c r="M5402" s="199">
        <f t="shared" si="509"/>
        <v>2.83</v>
      </c>
    </row>
    <row r="5403" spans="1:13" x14ac:dyDescent="0.35">
      <c r="A5403" s="189" t="s">
        <v>4913</v>
      </c>
      <c r="B5403" s="190" t="s">
        <v>4936</v>
      </c>
      <c r="C5403" s="191">
        <v>503738</v>
      </c>
      <c r="D5403" s="192">
        <v>1.704</v>
      </c>
      <c r="E5403" s="193">
        <v>42.46621622</v>
      </c>
      <c r="F5403" s="194">
        <v>2.1959459459459461</v>
      </c>
      <c r="H5403" s="195">
        <f t="shared" si="505"/>
        <v>0.5</v>
      </c>
      <c r="I5403" s="196">
        <f t="shared" si="506"/>
        <v>3</v>
      </c>
      <c r="J5403" s="197">
        <f t="shared" si="507"/>
        <v>4</v>
      </c>
      <c r="K5403" s="186">
        <f t="shared" si="510"/>
        <v>7.5</v>
      </c>
      <c r="L5403" s="198">
        <f t="shared" si="508"/>
        <v>2.5</v>
      </c>
      <c r="M5403" s="199">
        <f t="shared" si="509"/>
        <v>2.5</v>
      </c>
    </row>
    <row r="5404" spans="1:13" x14ac:dyDescent="0.35">
      <c r="A5404" s="189" t="s">
        <v>4913</v>
      </c>
      <c r="B5404" s="190" t="s">
        <v>4937</v>
      </c>
      <c r="C5404" s="191">
        <v>554944</v>
      </c>
      <c r="D5404" s="192">
        <v>2.9609999999999999</v>
      </c>
      <c r="E5404" s="193">
        <v>41.441344780000001</v>
      </c>
      <c r="F5404" s="194">
        <v>3.7195994277539342</v>
      </c>
      <c r="H5404" s="195">
        <f t="shared" si="505"/>
        <v>2.5</v>
      </c>
      <c r="I5404" s="196">
        <f t="shared" si="506"/>
        <v>1</v>
      </c>
      <c r="J5404" s="197">
        <f t="shared" si="507"/>
        <v>2</v>
      </c>
      <c r="K5404" s="186">
        <f t="shared" si="510"/>
        <v>5.5</v>
      </c>
      <c r="L5404" s="198">
        <f t="shared" si="508"/>
        <v>1.8333333333333333</v>
      </c>
      <c r="M5404" s="199">
        <f t="shared" si="509"/>
        <v>1.83</v>
      </c>
    </row>
    <row r="5405" spans="1:13" x14ac:dyDescent="0.35">
      <c r="A5405" s="189" t="s">
        <v>4913</v>
      </c>
      <c r="B5405" s="190" t="s">
        <v>4938</v>
      </c>
      <c r="C5405" s="191">
        <v>504505</v>
      </c>
      <c r="D5405" s="192">
        <v>2.7719999999999998</v>
      </c>
      <c r="E5405" s="193">
        <v>41.776566760000001</v>
      </c>
      <c r="F5405" s="194">
        <v>4.1780199818346961</v>
      </c>
      <c r="H5405" s="195">
        <f t="shared" si="505"/>
        <v>2</v>
      </c>
      <c r="I5405" s="196">
        <f t="shared" si="506"/>
        <v>2</v>
      </c>
      <c r="J5405" s="197">
        <f t="shared" si="507"/>
        <v>1.5</v>
      </c>
      <c r="K5405" s="186">
        <f t="shared" si="510"/>
        <v>5.5</v>
      </c>
      <c r="L5405" s="198">
        <f t="shared" si="508"/>
        <v>1.8333333333333333</v>
      </c>
      <c r="M5405" s="199">
        <f t="shared" si="509"/>
        <v>1.83</v>
      </c>
    </row>
    <row r="5406" spans="1:13" x14ac:dyDescent="0.35">
      <c r="A5406" s="189" t="s">
        <v>4913</v>
      </c>
      <c r="B5406" s="190" t="s">
        <v>4913</v>
      </c>
      <c r="C5406" s="191">
        <v>500496</v>
      </c>
      <c r="D5406" s="192">
        <v>3.8420000000000001</v>
      </c>
      <c r="E5406" s="193">
        <v>43.09623826</v>
      </c>
      <c r="F5406" s="194">
        <v>6.9193395442503389</v>
      </c>
      <c r="H5406" s="195">
        <f t="shared" si="505"/>
        <v>4.5</v>
      </c>
      <c r="I5406" s="196">
        <f t="shared" si="506"/>
        <v>3.5</v>
      </c>
      <c r="J5406" s="197">
        <f t="shared" si="507"/>
        <v>0.5</v>
      </c>
      <c r="K5406" s="186">
        <f t="shared" si="510"/>
        <v>8.5</v>
      </c>
      <c r="L5406" s="198">
        <f t="shared" si="508"/>
        <v>2.8333333333333335</v>
      </c>
      <c r="M5406" s="199">
        <f t="shared" si="509"/>
        <v>2.83</v>
      </c>
    </row>
    <row r="5407" spans="1:13" x14ac:dyDescent="0.35">
      <c r="A5407" s="189" t="s">
        <v>4913</v>
      </c>
      <c r="B5407" s="190" t="s">
        <v>4939</v>
      </c>
      <c r="C5407" s="191">
        <v>552411</v>
      </c>
      <c r="D5407" s="192">
        <v>3.5710000000000002</v>
      </c>
      <c r="E5407" s="193">
        <v>42.551712559999999</v>
      </c>
      <c r="F5407" s="194">
        <v>5.1040967092008058</v>
      </c>
      <c r="H5407" s="195">
        <f t="shared" si="505"/>
        <v>3.5</v>
      </c>
      <c r="I5407" s="196">
        <f t="shared" si="506"/>
        <v>3</v>
      </c>
      <c r="J5407" s="197">
        <f t="shared" si="507"/>
        <v>0.5</v>
      </c>
      <c r="K5407" s="186">
        <f t="shared" si="510"/>
        <v>7</v>
      </c>
      <c r="L5407" s="198">
        <f t="shared" si="508"/>
        <v>2.3333333333333335</v>
      </c>
      <c r="M5407" s="199">
        <f t="shared" si="509"/>
        <v>2.33</v>
      </c>
    </row>
    <row r="5408" spans="1:13" x14ac:dyDescent="0.35">
      <c r="A5408" s="189" t="s">
        <v>4913</v>
      </c>
      <c r="B5408" s="190" t="s">
        <v>4940</v>
      </c>
      <c r="C5408" s="191">
        <v>505013</v>
      </c>
      <c r="D5408" s="192">
        <v>2.9060000000000001</v>
      </c>
      <c r="E5408" s="193">
        <v>42.184367989999998</v>
      </c>
      <c r="F5408" s="194">
        <v>3.290949887808527</v>
      </c>
      <c r="H5408" s="195">
        <f t="shared" si="505"/>
        <v>2</v>
      </c>
      <c r="I5408" s="196">
        <f t="shared" si="506"/>
        <v>2.5</v>
      </c>
      <c r="J5408" s="197">
        <f t="shared" si="507"/>
        <v>2.5</v>
      </c>
      <c r="K5408" s="186">
        <f t="shared" si="510"/>
        <v>7</v>
      </c>
      <c r="L5408" s="198">
        <f t="shared" si="508"/>
        <v>2.3333333333333335</v>
      </c>
      <c r="M5408" s="199">
        <f t="shared" si="509"/>
        <v>2.33</v>
      </c>
    </row>
    <row r="5409" spans="1:13" x14ac:dyDescent="0.35">
      <c r="A5409" s="189" t="s">
        <v>4913</v>
      </c>
      <c r="B5409" s="190" t="s">
        <v>4941</v>
      </c>
      <c r="C5409" s="191">
        <v>547077</v>
      </c>
      <c r="D5409" s="192">
        <v>2.4849999999999999</v>
      </c>
      <c r="E5409" s="193">
        <v>42.689845470000002</v>
      </c>
      <c r="F5409" s="194">
        <v>2.0603384841795438</v>
      </c>
      <c r="H5409" s="195">
        <f t="shared" si="505"/>
        <v>1.5</v>
      </c>
      <c r="I5409" s="196">
        <f t="shared" si="506"/>
        <v>3</v>
      </c>
      <c r="J5409" s="197">
        <f t="shared" si="507"/>
        <v>4.5</v>
      </c>
      <c r="K5409" s="186">
        <f t="shared" si="510"/>
        <v>9</v>
      </c>
      <c r="L5409" s="198">
        <f t="shared" si="508"/>
        <v>3</v>
      </c>
      <c r="M5409" s="199">
        <f t="shared" si="509"/>
        <v>3</v>
      </c>
    </row>
    <row r="5410" spans="1:13" x14ac:dyDescent="0.35">
      <c r="A5410" s="189" t="s">
        <v>4913</v>
      </c>
      <c r="B5410" s="190" t="s">
        <v>4942</v>
      </c>
      <c r="C5410" s="191">
        <v>552151</v>
      </c>
      <c r="D5410" s="192">
        <v>3.6989999999999998</v>
      </c>
      <c r="E5410" s="193">
        <v>43.290123459999997</v>
      </c>
      <c r="F5410" s="194">
        <v>2.1164021164021163</v>
      </c>
      <c r="H5410" s="195">
        <f t="shared" si="505"/>
        <v>4</v>
      </c>
      <c r="I5410" s="196">
        <f t="shared" si="506"/>
        <v>4</v>
      </c>
      <c r="J5410" s="197">
        <f t="shared" si="507"/>
        <v>4.5</v>
      </c>
      <c r="K5410" s="186">
        <f t="shared" si="510"/>
        <v>12.5</v>
      </c>
      <c r="L5410" s="198">
        <f t="shared" si="508"/>
        <v>4.166666666666667</v>
      </c>
      <c r="M5410" s="199">
        <f t="shared" si="509"/>
        <v>4.16</v>
      </c>
    </row>
    <row r="5411" spans="1:13" x14ac:dyDescent="0.35">
      <c r="A5411" s="189" t="s">
        <v>4913</v>
      </c>
      <c r="B5411" s="190" t="s">
        <v>4943</v>
      </c>
      <c r="C5411" s="191">
        <v>505111</v>
      </c>
      <c r="D5411" s="192">
        <v>2.0489999999999999</v>
      </c>
      <c r="E5411" s="193">
        <v>45.136191680000003</v>
      </c>
      <c r="F5411" s="194">
        <v>3.7831021437578816</v>
      </c>
      <c r="H5411" s="195">
        <f t="shared" si="505"/>
        <v>0.5</v>
      </c>
      <c r="I5411" s="196">
        <f t="shared" si="506"/>
        <v>5</v>
      </c>
      <c r="J5411" s="197">
        <f t="shared" si="507"/>
        <v>2</v>
      </c>
      <c r="K5411" s="186">
        <f t="shared" si="510"/>
        <v>7.5</v>
      </c>
      <c r="L5411" s="198">
        <f t="shared" si="508"/>
        <v>2.5</v>
      </c>
      <c r="M5411" s="199">
        <f t="shared" si="509"/>
        <v>2.5</v>
      </c>
    </row>
    <row r="5412" spans="1:13" x14ac:dyDescent="0.35">
      <c r="A5412" s="189" t="s">
        <v>4913</v>
      </c>
      <c r="B5412" s="190" t="s">
        <v>4944</v>
      </c>
      <c r="C5412" s="191">
        <v>569771</v>
      </c>
      <c r="D5412" s="192">
        <v>5.2169999999999996</v>
      </c>
      <c r="E5412" s="193">
        <v>42.307909600000002</v>
      </c>
      <c r="F5412" s="194">
        <v>1.1299435028248588</v>
      </c>
      <c r="H5412" s="195">
        <f t="shared" si="505"/>
        <v>5</v>
      </c>
      <c r="I5412" s="196">
        <f t="shared" si="506"/>
        <v>2.5</v>
      </c>
      <c r="J5412" s="197">
        <f t="shared" si="507"/>
        <v>5</v>
      </c>
      <c r="K5412" s="186">
        <f t="shared" si="510"/>
        <v>12.5</v>
      </c>
      <c r="L5412" s="198">
        <f t="shared" si="508"/>
        <v>4.166666666666667</v>
      </c>
      <c r="M5412" s="199">
        <f t="shared" si="509"/>
        <v>4.16</v>
      </c>
    </row>
    <row r="5413" spans="1:13" x14ac:dyDescent="0.35">
      <c r="A5413" s="189" t="s">
        <v>4913</v>
      </c>
      <c r="B5413" s="190" t="s">
        <v>4945</v>
      </c>
      <c r="C5413" s="191">
        <v>552429</v>
      </c>
      <c r="D5413" s="192">
        <v>2.8410000000000002</v>
      </c>
      <c r="E5413" s="193">
        <v>35.476897690000001</v>
      </c>
      <c r="F5413" s="194">
        <v>15.841584158415841</v>
      </c>
      <c r="H5413" s="195">
        <f t="shared" si="505"/>
        <v>2</v>
      </c>
      <c r="I5413" s="196">
        <f t="shared" si="506"/>
        <v>0.5</v>
      </c>
      <c r="J5413" s="197">
        <f t="shared" si="507"/>
        <v>0.5</v>
      </c>
      <c r="K5413" s="186">
        <f t="shared" si="510"/>
        <v>3</v>
      </c>
      <c r="L5413" s="198">
        <f t="shared" si="508"/>
        <v>1</v>
      </c>
      <c r="M5413" s="199">
        <f t="shared" si="509"/>
        <v>1</v>
      </c>
    </row>
    <row r="5414" spans="1:13" x14ac:dyDescent="0.35">
      <c r="A5414" s="189" t="s">
        <v>4913</v>
      </c>
      <c r="B5414" s="190" t="s">
        <v>4946</v>
      </c>
      <c r="C5414" s="191">
        <v>505161</v>
      </c>
      <c r="D5414" s="192">
        <v>2.831</v>
      </c>
      <c r="E5414" s="193">
        <v>42.404842819999999</v>
      </c>
      <c r="F5414" s="194">
        <v>2.3789294817332203</v>
      </c>
      <c r="H5414" s="195">
        <f t="shared" si="505"/>
        <v>2</v>
      </c>
      <c r="I5414" s="196">
        <f t="shared" si="506"/>
        <v>3</v>
      </c>
      <c r="J5414" s="197">
        <f t="shared" si="507"/>
        <v>4</v>
      </c>
      <c r="K5414" s="186">
        <f t="shared" si="510"/>
        <v>9</v>
      </c>
      <c r="L5414" s="198">
        <f t="shared" si="508"/>
        <v>3</v>
      </c>
      <c r="M5414" s="199">
        <f t="shared" si="509"/>
        <v>3</v>
      </c>
    </row>
    <row r="5415" spans="1:13" x14ac:dyDescent="0.35">
      <c r="A5415" s="189" t="s">
        <v>4913</v>
      </c>
      <c r="B5415" s="190" t="s">
        <v>4781</v>
      </c>
      <c r="C5415" s="191">
        <v>505269</v>
      </c>
      <c r="D5415" s="192">
        <v>2.7</v>
      </c>
      <c r="E5415" s="193">
        <v>42.724368499999997</v>
      </c>
      <c r="F5415" s="194">
        <v>5.6463595839524512</v>
      </c>
      <c r="H5415" s="195">
        <f t="shared" si="505"/>
        <v>2</v>
      </c>
      <c r="I5415" s="196">
        <f t="shared" si="506"/>
        <v>3.5</v>
      </c>
      <c r="J5415" s="197">
        <f t="shared" si="507"/>
        <v>0.5</v>
      </c>
      <c r="K5415" s="186">
        <f t="shared" si="510"/>
        <v>6</v>
      </c>
      <c r="L5415" s="198">
        <f t="shared" si="508"/>
        <v>2</v>
      </c>
      <c r="M5415" s="199">
        <f t="shared" si="509"/>
        <v>2</v>
      </c>
    </row>
    <row r="5416" spans="1:13" x14ac:dyDescent="0.35">
      <c r="A5416" s="189" t="s">
        <v>4913</v>
      </c>
      <c r="B5416" s="190" t="s">
        <v>4947</v>
      </c>
      <c r="C5416" s="191">
        <v>552089</v>
      </c>
      <c r="D5416" s="192">
        <v>4.0670000000000002</v>
      </c>
      <c r="E5416" s="193">
        <v>42.294520550000001</v>
      </c>
      <c r="F5416" s="194">
        <v>4.5662100456620998</v>
      </c>
      <c r="H5416" s="195">
        <f t="shared" si="505"/>
        <v>5</v>
      </c>
      <c r="I5416" s="196">
        <f t="shared" si="506"/>
        <v>2.5</v>
      </c>
      <c r="J5416" s="197">
        <f t="shared" si="507"/>
        <v>0.5</v>
      </c>
      <c r="K5416" s="186">
        <f t="shared" si="510"/>
        <v>8</v>
      </c>
      <c r="L5416" s="198">
        <f t="shared" si="508"/>
        <v>2.6666666666666665</v>
      </c>
      <c r="M5416" s="199">
        <f t="shared" si="509"/>
        <v>2.66</v>
      </c>
    </row>
    <row r="5417" spans="1:13" x14ac:dyDescent="0.35">
      <c r="A5417" s="189" t="s">
        <v>4913</v>
      </c>
      <c r="B5417" s="190" t="s">
        <v>4948</v>
      </c>
      <c r="C5417" s="191">
        <v>505366</v>
      </c>
      <c r="D5417" s="192">
        <v>2.661</v>
      </c>
      <c r="E5417" s="193">
        <v>40.145644040000001</v>
      </c>
      <c r="F5417" s="194">
        <v>9.0860502405130941</v>
      </c>
      <c r="H5417" s="195">
        <f t="shared" si="505"/>
        <v>1.5</v>
      </c>
      <c r="I5417" s="196">
        <f t="shared" si="506"/>
        <v>0.5</v>
      </c>
      <c r="J5417" s="197">
        <f t="shared" si="507"/>
        <v>0.5</v>
      </c>
      <c r="K5417" s="186">
        <f t="shared" si="510"/>
        <v>2.5</v>
      </c>
      <c r="L5417" s="198">
        <f t="shared" si="508"/>
        <v>0.83333333333333337</v>
      </c>
      <c r="M5417" s="199">
        <f t="shared" si="509"/>
        <v>0.83</v>
      </c>
    </row>
    <row r="5418" spans="1:13" x14ac:dyDescent="0.35">
      <c r="A5418" s="189" t="s">
        <v>4913</v>
      </c>
      <c r="B5418" s="190" t="s">
        <v>4949</v>
      </c>
      <c r="C5418" s="191">
        <v>552364</v>
      </c>
      <c r="D5418" s="192">
        <v>2.3889999999999998</v>
      </c>
      <c r="E5418" s="193">
        <v>42.511467889999999</v>
      </c>
      <c r="F5418" s="194">
        <v>12.844036697247706</v>
      </c>
      <c r="H5418" s="195">
        <f t="shared" si="505"/>
        <v>1</v>
      </c>
      <c r="I5418" s="196">
        <f t="shared" si="506"/>
        <v>3</v>
      </c>
      <c r="J5418" s="197">
        <f t="shared" si="507"/>
        <v>0.5</v>
      </c>
      <c r="K5418" s="186">
        <f t="shared" si="510"/>
        <v>4.5</v>
      </c>
      <c r="L5418" s="198">
        <f t="shared" si="508"/>
        <v>1.5</v>
      </c>
      <c r="M5418" s="199">
        <f t="shared" si="509"/>
        <v>1.5</v>
      </c>
    </row>
    <row r="5419" spans="1:13" x14ac:dyDescent="0.35">
      <c r="A5419" s="189" t="s">
        <v>4913</v>
      </c>
      <c r="B5419" s="190" t="s">
        <v>4950</v>
      </c>
      <c r="C5419" s="191">
        <v>505609</v>
      </c>
      <c r="D5419" s="192">
        <v>3.3620000000000001</v>
      </c>
      <c r="E5419" s="193">
        <v>40.857877639999998</v>
      </c>
      <c r="F5419" s="194">
        <v>3.5192203573362209</v>
      </c>
      <c r="H5419" s="195">
        <f t="shared" si="505"/>
        <v>3</v>
      </c>
      <c r="I5419" s="196">
        <f t="shared" si="506"/>
        <v>0.5</v>
      </c>
      <c r="J5419" s="197">
        <f t="shared" si="507"/>
        <v>2.5</v>
      </c>
      <c r="K5419" s="186">
        <f t="shared" si="510"/>
        <v>6</v>
      </c>
      <c r="L5419" s="198">
        <f t="shared" si="508"/>
        <v>2</v>
      </c>
      <c r="M5419" s="199">
        <f t="shared" si="509"/>
        <v>2</v>
      </c>
    </row>
    <row r="5420" spans="1:13" x14ac:dyDescent="0.35">
      <c r="A5420" s="189" t="s">
        <v>4913</v>
      </c>
      <c r="B5420" s="190" t="s">
        <v>4951</v>
      </c>
      <c r="C5420" s="191">
        <v>505650</v>
      </c>
      <c r="D5420" s="192">
        <v>2.7109999999999999</v>
      </c>
      <c r="E5420" s="193">
        <v>39.961466170000001</v>
      </c>
      <c r="F5420" s="194">
        <v>5.2005012531328321</v>
      </c>
      <c r="H5420" s="195">
        <f t="shared" si="505"/>
        <v>2</v>
      </c>
      <c r="I5420" s="196">
        <f t="shared" si="506"/>
        <v>0.5</v>
      </c>
      <c r="J5420" s="197">
        <f t="shared" si="507"/>
        <v>0.5</v>
      </c>
      <c r="K5420" s="186">
        <f t="shared" si="510"/>
        <v>3</v>
      </c>
      <c r="L5420" s="198">
        <f t="shared" si="508"/>
        <v>1</v>
      </c>
      <c r="M5420" s="199">
        <f t="shared" si="509"/>
        <v>1</v>
      </c>
    </row>
    <row r="5421" spans="1:13" x14ac:dyDescent="0.35">
      <c r="A5421" s="189" t="s">
        <v>4913</v>
      </c>
      <c r="B5421" s="190" t="s">
        <v>4952</v>
      </c>
      <c r="C5421" s="191">
        <v>505668</v>
      </c>
      <c r="D5421" s="192">
        <v>2.4969999999999999</v>
      </c>
      <c r="E5421" s="193">
        <v>40.528077750000001</v>
      </c>
      <c r="F5421" s="194">
        <v>4.0316774658027361</v>
      </c>
      <c r="H5421" s="195">
        <f t="shared" si="505"/>
        <v>1.5</v>
      </c>
      <c r="I5421" s="196">
        <f t="shared" si="506"/>
        <v>0.5</v>
      </c>
      <c r="J5421" s="197">
        <f t="shared" si="507"/>
        <v>1.5</v>
      </c>
      <c r="K5421" s="186">
        <f t="shared" si="510"/>
        <v>3.5</v>
      </c>
      <c r="L5421" s="198">
        <f t="shared" si="508"/>
        <v>1.1666666666666667</v>
      </c>
      <c r="M5421" s="199">
        <f t="shared" si="509"/>
        <v>1.1599999999999999</v>
      </c>
    </row>
    <row r="5422" spans="1:13" x14ac:dyDescent="0.35">
      <c r="A5422" s="189" t="s">
        <v>4913</v>
      </c>
      <c r="B5422" s="190" t="s">
        <v>4953</v>
      </c>
      <c r="C5422" s="191">
        <v>552119</v>
      </c>
      <c r="D5422" s="192">
        <v>2.9769999999999999</v>
      </c>
      <c r="E5422" s="193">
        <v>41.74272534</v>
      </c>
      <c r="F5422" s="194">
        <v>1.7033356990773598</v>
      </c>
      <c r="H5422" s="195">
        <f t="shared" si="505"/>
        <v>2.5</v>
      </c>
      <c r="I5422" s="196">
        <f t="shared" si="506"/>
        <v>1.5</v>
      </c>
      <c r="J5422" s="197">
        <f t="shared" si="507"/>
        <v>5</v>
      </c>
      <c r="K5422" s="186">
        <f t="shared" si="510"/>
        <v>9</v>
      </c>
      <c r="L5422" s="198">
        <f t="shared" si="508"/>
        <v>3</v>
      </c>
      <c r="M5422" s="199">
        <f t="shared" si="509"/>
        <v>3</v>
      </c>
    </row>
    <row r="5423" spans="1:13" x14ac:dyDescent="0.35">
      <c r="A5423" s="189" t="s">
        <v>4954</v>
      </c>
      <c r="B5423" s="190" t="s">
        <v>4955</v>
      </c>
      <c r="C5423" s="191">
        <v>506761</v>
      </c>
      <c r="D5423" s="192">
        <v>2.74</v>
      </c>
      <c r="E5423" s="193">
        <v>44.78740157</v>
      </c>
      <c r="F5423" s="194">
        <v>4.7244094488188972</v>
      </c>
      <c r="H5423" s="195">
        <f t="shared" si="505"/>
        <v>2</v>
      </c>
      <c r="I5423" s="196">
        <f t="shared" si="506"/>
        <v>5</v>
      </c>
      <c r="J5423" s="197">
        <f t="shared" si="507"/>
        <v>0.5</v>
      </c>
      <c r="K5423" s="186">
        <f t="shared" si="510"/>
        <v>7.5</v>
      </c>
      <c r="L5423" s="198">
        <f t="shared" si="508"/>
        <v>2.5</v>
      </c>
      <c r="M5423" s="199">
        <f t="shared" si="509"/>
        <v>2.5</v>
      </c>
    </row>
    <row r="5424" spans="1:13" x14ac:dyDescent="0.35">
      <c r="A5424" s="189" t="s">
        <v>4954</v>
      </c>
      <c r="B5424" s="190" t="s">
        <v>4956</v>
      </c>
      <c r="C5424" s="191">
        <v>589268</v>
      </c>
      <c r="D5424" s="192">
        <v>1.9970000000000001</v>
      </c>
      <c r="E5424" s="193">
        <v>41.757346390000002</v>
      </c>
      <c r="F5424" s="194">
        <v>4.8085485307212821</v>
      </c>
      <c r="H5424" s="195">
        <f t="shared" si="505"/>
        <v>0.5</v>
      </c>
      <c r="I5424" s="196">
        <f t="shared" si="506"/>
        <v>1.5</v>
      </c>
      <c r="J5424" s="197">
        <f t="shared" si="507"/>
        <v>0.5</v>
      </c>
      <c r="K5424" s="186">
        <f t="shared" si="510"/>
        <v>2.5</v>
      </c>
      <c r="L5424" s="198">
        <f t="shared" si="508"/>
        <v>0.83333333333333337</v>
      </c>
      <c r="M5424" s="199">
        <f t="shared" si="509"/>
        <v>0.83</v>
      </c>
    </row>
    <row r="5425" spans="1:13" x14ac:dyDescent="0.35">
      <c r="A5425" s="189" t="s">
        <v>4954</v>
      </c>
      <c r="B5425" s="190" t="s">
        <v>4957</v>
      </c>
      <c r="C5425" s="191">
        <v>589276</v>
      </c>
      <c r="D5425" s="192">
        <v>0.89300000000000002</v>
      </c>
      <c r="E5425" s="193">
        <v>43.888560159999997</v>
      </c>
      <c r="F5425" s="194">
        <v>2.3668639053254439</v>
      </c>
      <c r="H5425" s="195">
        <f t="shared" si="505"/>
        <v>0.5</v>
      </c>
      <c r="I5425" s="196">
        <f t="shared" si="506"/>
        <v>5</v>
      </c>
      <c r="J5425" s="197">
        <f t="shared" si="507"/>
        <v>4</v>
      </c>
      <c r="K5425" s="186">
        <f t="shared" si="510"/>
        <v>9.5</v>
      </c>
      <c r="L5425" s="198">
        <f t="shared" si="508"/>
        <v>3.1666666666666665</v>
      </c>
      <c r="M5425" s="199">
        <f t="shared" si="509"/>
        <v>3.16</v>
      </c>
    </row>
    <row r="5426" spans="1:13" x14ac:dyDescent="0.35">
      <c r="A5426" s="189" t="s">
        <v>4954</v>
      </c>
      <c r="B5426" s="190" t="s">
        <v>3404</v>
      </c>
      <c r="C5426" s="191">
        <v>589284</v>
      </c>
      <c r="D5426" s="192">
        <v>2.9849999999999999</v>
      </c>
      <c r="E5426" s="193">
        <v>40.283870970000002</v>
      </c>
      <c r="F5426" s="194">
        <v>2.5806451612903225</v>
      </c>
      <c r="H5426" s="195">
        <f t="shared" si="505"/>
        <v>2.5</v>
      </c>
      <c r="I5426" s="196">
        <f t="shared" si="506"/>
        <v>0.5</v>
      </c>
      <c r="J5426" s="197">
        <f t="shared" si="507"/>
        <v>3.5</v>
      </c>
      <c r="K5426" s="186">
        <f t="shared" si="510"/>
        <v>6.5</v>
      </c>
      <c r="L5426" s="198">
        <f t="shared" si="508"/>
        <v>2.1666666666666665</v>
      </c>
      <c r="M5426" s="199">
        <f t="shared" si="509"/>
        <v>2.16</v>
      </c>
    </row>
    <row r="5427" spans="1:13" x14ac:dyDescent="0.35">
      <c r="A5427" s="189" t="s">
        <v>4954</v>
      </c>
      <c r="B5427" s="190" t="s">
        <v>4958</v>
      </c>
      <c r="C5427" s="191">
        <v>589306</v>
      </c>
      <c r="D5427" s="192">
        <v>1.111</v>
      </c>
      <c r="E5427" s="193">
        <v>46.283582090000003</v>
      </c>
      <c r="F5427" s="194">
        <v>2.9850746268656718</v>
      </c>
      <c r="H5427" s="195">
        <f t="shared" si="505"/>
        <v>0.5</v>
      </c>
      <c r="I5427" s="196">
        <f t="shared" si="506"/>
        <v>5</v>
      </c>
      <c r="J5427" s="197">
        <f t="shared" si="507"/>
        <v>3</v>
      </c>
      <c r="K5427" s="186">
        <f t="shared" si="510"/>
        <v>8.5</v>
      </c>
      <c r="L5427" s="198">
        <f t="shared" si="508"/>
        <v>2.8333333333333335</v>
      </c>
      <c r="M5427" s="199">
        <f t="shared" si="509"/>
        <v>2.83</v>
      </c>
    </row>
    <row r="5428" spans="1:13" x14ac:dyDescent="0.35">
      <c r="A5428" s="189" t="s">
        <v>4954</v>
      </c>
      <c r="B5428" s="190" t="s">
        <v>4959</v>
      </c>
      <c r="C5428" s="191">
        <v>589322</v>
      </c>
      <c r="D5428" s="192">
        <v>3.0150000000000001</v>
      </c>
      <c r="E5428" s="193">
        <v>42.112491609999999</v>
      </c>
      <c r="F5428" s="194">
        <v>2.686366689053056</v>
      </c>
      <c r="H5428" s="195">
        <f t="shared" si="505"/>
        <v>2.5</v>
      </c>
      <c r="I5428" s="196">
        <f t="shared" si="506"/>
        <v>2.5</v>
      </c>
      <c r="J5428" s="197">
        <f t="shared" si="507"/>
        <v>3.5</v>
      </c>
      <c r="K5428" s="186">
        <f t="shared" si="510"/>
        <v>8.5</v>
      </c>
      <c r="L5428" s="198">
        <f t="shared" si="508"/>
        <v>2.8333333333333335</v>
      </c>
      <c r="M5428" s="199">
        <f t="shared" si="509"/>
        <v>2.83</v>
      </c>
    </row>
    <row r="5429" spans="1:13" x14ac:dyDescent="0.35">
      <c r="A5429" s="189" t="s">
        <v>4954</v>
      </c>
      <c r="B5429" s="190" t="s">
        <v>2198</v>
      </c>
      <c r="C5429" s="191">
        <v>589357</v>
      </c>
      <c r="D5429" s="192">
        <v>1.099</v>
      </c>
      <c r="E5429" s="193">
        <v>46.59</v>
      </c>
      <c r="F5429" s="194">
        <v>4.6666666666666661</v>
      </c>
      <c r="H5429" s="195">
        <f t="shared" si="505"/>
        <v>0.5</v>
      </c>
      <c r="I5429" s="196">
        <f t="shared" si="506"/>
        <v>5</v>
      </c>
      <c r="J5429" s="197">
        <f t="shared" si="507"/>
        <v>0.5</v>
      </c>
      <c r="K5429" s="186">
        <f t="shared" si="510"/>
        <v>6</v>
      </c>
      <c r="L5429" s="198">
        <f t="shared" si="508"/>
        <v>2</v>
      </c>
      <c r="M5429" s="199">
        <f t="shared" si="509"/>
        <v>2</v>
      </c>
    </row>
    <row r="5430" spans="1:13" x14ac:dyDescent="0.35">
      <c r="A5430" s="189" t="s">
        <v>4954</v>
      </c>
      <c r="B5430" s="190" t="s">
        <v>4960</v>
      </c>
      <c r="C5430" s="191">
        <v>589365</v>
      </c>
      <c r="D5430" s="192">
        <v>3.3130000000000002</v>
      </c>
      <c r="E5430" s="193">
        <v>41.447565539999999</v>
      </c>
      <c r="F5430" s="194">
        <v>2.2471910112359548</v>
      </c>
      <c r="H5430" s="195">
        <f t="shared" si="505"/>
        <v>3</v>
      </c>
      <c r="I5430" s="196">
        <f t="shared" si="506"/>
        <v>1</v>
      </c>
      <c r="J5430" s="197">
        <f t="shared" si="507"/>
        <v>4</v>
      </c>
      <c r="K5430" s="186">
        <f t="shared" si="510"/>
        <v>8</v>
      </c>
      <c r="L5430" s="198">
        <f t="shared" si="508"/>
        <v>2.6666666666666665</v>
      </c>
      <c r="M5430" s="199">
        <f t="shared" si="509"/>
        <v>2.66</v>
      </c>
    </row>
    <row r="5431" spans="1:13" x14ac:dyDescent="0.35">
      <c r="A5431" s="189" t="s">
        <v>4954</v>
      </c>
      <c r="B5431" s="190" t="s">
        <v>4961</v>
      </c>
      <c r="C5431" s="191">
        <v>589381</v>
      </c>
      <c r="D5431" s="192">
        <v>2.556</v>
      </c>
      <c r="E5431" s="193">
        <v>42.851526360000001</v>
      </c>
      <c r="F5431" s="194">
        <v>5.9204440333024984</v>
      </c>
      <c r="H5431" s="195">
        <f t="shared" si="505"/>
        <v>1.5</v>
      </c>
      <c r="I5431" s="196">
        <f t="shared" si="506"/>
        <v>3.5</v>
      </c>
      <c r="J5431" s="197">
        <f t="shared" si="507"/>
        <v>0.5</v>
      </c>
      <c r="K5431" s="186">
        <f t="shared" si="510"/>
        <v>5.5</v>
      </c>
      <c r="L5431" s="198">
        <f t="shared" si="508"/>
        <v>1.8333333333333333</v>
      </c>
      <c r="M5431" s="199">
        <f t="shared" si="509"/>
        <v>1.83</v>
      </c>
    </row>
    <row r="5432" spans="1:13" x14ac:dyDescent="0.35">
      <c r="A5432" s="189" t="s">
        <v>4954</v>
      </c>
      <c r="B5432" s="190" t="s">
        <v>4962</v>
      </c>
      <c r="C5432" s="191">
        <v>589390</v>
      </c>
      <c r="D5432" s="192">
        <v>4.3479999999999999</v>
      </c>
      <c r="E5432" s="193">
        <v>44.065815319999999</v>
      </c>
      <c r="F5432" s="194">
        <v>0.78585461689587432</v>
      </c>
      <c r="H5432" s="195">
        <f t="shared" si="505"/>
        <v>5</v>
      </c>
      <c r="I5432" s="196">
        <f t="shared" si="506"/>
        <v>5</v>
      </c>
      <c r="J5432" s="197">
        <f t="shared" si="507"/>
        <v>5</v>
      </c>
      <c r="K5432" s="186">
        <f t="shared" si="510"/>
        <v>15</v>
      </c>
      <c r="L5432" s="198">
        <f t="shared" si="508"/>
        <v>5</v>
      </c>
      <c r="M5432" s="199">
        <f t="shared" si="509"/>
        <v>5</v>
      </c>
    </row>
    <row r="5433" spans="1:13" x14ac:dyDescent="0.35">
      <c r="A5433" s="189" t="s">
        <v>4954</v>
      </c>
      <c r="B5433" s="190" t="s">
        <v>4963</v>
      </c>
      <c r="C5433" s="191">
        <v>589403</v>
      </c>
      <c r="D5433" s="192">
        <v>3.3050000000000002</v>
      </c>
      <c r="E5433" s="193">
        <v>43.284954409999997</v>
      </c>
      <c r="F5433" s="194">
        <v>4.7112462006079028</v>
      </c>
      <c r="H5433" s="195">
        <f t="shared" si="505"/>
        <v>3</v>
      </c>
      <c r="I5433" s="196">
        <f t="shared" si="506"/>
        <v>4</v>
      </c>
      <c r="J5433" s="197">
        <f t="shared" si="507"/>
        <v>0.5</v>
      </c>
      <c r="K5433" s="186">
        <f t="shared" si="510"/>
        <v>7.5</v>
      </c>
      <c r="L5433" s="198">
        <f t="shared" si="508"/>
        <v>2.5</v>
      </c>
      <c r="M5433" s="199">
        <f t="shared" si="509"/>
        <v>2.5</v>
      </c>
    </row>
    <row r="5434" spans="1:13" x14ac:dyDescent="0.35">
      <c r="A5434" s="189" t="s">
        <v>4954</v>
      </c>
      <c r="B5434" s="190" t="s">
        <v>4681</v>
      </c>
      <c r="C5434" s="191">
        <v>589420</v>
      </c>
      <c r="D5434" s="192">
        <v>1.881</v>
      </c>
      <c r="E5434" s="193">
        <v>42.732902029999998</v>
      </c>
      <c r="F5434" s="194">
        <v>1.478743068391867</v>
      </c>
      <c r="H5434" s="195">
        <f t="shared" si="505"/>
        <v>0.5</v>
      </c>
      <c r="I5434" s="196">
        <f t="shared" si="506"/>
        <v>3.5</v>
      </c>
      <c r="J5434" s="197">
        <f t="shared" si="507"/>
        <v>5</v>
      </c>
      <c r="K5434" s="186">
        <f t="shared" si="510"/>
        <v>9</v>
      </c>
      <c r="L5434" s="198">
        <f t="shared" si="508"/>
        <v>3</v>
      </c>
      <c r="M5434" s="199">
        <f t="shared" si="509"/>
        <v>3</v>
      </c>
    </row>
    <row r="5435" spans="1:13" x14ac:dyDescent="0.35">
      <c r="A5435" s="189" t="s">
        <v>4954</v>
      </c>
      <c r="B5435" s="190" t="s">
        <v>4964</v>
      </c>
      <c r="C5435" s="191">
        <v>589438</v>
      </c>
      <c r="D5435" s="192">
        <v>1.6879999999999999</v>
      </c>
      <c r="E5435" s="193">
        <v>39.638121550000001</v>
      </c>
      <c r="F5435" s="194">
        <v>4.972375690607735</v>
      </c>
      <c r="H5435" s="195">
        <f t="shared" si="505"/>
        <v>0.5</v>
      </c>
      <c r="I5435" s="196">
        <f t="shared" si="506"/>
        <v>0.5</v>
      </c>
      <c r="J5435" s="197">
        <f t="shared" si="507"/>
        <v>0.5</v>
      </c>
      <c r="K5435" s="186">
        <f t="shared" si="510"/>
        <v>1.5</v>
      </c>
      <c r="L5435" s="198">
        <f t="shared" si="508"/>
        <v>0.5</v>
      </c>
      <c r="M5435" s="199">
        <f t="shared" si="509"/>
        <v>0.5</v>
      </c>
    </row>
    <row r="5436" spans="1:13" x14ac:dyDescent="0.35">
      <c r="A5436" s="189" t="s">
        <v>4954</v>
      </c>
      <c r="B5436" s="190" t="s">
        <v>4965</v>
      </c>
      <c r="C5436" s="191">
        <v>589446</v>
      </c>
      <c r="D5436" s="192">
        <v>5.4740000000000002</v>
      </c>
      <c r="E5436" s="193">
        <v>39.556532660000002</v>
      </c>
      <c r="F5436" s="194">
        <v>3.0150753768844218</v>
      </c>
      <c r="H5436" s="195">
        <f t="shared" si="505"/>
        <v>5</v>
      </c>
      <c r="I5436" s="196">
        <f t="shared" si="506"/>
        <v>0.5</v>
      </c>
      <c r="J5436" s="197">
        <f t="shared" si="507"/>
        <v>3</v>
      </c>
      <c r="K5436" s="186">
        <f t="shared" si="510"/>
        <v>8.5</v>
      </c>
      <c r="L5436" s="198">
        <f t="shared" si="508"/>
        <v>2.8333333333333335</v>
      </c>
      <c r="M5436" s="199">
        <f t="shared" si="509"/>
        <v>2.83</v>
      </c>
    </row>
    <row r="5437" spans="1:13" x14ac:dyDescent="0.35">
      <c r="A5437" s="189" t="s">
        <v>4954</v>
      </c>
      <c r="B5437" s="190" t="s">
        <v>4919</v>
      </c>
      <c r="C5437" s="191">
        <v>589454</v>
      </c>
      <c r="D5437" s="192">
        <v>1.95</v>
      </c>
      <c r="E5437" s="193">
        <v>43.104206499999997</v>
      </c>
      <c r="F5437" s="194">
        <v>1.1472275334608031</v>
      </c>
      <c r="H5437" s="195">
        <f t="shared" si="505"/>
        <v>0.5</v>
      </c>
      <c r="I5437" s="196">
        <f t="shared" si="506"/>
        <v>4</v>
      </c>
      <c r="J5437" s="197">
        <f t="shared" si="507"/>
        <v>5</v>
      </c>
      <c r="K5437" s="186">
        <f t="shared" si="510"/>
        <v>9.5</v>
      </c>
      <c r="L5437" s="198">
        <f t="shared" si="508"/>
        <v>3.1666666666666665</v>
      </c>
      <c r="M5437" s="199">
        <f t="shared" si="509"/>
        <v>3.16</v>
      </c>
    </row>
    <row r="5438" spans="1:13" x14ac:dyDescent="0.35">
      <c r="A5438" s="189" t="s">
        <v>4954</v>
      </c>
      <c r="B5438" s="190" t="s">
        <v>4966</v>
      </c>
      <c r="C5438" s="191">
        <v>589462</v>
      </c>
      <c r="D5438" s="192">
        <v>1.2230000000000001</v>
      </c>
      <c r="E5438" s="193">
        <v>42.360735009999999</v>
      </c>
      <c r="F5438" s="194">
        <v>0.77369439071566737</v>
      </c>
      <c r="H5438" s="195">
        <f t="shared" si="505"/>
        <v>0.5</v>
      </c>
      <c r="I5438" s="196">
        <f t="shared" si="506"/>
        <v>2.5</v>
      </c>
      <c r="J5438" s="197">
        <f t="shared" si="507"/>
        <v>5</v>
      </c>
      <c r="K5438" s="186">
        <f t="shared" si="510"/>
        <v>8</v>
      </c>
      <c r="L5438" s="198">
        <f t="shared" si="508"/>
        <v>2.6666666666666665</v>
      </c>
      <c r="M5438" s="199">
        <f t="shared" si="509"/>
        <v>2.66</v>
      </c>
    </row>
    <row r="5439" spans="1:13" x14ac:dyDescent="0.35">
      <c r="A5439" s="189" t="s">
        <v>4954</v>
      </c>
      <c r="B5439" s="190" t="s">
        <v>4967</v>
      </c>
      <c r="C5439" s="191">
        <v>558419</v>
      </c>
      <c r="D5439" s="192">
        <v>2.3929999999999998</v>
      </c>
      <c r="E5439" s="193">
        <v>40.947834049999997</v>
      </c>
      <c r="F5439" s="194">
        <v>10.982306284319707</v>
      </c>
      <c r="H5439" s="195">
        <f t="shared" si="505"/>
        <v>1</v>
      </c>
      <c r="I5439" s="196">
        <f t="shared" si="506"/>
        <v>0.5</v>
      </c>
      <c r="J5439" s="197">
        <f t="shared" si="507"/>
        <v>0.5</v>
      </c>
      <c r="K5439" s="186">
        <f t="shared" si="510"/>
        <v>2</v>
      </c>
      <c r="L5439" s="198">
        <f t="shared" si="508"/>
        <v>0.66666666666666663</v>
      </c>
      <c r="M5439" s="199">
        <f t="shared" si="509"/>
        <v>0.66</v>
      </c>
    </row>
    <row r="5440" spans="1:13" x14ac:dyDescent="0.35">
      <c r="A5440" s="189" t="s">
        <v>4954</v>
      </c>
      <c r="B5440" s="190" t="s">
        <v>4968</v>
      </c>
      <c r="C5440" s="191">
        <v>589489</v>
      </c>
      <c r="D5440" s="192">
        <v>2.7690000000000001</v>
      </c>
      <c r="E5440" s="193">
        <v>40.769639069999997</v>
      </c>
      <c r="F5440" s="194">
        <v>2.9723991507430996</v>
      </c>
      <c r="H5440" s="195">
        <f t="shared" si="505"/>
        <v>2</v>
      </c>
      <c r="I5440" s="196">
        <f t="shared" si="506"/>
        <v>0.5</v>
      </c>
      <c r="J5440" s="197">
        <f t="shared" si="507"/>
        <v>3</v>
      </c>
      <c r="K5440" s="186">
        <f t="shared" si="510"/>
        <v>5.5</v>
      </c>
      <c r="L5440" s="198">
        <f t="shared" si="508"/>
        <v>1.8333333333333333</v>
      </c>
      <c r="M5440" s="199">
        <f t="shared" si="509"/>
        <v>1.83</v>
      </c>
    </row>
    <row r="5441" spans="1:13" x14ac:dyDescent="0.35">
      <c r="A5441" s="189" t="s">
        <v>4954</v>
      </c>
      <c r="B5441" s="190" t="s">
        <v>4969</v>
      </c>
      <c r="C5441" s="191">
        <v>589501</v>
      </c>
      <c r="D5441" s="192">
        <v>1.3640000000000001</v>
      </c>
      <c r="E5441" s="193">
        <v>40.16470588</v>
      </c>
      <c r="F5441" s="194">
        <v>1.7647058823529411</v>
      </c>
      <c r="H5441" s="195">
        <f t="shared" si="505"/>
        <v>0.5</v>
      </c>
      <c r="I5441" s="196">
        <f t="shared" si="506"/>
        <v>0.5</v>
      </c>
      <c r="J5441" s="197">
        <f t="shared" si="507"/>
        <v>5</v>
      </c>
      <c r="K5441" s="186">
        <f t="shared" si="510"/>
        <v>6</v>
      </c>
      <c r="L5441" s="198">
        <f t="shared" si="508"/>
        <v>2</v>
      </c>
      <c r="M5441" s="199">
        <f t="shared" si="509"/>
        <v>2</v>
      </c>
    </row>
    <row r="5442" spans="1:13" x14ac:dyDescent="0.35">
      <c r="A5442" s="189" t="s">
        <v>4954</v>
      </c>
      <c r="B5442" s="190" t="s">
        <v>4970</v>
      </c>
      <c r="C5442" s="191">
        <v>589527</v>
      </c>
      <c r="D5442" s="192">
        <v>6.593</v>
      </c>
      <c r="E5442" s="193">
        <v>41.084158420000001</v>
      </c>
      <c r="F5442" s="194">
        <v>0.99009900990099009</v>
      </c>
      <c r="H5442" s="195">
        <f t="shared" si="505"/>
        <v>5</v>
      </c>
      <c r="I5442" s="196">
        <f t="shared" si="506"/>
        <v>0.5</v>
      </c>
      <c r="J5442" s="197">
        <f t="shared" si="507"/>
        <v>5</v>
      </c>
      <c r="K5442" s="186">
        <f t="shared" si="510"/>
        <v>10.5</v>
      </c>
      <c r="L5442" s="198">
        <f t="shared" si="508"/>
        <v>3.5</v>
      </c>
      <c r="M5442" s="199">
        <f t="shared" si="509"/>
        <v>3.5</v>
      </c>
    </row>
    <row r="5443" spans="1:13" x14ac:dyDescent="0.35">
      <c r="A5443" s="189" t="s">
        <v>4954</v>
      </c>
      <c r="B5443" s="190" t="s">
        <v>4971</v>
      </c>
      <c r="C5443" s="191">
        <v>589535</v>
      </c>
      <c r="D5443" s="192">
        <v>1.6</v>
      </c>
      <c r="E5443" s="193">
        <v>44.995283020000002</v>
      </c>
      <c r="F5443" s="194">
        <v>1.8867924528301887</v>
      </c>
      <c r="H5443" s="195">
        <f t="shared" si="505"/>
        <v>0.5</v>
      </c>
      <c r="I5443" s="196">
        <f t="shared" si="506"/>
        <v>5</v>
      </c>
      <c r="J5443" s="197">
        <f t="shared" si="507"/>
        <v>4.5</v>
      </c>
      <c r="K5443" s="186">
        <f t="shared" si="510"/>
        <v>10</v>
      </c>
      <c r="L5443" s="198">
        <f t="shared" si="508"/>
        <v>3.3333333333333335</v>
      </c>
      <c r="M5443" s="199">
        <f t="shared" si="509"/>
        <v>3.33</v>
      </c>
    </row>
    <row r="5444" spans="1:13" x14ac:dyDescent="0.35">
      <c r="A5444" s="189" t="s">
        <v>4954</v>
      </c>
      <c r="B5444" s="190" t="s">
        <v>4972</v>
      </c>
      <c r="C5444" s="191">
        <v>589543</v>
      </c>
      <c r="D5444" s="192">
        <v>2.5</v>
      </c>
      <c r="E5444" s="193">
        <v>39.912383179999999</v>
      </c>
      <c r="F5444" s="194">
        <v>5.3738317757009337</v>
      </c>
      <c r="H5444" s="195">
        <f t="shared" ref="H5444:H5507" si="511">VALUE(_xlfn.IFS(D5444&gt;4.05,"5",D5444&gt;=3.83,"4,5",D5444&gt;=3.6,"4",D5444&gt;=3.37,"3,5",D5444&gt;=3.14,"3",D5444&gt;=2.91,"2,5",D5444&gt;=2.68,"2",D5444&gt;=2.45,"1,5",D5444&gt;=2.22,"1",D5444&lt;2.22,"0,5"))</f>
        <v>1.5</v>
      </c>
      <c r="I5444" s="196">
        <f t="shared" ref="I5444:I5507" si="512">VALUE(_xlfn.IFS(E5444&gt;43.62,"5",E5444&gt;=43.32,"4,5",E5444&gt;=43.1,"4",E5444&gt;=42.7,"3,5",E5444&gt;=42.39,"3",E5444&gt;=42.08,"2,5",E5444&gt;=41.77,"2",E5444&gt;=41.46,"1,5",E5444&gt;=41.15,"1",E5444&lt;41.15,"0,5"))</f>
        <v>0.5</v>
      </c>
      <c r="J5444" s="197">
        <f t="shared" ref="J5444:J5507" si="513">VALUE(_xlfn.IFS(F5444&gt;4.53,"0,5",F5444&gt;=4.2,"1",F5444&gt;=3.86,"1,5",F5444&gt;=3.52,"2",F5444&gt;=3.18,"2,5",F5444&gt;=2.84,"3",F5444&gt;=2.5,"3,5",F5444&gt;=2.16,"4",F5444&gt;=1.82,"4,5",F5444&lt;1.82,"5"))</f>
        <v>0.5</v>
      </c>
      <c r="K5444" s="186">
        <f t="shared" si="510"/>
        <v>2.5</v>
      </c>
      <c r="L5444" s="198">
        <f t="shared" ref="L5444:L5507" si="514">(H5444+I5444+J5444)/3</f>
        <v>0.83333333333333337</v>
      </c>
      <c r="M5444" s="199">
        <f t="shared" ref="M5444:M5507" si="515">ROUNDDOWN(L5444,2)</f>
        <v>0.83</v>
      </c>
    </row>
    <row r="5445" spans="1:13" x14ac:dyDescent="0.35">
      <c r="A5445" s="189" t="s">
        <v>4954</v>
      </c>
      <c r="B5445" s="190" t="s">
        <v>4973</v>
      </c>
      <c r="C5445" s="191">
        <v>543543</v>
      </c>
      <c r="D5445" s="192">
        <v>3.2679999999999998</v>
      </c>
      <c r="E5445" s="193">
        <v>39.839622640000002</v>
      </c>
      <c r="F5445" s="194">
        <v>2.2641509433962264</v>
      </c>
      <c r="H5445" s="195">
        <f t="shared" si="511"/>
        <v>3</v>
      </c>
      <c r="I5445" s="196">
        <f t="shared" si="512"/>
        <v>0.5</v>
      </c>
      <c r="J5445" s="197">
        <f t="shared" si="513"/>
        <v>4</v>
      </c>
      <c r="K5445" s="186">
        <f t="shared" si="510"/>
        <v>7.5</v>
      </c>
      <c r="L5445" s="198">
        <f t="shared" si="514"/>
        <v>2.5</v>
      </c>
      <c r="M5445" s="199">
        <f t="shared" si="515"/>
        <v>2.5</v>
      </c>
    </row>
    <row r="5446" spans="1:13" x14ac:dyDescent="0.35">
      <c r="A5446" s="189" t="s">
        <v>4954</v>
      </c>
      <c r="B5446" s="190" t="s">
        <v>4546</v>
      </c>
      <c r="C5446" s="191">
        <v>589578</v>
      </c>
      <c r="D5446" s="192">
        <v>3.4009999999999998</v>
      </c>
      <c r="E5446" s="193">
        <v>43.471800430000002</v>
      </c>
      <c r="F5446" s="194">
        <v>2.6030368763557483</v>
      </c>
      <c r="H5446" s="195">
        <f t="shared" si="511"/>
        <v>3.5</v>
      </c>
      <c r="I5446" s="196">
        <f t="shared" si="512"/>
        <v>4.5</v>
      </c>
      <c r="J5446" s="197">
        <f t="shared" si="513"/>
        <v>3.5</v>
      </c>
      <c r="K5446" s="186">
        <f t="shared" si="510"/>
        <v>11.5</v>
      </c>
      <c r="L5446" s="198">
        <f t="shared" si="514"/>
        <v>3.8333333333333335</v>
      </c>
      <c r="M5446" s="199">
        <f t="shared" si="515"/>
        <v>3.83</v>
      </c>
    </row>
    <row r="5447" spans="1:13" x14ac:dyDescent="0.35">
      <c r="A5447" s="189" t="s">
        <v>4954</v>
      </c>
      <c r="B5447" s="190" t="s">
        <v>4974</v>
      </c>
      <c r="C5447" s="191">
        <v>589608</v>
      </c>
      <c r="D5447" s="192">
        <v>4.6210000000000004</v>
      </c>
      <c r="E5447" s="193">
        <v>41.315384620000003</v>
      </c>
      <c r="F5447" s="194">
        <v>2.8402366863905324</v>
      </c>
      <c r="H5447" s="195">
        <f t="shared" si="511"/>
        <v>5</v>
      </c>
      <c r="I5447" s="196">
        <f t="shared" si="512"/>
        <v>1</v>
      </c>
      <c r="J5447" s="197">
        <f t="shared" si="513"/>
        <v>3</v>
      </c>
      <c r="K5447" s="186">
        <f t="shared" si="510"/>
        <v>9</v>
      </c>
      <c r="L5447" s="198">
        <f t="shared" si="514"/>
        <v>3</v>
      </c>
      <c r="M5447" s="199">
        <f t="shared" si="515"/>
        <v>3</v>
      </c>
    </row>
    <row r="5448" spans="1:13" x14ac:dyDescent="0.35">
      <c r="A5448" s="189" t="s">
        <v>4954</v>
      </c>
      <c r="B5448" s="190" t="s">
        <v>4975</v>
      </c>
      <c r="C5448" s="191">
        <v>589616</v>
      </c>
      <c r="D5448" s="192">
        <v>2.6459999999999999</v>
      </c>
      <c r="E5448" s="193">
        <v>41.786219080000002</v>
      </c>
      <c r="F5448" s="194">
        <v>6.3604240282685511</v>
      </c>
      <c r="H5448" s="195">
        <f t="shared" si="511"/>
        <v>1.5</v>
      </c>
      <c r="I5448" s="196">
        <f t="shared" si="512"/>
        <v>2</v>
      </c>
      <c r="J5448" s="197">
        <f t="shared" si="513"/>
        <v>0.5</v>
      </c>
      <c r="K5448" s="186">
        <f t="shared" si="510"/>
        <v>4</v>
      </c>
      <c r="L5448" s="198">
        <f t="shared" si="514"/>
        <v>1.3333333333333333</v>
      </c>
      <c r="M5448" s="199">
        <f t="shared" si="515"/>
        <v>1.33</v>
      </c>
    </row>
    <row r="5449" spans="1:13" x14ac:dyDescent="0.35">
      <c r="A5449" s="189" t="s">
        <v>4954</v>
      </c>
      <c r="B5449" s="190" t="s">
        <v>4976</v>
      </c>
      <c r="C5449" s="191">
        <v>589632</v>
      </c>
      <c r="D5449" s="192">
        <v>2.3239999999999998</v>
      </c>
      <c r="E5449" s="193">
        <v>43.313636359999997</v>
      </c>
      <c r="F5449" s="194">
        <v>1.8881118881118883</v>
      </c>
      <c r="H5449" s="195">
        <f t="shared" si="511"/>
        <v>1</v>
      </c>
      <c r="I5449" s="196">
        <f t="shared" si="512"/>
        <v>4</v>
      </c>
      <c r="J5449" s="197">
        <f t="shared" si="513"/>
        <v>4.5</v>
      </c>
      <c r="K5449" s="186">
        <f t="shared" si="510"/>
        <v>9.5</v>
      </c>
      <c r="L5449" s="198">
        <f t="shared" si="514"/>
        <v>3.1666666666666665</v>
      </c>
      <c r="M5449" s="199">
        <f t="shared" si="515"/>
        <v>3.16</v>
      </c>
    </row>
    <row r="5450" spans="1:13" x14ac:dyDescent="0.35">
      <c r="A5450" s="189" t="s">
        <v>4954</v>
      </c>
      <c r="B5450" s="190" t="s">
        <v>4977</v>
      </c>
      <c r="C5450" s="191">
        <v>589641</v>
      </c>
      <c r="D5450" s="192">
        <v>1.1559999999999999</v>
      </c>
      <c r="E5450" s="193">
        <v>46.996183209999998</v>
      </c>
      <c r="F5450" s="194">
        <v>0.76335877862595414</v>
      </c>
      <c r="H5450" s="195">
        <f t="shared" si="511"/>
        <v>0.5</v>
      </c>
      <c r="I5450" s="196">
        <f t="shared" si="512"/>
        <v>5</v>
      </c>
      <c r="J5450" s="197">
        <f t="shared" si="513"/>
        <v>5</v>
      </c>
      <c r="K5450" s="186">
        <f t="shared" si="510"/>
        <v>10.5</v>
      </c>
      <c r="L5450" s="198">
        <f t="shared" si="514"/>
        <v>3.5</v>
      </c>
      <c r="M5450" s="199">
        <f t="shared" si="515"/>
        <v>3.5</v>
      </c>
    </row>
    <row r="5451" spans="1:13" x14ac:dyDescent="0.35">
      <c r="A5451" s="189" t="s">
        <v>4954</v>
      </c>
      <c r="B5451" s="190" t="s">
        <v>4978</v>
      </c>
      <c r="C5451" s="191">
        <v>589659</v>
      </c>
      <c r="D5451" s="192">
        <v>2.1560000000000001</v>
      </c>
      <c r="E5451" s="193">
        <v>40.186390529999997</v>
      </c>
      <c r="F5451" s="194">
        <v>3.3136094674556209</v>
      </c>
      <c r="H5451" s="195">
        <f t="shared" si="511"/>
        <v>0.5</v>
      </c>
      <c r="I5451" s="196">
        <f t="shared" si="512"/>
        <v>0.5</v>
      </c>
      <c r="J5451" s="197">
        <f t="shared" si="513"/>
        <v>2.5</v>
      </c>
      <c r="K5451" s="186">
        <f t="shared" si="510"/>
        <v>3.5</v>
      </c>
      <c r="L5451" s="198">
        <f t="shared" si="514"/>
        <v>1.1666666666666667</v>
      </c>
      <c r="M5451" s="199">
        <f t="shared" si="515"/>
        <v>1.1599999999999999</v>
      </c>
    </row>
    <row r="5452" spans="1:13" x14ac:dyDescent="0.35">
      <c r="A5452" s="189" t="s">
        <v>4954</v>
      </c>
      <c r="B5452" s="190" t="s">
        <v>4979</v>
      </c>
      <c r="C5452" s="191">
        <v>589667</v>
      </c>
      <c r="D5452" s="192">
        <v>1.6259999999999999</v>
      </c>
      <c r="E5452" s="193">
        <v>43.134812289999999</v>
      </c>
      <c r="F5452" s="194">
        <v>4.0955631399317403</v>
      </c>
      <c r="H5452" s="195">
        <f t="shared" si="511"/>
        <v>0.5</v>
      </c>
      <c r="I5452" s="196">
        <f t="shared" si="512"/>
        <v>4</v>
      </c>
      <c r="J5452" s="197">
        <f t="shared" si="513"/>
        <v>1.5</v>
      </c>
      <c r="K5452" s="186">
        <f t="shared" si="510"/>
        <v>6</v>
      </c>
      <c r="L5452" s="198">
        <f t="shared" si="514"/>
        <v>2</v>
      </c>
      <c r="M5452" s="199">
        <f t="shared" si="515"/>
        <v>2</v>
      </c>
    </row>
    <row r="5453" spans="1:13" x14ac:dyDescent="0.35">
      <c r="A5453" s="189" t="s">
        <v>4954</v>
      </c>
      <c r="B5453" s="190" t="s">
        <v>4980</v>
      </c>
      <c r="C5453" s="191">
        <v>589675</v>
      </c>
      <c r="D5453" s="192">
        <v>0.61299999999999999</v>
      </c>
      <c r="E5453" s="193">
        <v>44.905309729999999</v>
      </c>
      <c r="F5453" s="194">
        <v>1.415929203539823</v>
      </c>
      <c r="H5453" s="195">
        <f t="shared" si="511"/>
        <v>0.5</v>
      </c>
      <c r="I5453" s="196">
        <f t="shared" si="512"/>
        <v>5</v>
      </c>
      <c r="J5453" s="197">
        <f t="shared" si="513"/>
        <v>5</v>
      </c>
      <c r="K5453" s="186">
        <f t="shared" ref="K5453:K5516" si="516">SUM(H5453:J5453)</f>
        <v>10.5</v>
      </c>
      <c r="L5453" s="198">
        <f t="shared" si="514"/>
        <v>3.5</v>
      </c>
      <c r="M5453" s="199">
        <f t="shared" si="515"/>
        <v>3.5</v>
      </c>
    </row>
    <row r="5454" spans="1:13" x14ac:dyDescent="0.35">
      <c r="A5454" s="189" t="s">
        <v>4954</v>
      </c>
      <c r="B5454" s="190" t="s">
        <v>302</v>
      </c>
      <c r="C5454" s="191">
        <v>589683</v>
      </c>
      <c r="D5454" s="192">
        <v>3.4329999999999998</v>
      </c>
      <c r="E5454" s="193">
        <v>41.78125</v>
      </c>
      <c r="F5454" s="194">
        <v>5.208333333333333</v>
      </c>
      <c r="H5454" s="195">
        <f t="shared" si="511"/>
        <v>3.5</v>
      </c>
      <c r="I5454" s="196">
        <f t="shared" si="512"/>
        <v>2</v>
      </c>
      <c r="J5454" s="197">
        <f t="shared" si="513"/>
        <v>0.5</v>
      </c>
      <c r="K5454" s="186">
        <f t="shared" si="516"/>
        <v>6</v>
      </c>
      <c r="L5454" s="198">
        <f t="shared" si="514"/>
        <v>2</v>
      </c>
      <c r="M5454" s="199">
        <f t="shared" si="515"/>
        <v>2</v>
      </c>
    </row>
    <row r="5455" spans="1:13" x14ac:dyDescent="0.35">
      <c r="A5455" s="189" t="s">
        <v>4954</v>
      </c>
      <c r="B5455" s="190" t="s">
        <v>4981</v>
      </c>
      <c r="C5455" s="191">
        <v>589713</v>
      </c>
      <c r="D5455" s="192">
        <v>3.7970000000000002</v>
      </c>
      <c r="E5455" s="193">
        <v>44.983204129999997</v>
      </c>
      <c r="F5455" s="194">
        <v>5.6847545219638249</v>
      </c>
      <c r="H5455" s="195">
        <f t="shared" si="511"/>
        <v>4</v>
      </c>
      <c r="I5455" s="196">
        <f t="shared" si="512"/>
        <v>5</v>
      </c>
      <c r="J5455" s="197">
        <f t="shared" si="513"/>
        <v>0.5</v>
      </c>
      <c r="K5455" s="186">
        <f t="shared" si="516"/>
        <v>9.5</v>
      </c>
      <c r="L5455" s="198">
        <f t="shared" si="514"/>
        <v>3.1666666666666665</v>
      </c>
      <c r="M5455" s="199">
        <f t="shared" si="515"/>
        <v>3.16</v>
      </c>
    </row>
    <row r="5456" spans="1:13" x14ac:dyDescent="0.35">
      <c r="A5456" s="189" t="s">
        <v>4954</v>
      </c>
      <c r="B5456" s="190" t="s">
        <v>4982</v>
      </c>
      <c r="C5456" s="191">
        <v>589721</v>
      </c>
      <c r="D5456" s="192">
        <v>3.226</v>
      </c>
      <c r="E5456" s="193">
        <v>41.166666669999998</v>
      </c>
      <c r="F5456" s="194">
        <v>3.4090909090909092</v>
      </c>
      <c r="H5456" s="195">
        <f t="shared" si="511"/>
        <v>3</v>
      </c>
      <c r="I5456" s="196">
        <f t="shared" si="512"/>
        <v>1</v>
      </c>
      <c r="J5456" s="197">
        <f t="shared" si="513"/>
        <v>2.5</v>
      </c>
      <c r="K5456" s="186">
        <f t="shared" si="516"/>
        <v>6.5</v>
      </c>
      <c r="L5456" s="198">
        <f t="shared" si="514"/>
        <v>2.1666666666666665</v>
      </c>
      <c r="M5456" s="199">
        <f t="shared" si="515"/>
        <v>2.16</v>
      </c>
    </row>
    <row r="5457" spans="1:13" x14ac:dyDescent="0.35">
      <c r="A5457" s="189" t="s">
        <v>4954</v>
      </c>
      <c r="B5457" s="190" t="s">
        <v>4983</v>
      </c>
      <c r="C5457" s="191">
        <v>589730</v>
      </c>
      <c r="D5457" s="192">
        <v>1.8959999999999999</v>
      </c>
      <c r="E5457" s="193">
        <v>44.637291279999999</v>
      </c>
      <c r="F5457" s="194">
        <v>3.7105751391465676</v>
      </c>
      <c r="H5457" s="195">
        <f t="shared" si="511"/>
        <v>0.5</v>
      </c>
      <c r="I5457" s="196">
        <f t="shared" si="512"/>
        <v>5</v>
      </c>
      <c r="J5457" s="197">
        <f t="shared" si="513"/>
        <v>2</v>
      </c>
      <c r="K5457" s="186">
        <f t="shared" si="516"/>
        <v>7.5</v>
      </c>
      <c r="L5457" s="198">
        <f t="shared" si="514"/>
        <v>2.5</v>
      </c>
      <c r="M5457" s="199">
        <f t="shared" si="515"/>
        <v>2.5</v>
      </c>
    </row>
    <row r="5458" spans="1:13" x14ac:dyDescent="0.35">
      <c r="A5458" s="189" t="s">
        <v>4954</v>
      </c>
      <c r="B5458" s="190" t="s">
        <v>4984</v>
      </c>
      <c r="C5458" s="191">
        <v>589748</v>
      </c>
      <c r="D5458" s="192">
        <v>1.2889999999999999</v>
      </c>
      <c r="E5458" s="193">
        <v>43.548558419999999</v>
      </c>
      <c r="F5458" s="194">
        <v>1.8209408194233687</v>
      </c>
      <c r="H5458" s="195">
        <f t="shared" si="511"/>
        <v>0.5</v>
      </c>
      <c r="I5458" s="196">
        <f t="shared" si="512"/>
        <v>4.5</v>
      </c>
      <c r="J5458" s="197">
        <f t="shared" si="513"/>
        <v>4.5</v>
      </c>
      <c r="K5458" s="186">
        <f t="shared" si="516"/>
        <v>9.5</v>
      </c>
      <c r="L5458" s="198">
        <f t="shared" si="514"/>
        <v>3.1666666666666665</v>
      </c>
      <c r="M5458" s="199">
        <f t="shared" si="515"/>
        <v>3.16</v>
      </c>
    </row>
    <row r="5459" spans="1:13" x14ac:dyDescent="0.35">
      <c r="A5459" s="189" t="s">
        <v>4954</v>
      </c>
      <c r="B5459" s="190" t="s">
        <v>4985</v>
      </c>
      <c r="C5459" s="191">
        <v>589756</v>
      </c>
      <c r="D5459" s="192">
        <v>2.387</v>
      </c>
      <c r="E5459" s="193">
        <v>43.775362319999999</v>
      </c>
      <c r="F5459" s="194">
        <v>2.5879917184265011</v>
      </c>
      <c r="H5459" s="195">
        <f t="shared" si="511"/>
        <v>1</v>
      </c>
      <c r="I5459" s="196">
        <f t="shared" si="512"/>
        <v>5</v>
      </c>
      <c r="J5459" s="197">
        <f t="shared" si="513"/>
        <v>3.5</v>
      </c>
      <c r="K5459" s="186">
        <f t="shared" si="516"/>
        <v>9.5</v>
      </c>
      <c r="L5459" s="198">
        <f t="shared" si="514"/>
        <v>3.1666666666666665</v>
      </c>
      <c r="M5459" s="199">
        <f t="shared" si="515"/>
        <v>3.16</v>
      </c>
    </row>
    <row r="5460" spans="1:13" x14ac:dyDescent="0.35">
      <c r="A5460" s="189" t="s">
        <v>4954</v>
      </c>
      <c r="B5460" s="190" t="s">
        <v>2342</v>
      </c>
      <c r="C5460" s="191">
        <v>589764</v>
      </c>
      <c r="D5460" s="192">
        <v>1.7969999999999999</v>
      </c>
      <c r="E5460" s="193">
        <v>40.848728250000001</v>
      </c>
      <c r="F5460" s="194">
        <v>3.2128514056224895</v>
      </c>
      <c r="H5460" s="195">
        <f t="shared" si="511"/>
        <v>0.5</v>
      </c>
      <c r="I5460" s="196">
        <f t="shared" si="512"/>
        <v>0.5</v>
      </c>
      <c r="J5460" s="197">
        <f t="shared" si="513"/>
        <v>2.5</v>
      </c>
      <c r="K5460" s="186">
        <f t="shared" si="516"/>
        <v>3.5</v>
      </c>
      <c r="L5460" s="198">
        <f t="shared" si="514"/>
        <v>1.1666666666666667</v>
      </c>
      <c r="M5460" s="199">
        <f t="shared" si="515"/>
        <v>1.1599999999999999</v>
      </c>
    </row>
    <row r="5461" spans="1:13" x14ac:dyDescent="0.35">
      <c r="A5461" s="189" t="s">
        <v>4954</v>
      </c>
      <c r="B5461" s="190" t="s">
        <v>4986</v>
      </c>
      <c r="C5461" s="191">
        <v>589772</v>
      </c>
      <c r="D5461" s="192">
        <v>2.97</v>
      </c>
      <c r="E5461" s="193">
        <v>43.639318889999998</v>
      </c>
      <c r="F5461" s="194">
        <v>4.9535603715170282</v>
      </c>
      <c r="H5461" s="195">
        <f t="shared" si="511"/>
        <v>2.5</v>
      </c>
      <c r="I5461" s="196">
        <f t="shared" si="512"/>
        <v>5</v>
      </c>
      <c r="J5461" s="197">
        <f t="shared" si="513"/>
        <v>0.5</v>
      </c>
      <c r="K5461" s="186">
        <f t="shared" si="516"/>
        <v>8</v>
      </c>
      <c r="L5461" s="198">
        <f t="shared" si="514"/>
        <v>2.6666666666666665</v>
      </c>
      <c r="M5461" s="199">
        <f t="shared" si="515"/>
        <v>2.66</v>
      </c>
    </row>
    <row r="5462" spans="1:13" x14ac:dyDescent="0.35">
      <c r="A5462" s="189" t="s">
        <v>4954</v>
      </c>
      <c r="B5462" s="190" t="s">
        <v>4987</v>
      </c>
      <c r="C5462" s="191">
        <v>589799</v>
      </c>
      <c r="D5462" s="192">
        <v>3.145</v>
      </c>
      <c r="E5462" s="193">
        <v>41.160516610000002</v>
      </c>
      <c r="F5462" s="194">
        <v>1.4760147601476017</v>
      </c>
      <c r="H5462" s="195">
        <f t="shared" si="511"/>
        <v>3</v>
      </c>
      <c r="I5462" s="196">
        <f t="shared" si="512"/>
        <v>1</v>
      </c>
      <c r="J5462" s="197">
        <f t="shared" si="513"/>
        <v>5</v>
      </c>
      <c r="K5462" s="186">
        <f t="shared" si="516"/>
        <v>9</v>
      </c>
      <c r="L5462" s="198">
        <f t="shared" si="514"/>
        <v>3</v>
      </c>
      <c r="M5462" s="199">
        <f t="shared" si="515"/>
        <v>3</v>
      </c>
    </row>
    <row r="5463" spans="1:13" x14ac:dyDescent="0.35">
      <c r="A5463" s="189" t="s">
        <v>4954</v>
      </c>
      <c r="B5463" s="190" t="s">
        <v>4988</v>
      </c>
      <c r="C5463" s="191">
        <v>589802</v>
      </c>
      <c r="D5463" s="192">
        <v>3.6669999999999998</v>
      </c>
      <c r="E5463" s="193">
        <v>42.704741380000002</v>
      </c>
      <c r="F5463" s="194">
        <v>2.1551724137931032</v>
      </c>
      <c r="H5463" s="195">
        <f t="shared" si="511"/>
        <v>4</v>
      </c>
      <c r="I5463" s="196">
        <f t="shared" si="512"/>
        <v>3.5</v>
      </c>
      <c r="J5463" s="197">
        <f t="shared" si="513"/>
        <v>4.5</v>
      </c>
      <c r="K5463" s="186">
        <f t="shared" si="516"/>
        <v>12</v>
      </c>
      <c r="L5463" s="198">
        <f t="shared" si="514"/>
        <v>4</v>
      </c>
      <c r="M5463" s="199">
        <f t="shared" si="515"/>
        <v>4</v>
      </c>
    </row>
    <row r="5464" spans="1:13" x14ac:dyDescent="0.35">
      <c r="A5464" s="189" t="s">
        <v>4954</v>
      </c>
      <c r="B5464" s="190" t="s">
        <v>4989</v>
      </c>
      <c r="C5464" s="191">
        <v>589829</v>
      </c>
      <c r="D5464" s="192">
        <v>1.026</v>
      </c>
      <c r="E5464" s="193">
        <v>40.560638869999998</v>
      </c>
      <c r="F5464" s="194">
        <v>4.43963183540877</v>
      </c>
      <c r="H5464" s="195">
        <f t="shared" si="511"/>
        <v>0.5</v>
      </c>
      <c r="I5464" s="196">
        <f t="shared" si="512"/>
        <v>0.5</v>
      </c>
      <c r="J5464" s="197">
        <f t="shared" si="513"/>
        <v>1</v>
      </c>
      <c r="K5464" s="186">
        <f t="shared" si="516"/>
        <v>2</v>
      </c>
      <c r="L5464" s="198">
        <f t="shared" si="514"/>
        <v>0.66666666666666663</v>
      </c>
      <c r="M5464" s="199">
        <f t="shared" si="515"/>
        <v>0.66</v>
      </c>
    </row>
    <row r="5465" spans="1:13" x14ac:dyDescent="0.35">
      <c r="A5465" s="189" t="s">
        <v>4954</v>
      </c>
      <c r="B5465" s="190" t="s">
        <v>4990</v>
      </c>
      <c r="C5465" s="191">
        <v>589837</v>
      </c>
      <c r="D5465" s="192">
        <v>2.6549999999999998</v>
      </c>
      <c r="E5465" s="193">
        <v>42.991071429999998</v>
      </c>
      <c r="F5465" s="194">
        <v>3.5714285714285712</v>
      </c>
      <c r="H5465" s="195">
        <f t="shared" si="511"/>
        <v>1.5</v>
      </c>
      <c r="I5465" s="196">
        <f t="shared" si="512"/>
        <v>3.5</v>
      </c>
      <c r="J5465" s="197">
        <f t="shared" si="513"/>
        <v>2</v>
      </c>
      <c r="K5465" s="186">
        <f t="shared" si="516"/>
        <v>7</v>
      </c>
      <c r="L5465" s="198">
        <f t="shared" si="514"/>
        <v>2.3333333333333335</v>
      </c>
      <c r="M5465" s="199">
        <f t="shared" si="515"/>
        <v>2.33</v>
      </c>
    </row>
    <row r="5466" spans="1:13" x14ac:dyDescent="0.35">
      <c r="A5466" s="189" t="s">
        <v>4954</v>
      </c>
      <c r="B5466" s="190" t="s">
        <v>4991</v>
      </c>
      <c r="C5466" s="191">
        <v>589845</v>
      </c>
      <c r="D5466" s="192">
        <v>2.4390000000000001</v>
      </c>
      <c r="E5466" s="193">
        <v>42.985148510000002</v>
      </c>
      <c r="F5466" s="194">
        <v>2.2848438690022852</v>
      </c>
      <c r="H5466" s="195">
        <f t="shared" si="511"/>
        <v>1</v>
      </c>
      <c r="I5466" s="196">
        <f t="shared" si="512"/>
        <v>3.5</v>
      </c>
      <c r="J5466" s="197">
        <f t="shared" si="513"/>
        <v>4</v>
      </c>
      <c r="K5466" s="186">
        <f t="shared" si="516"/>
        <v>8.5</v>
      </c>
      <c r="L5466" s="198">
        <f t="shared" si="514"/>
        <v>2.8333333333333335</v>
      </c>
      <c r="M5466" s="199">
        <f t="shared" si="515"/>
        <v>2.83</v>
      </c>
    </row>
    <row r="5467" spans="1:13" x14ac:dyDescent="0.35">
      <c r="A5467" s="189" t="s">
        <v>4954</v>
      </c>
      <c r="B5467" s="190" t="s">
        <v>4992</v>
      </c>
      <c r="C5467" s="191">
        <v>589853</v>
      </c>
      <c r="D5467" s="192">
        <v>2.8410000000000002</v>
      </c>
      <c r="E5467" s="193">
        <v>43.606382979999999</v>
      </c>
      <c r="F5467" s="194">
        <v>1.4184397163120568</v>
      </c>
      <c r="H5467" s="195">
        <f t="shared" si="511"/>
        <v>2</v>
      </c>
      <c r="I5467" s="196">
        <f t="shared" si="512"/>
        <v>4.5</v>
      </c>
      <c r="J5467" s="197">
        <f t="shared" si="513"/>
        <v>5</v>
      </c>
      <c r="K5467" s="186">
        <f t="shared" si="516"/>
        <v>11.5</v>
      </c>
      <c r="L5467" s="198">
        <f t="shared" si="514"/>
        <v>3.8333333333333335</v>
      </c>
      <c r="M5467" s="199">
        <f t="shared" si="515"/>
        <v>3.83</v>
      </c>
    </row>
    <row r="5468" spans="1:13" x14ac:dyDescent="0.35">
      <c r="A5468" s="189" t="s">
        <v>4954</v>
      </c>
      <c r="B5468" s="190" t="s">
        <v>4993</v>
      </c>
      <c r="C5468" s="191">
        <v>557196</v>
      </c>
      <c r="D5468" s="192">
        <v>0.55900000000000005</v>
      </c>
      <c r="E5468" s="193">
        <v>41.676678449999997</v>
      </c>
      <c r="F5468" s="194">
        <v>3.5335689045936394</v>
      </c>
      <c r="H5468" s="195">
        <f t="shared" si="511"/>
        <v>0.5</v>
      </c>
      <c r="I5468" s="196">
        <f t="shared" si="512"/>
        <v>1.5</v>
      </c>
      <c r="J5468" s="197">
        <f t="shared" si="513"/>
        <v>2</v>
      </c>
      <c r="K5468" s="186">
        <f t="shared" si="516"/>
        <v>4</v>
      </c>
      <c r="L5468" s="198">
        <f t="shared" si="514"/>
        <v>1.3333333333333333</v>
      </c>
      <c r="M5468" s="199">
        <f t="shared" si="515"/>
        <v>1.33</v>
      </c>
    </row>
    <row r="5469" spans="1:13" x14ac:dyDescent="0.35">
      <c r="A5469" s="189" t="s">
        <v>4954</v>
      </c>
      <c r="B5469" s="190" t="s">
        <v>2960</v>
      </c>
      <c r="C5469" s="191">
        <v>589870</v>
      </c>
      <c r="D5469" s="192">
        <v>3.8929999999999998</v>
      </c>
      <c r="E5469" s="193">
        <v>39.89735099</v>
      </c>
      <c r="F5469" s="194">
        <v>1.8543046357615891</v>
      </c>
      <c r="H5469" s="195">
        <f t="shared" si="511"/>
        <v>4.5</v>
      </c>
      <c r="I5469" s="196">
        <f t="shared" si="512"/>
        <v>0.5</v>
      </c>
      <c r="J5469" s="197">
        <f t="shared" si="513"/>
        <v>4.5</v>
      </c>
      <c r="K5469" s="186">
        <f t="shared" si="516"/>
        <v>9.5</v>
      </c>
      <c r="L5469" s="198">
        <f t="shared" si="514"/>
        <v>3.1666666666666665</v>
      </c>
      <c r="M5469" s="199">
        <f t="shared" si="515"/>
        <v>3.16</v>
      </c>
    </row>
    <row r="5470" spans="1:13" x14ac:dyDescent="0.35">
      <c r="A5470" s="189" t="s">
        <v>4954</v>
      </c>
      <c r="B5470" s="190" t="s">
        <v>4994</v>
      </c>
      <c r="C5470" s="191">
        <v>589888</v>
      </c>
      <c r="D5470" s="192">
        <v>1.4830000000000001</v>
      </c>
      <c r="E5470" s="193">
        <v>40.676626829999996</v>
      </c>
      <c r="F5470" s="194">
        <v>5.046480743691899</v>
      </c>
      <c r="H5470" s="195">
        <f t="shared" si="511"/>
        <v>0.5</v>
      </c>
      <c r="I5470" s="196">
        <f t="shared" si="512"/>
        <v>0.5</v>
      </c>
      <c r="J5470" s="197">
        <f t="shared" si="513"/>
        <v>0.5</v>
      </c>
      <c r="K5470" s="186">
        <f t="shared" si="516"/>
        <v>1.5</v>
      </c>
      <c r="L5470" s="198">
        <f t="shared" si="514"/>
        <v>0.5</v>
      </c>
      <c r="M5470" s="199">
        <f t="shared" si="515"/>
        <v>0.5</v>
      </c>
    </row>
    <row r="5471" spans="1:13" x14ac:dyDescent="0.35">
      <c r="A5471" s="189" t="s">
        <v>4954</v>
      </c>
      <c r="B5471" s="190" t="s">
        <v>4995</v>
      </c>
      <c r="C5471" s="191">
        <v>589896</v>
      </c>
      <c r="D5471" s="192">
        <v>2.839</v>
      </c>
      <c r="E5471" s="193">
        <v>44.571240109999998</v>
      </c>
      <c r="F5471" s="194">
        <v>1.8469656992084433</v>
      </c>
      <c r="H5471" s="195">
        <f t="shared" si="511"/>
        <v>2</v>
      </c>
      <c r="I5471" s="196">
        <f t="shared" si="512"/>
        <v>5</v>
      </c>
      <c r="J5471" s="197">
        <f t="shared" si="513"/>
        <v>4.5</v>
      </c>
      <c r="K5471" s="186">
        <f t="shared" si="516"/>
        <v>11.5</v>
      </c>
      <c r="L5471" s="198">
        <f t="shared" si="514"/>
        <v>3.8333333333333335</v>
      </c>
      <c r="M5471" s="199">
        <f t="shared" si="515"/>
        <v>3.83</v>
      </c>
    </row>
    <row r="5472" spans="1:13" x14ac:dyDescent="0.35">
      <c r="A5472" s="189" t="s">
        <v>4954</v>
      </c>
      <c r="B5472" s="190" t="s">
        <v>4954</v>
      </c>
      <c r="C5472" s="191">
        <v>589250</v>
      </c>
      <c r="D5472" s="192">
        <v>3.125</v>
      </c>
      <c r="E5472" s="193">
        <v>44.609749100000002</v>
      </c>
      <c r="F5472" s="194">
        <v>4.3339531253586765</v>
      </c>
      <c r="H5472" s="195">
        <f t="shared" si="511"/>
        <v>2.5</v>
      </c>
      <c r="I5472" s="196">
        <f t="shared" si="512"/>
        <v>5</v>
      </c>
      <c r="J5472" s="197">
        <f t="shared" si="513"/>
        <v>1</v>
      </c>
      <c r="K5472" s="186">
        <f t="shared" si="516"/>
        <v>8.5</v>
      </c>
      <c r="L5472" s="198">
        <f t="shared" si="514"/>
        <v>2.8333333333333335</v>
      </c>
      <c r="M5472" s="199">
        <f t="shared" si="515"/>
        <v>2.83</v>
      </c>
    </row>
    <row r="5473" spans="1:13" x14ac:dyDescent="0.35">
      <c r="A5473" s="189" t="s">
        <v>4954</v>
      </c>
      <c r="B5473" s="190" t="s">
        <v>4996</v>
      </c>
      <c r="C5473" s="191">
        <v>589918</v>
      </c>
      <c r="D5473" s="192">
        <v>2.3919999999999999</v>
      </c>
      <c r="E5473" s="193">
        <v>41.449367090000003</v>
      </c>
      <c r="F5473" s="194">
        <v>3.1645569620253164</v>
      </c>
      <c r="H5473" s="195">
        <f t="shared" si="511"/>
        <v>1</v>
      </c>
      <c r="I5473" s="196">
        <f t="shared" si="512"/>
        <v>1</v>
      </c>
      <c r="J5473" s="197">
        <f t="shared" si="513"/>
        <v>3</v>
      </c>
      <c r="K5473" s="186">
        <f t="shared" si="516"/>
        <v>5</v>
      </c>
      <c r="L5473" s="198">
        <f t="shared" si="514"/>
        <v>1.6666666666666667</v>
      </c>
      <c r="M5473" s="199">
        <f t="shared" si="515"/>
        <v>1.66</v>
      </c>
    </row>
    <row r="5474" spans="1:13" x14ac:dyDescent="0.35">
      <c r="A5474" s="189" t="s">
        <v>4954</v>
      </c>
      <c r="B5474" s="190" t="s">
        <v>4997</v>
      </c>
      <c r="C5474" s="191">
        <v>589926</v>
      </c>
      <c r="D5474" s="192">
        <v>1.8180000000000001</v>
      </c>
      <c r="E5474" s="193">
        <v>40.633704739999999</v>
      </c>
      <c r="F5474" s="194">
        <v>4.4568245125348191</v>
      </c>
      <c r="H5474" s="195">
        <f t="shared" si="511"/>
        <v>0.5</v>
      </c>
      <c r="I5474" s="196">
        <f t="shared" si="512"/>
        <v>0.5</v>
      </c>
      <c r="J5474" s="197">
        <f t="shared" si="513"/>
        <v>1</v>
      </c>
      <c r="K5474" s="186">
        <f t="shared" si="516"/>
        <v>2</v>
      </c>
      <c r="L5474" s="198">
        <f t="shared" si="514"/>
        <v>0.66666666666666663</v>
      </c>
      <c r="M5474" s="199">
        <f t="shared" si="515"/>
        <v>0.66</v>
      </c>
    </row>
    <row r="5475" spans="1:13" x14ac:dyDescent="0.35">
      <c r="A5475" s="189" t="s">
        <v>4954</v>
      </c>
      <c r="B5475" s="190" t="s">
        <v>4998</v>
      </c>
      <c r="C5475" s="191">
        <v>589934</v>
      </c>
      <c r="D5475" s="192">
        <v>3.4780000000000002</v>
      </c>
      <c r="E5475" s="193">
        <v>43.998763400000001</v>
      </c>
      <c r="F5475" s="194">
        <v>2.9678483099752682</v>
      </c>
      <c r="H5475" s="195">
        <f t="shared" si="511"/>
        <v>3.5</v>
      </c>
      <c r="I5475" s="196">
        <f t="shared" si="512"/>
        <v>5</v>
      </c>
      <c r="J5475" s="197">
        <f t="shared" si="513"/>
        <v>3</v>
      </c>
      <c r="K5475" s="186">
        <f t="shared" si="516"/>
        <v>11.5</v>
      </c>
      <c r="L5475" s="198">
        <f t="shared" si="514"/>
        <v>3.8333333333333335</v>
      </c>
      <c r="M5475" s="199">
        <f t="shared" si="515"/>
        <v>3.83</v>
      </c>
    </row>
    <row r="5476" spans="1:13" x14ac:dyDescent="0.35">
      <c r="A5476" s="189" t="s">
        <v>4954</v>
      </c>
      <c r="B5476" s="190" t="s">
        <v>4999</v>
      </c>
      <c r="C5476" s="191">
        <v>589942</v>
      </c>
      <c r="D5476" s="192">
        <v>1.714</v>
      </c>
      <c r="E5476" s="193">
        <v>42.762580049999997</v>
      </c>
      <c r="F5476" s="194">
        <v>3.4766697163769438</v>
      </c>
      <c r="H5476" s="195">
        <f t="shared" si="511"/>
        <v>0.5</v>
      </c>
      <c r="I5476" s="196">
        <f t="shared" si="512"/>
        <v>3.5</v>
      </c>
      <c r="J5476" s="197">
        <f t="shared" si="513"/>
        <v>2.5</v>
      </c>
      <c r="K5476" s="186">
        <f t="shared" si="516"/>
        <v>6.5</v>
      </c>
      <c r="L5476" s="198">
        <f t="shared" si="514"/>
        <v>2.1666666666666665</v>
      </c>
      <c r="M5476" s="199">
        <f t="shared" si="515"/>
        <v>2.16</v>
      </c>
    </row>
    <row r="5477" spans="1:13" x14ac:dyDescent="0.35">
      <c r="A5477" s="189" t="s">
        <v>4954</v>
      </c>
      <c r="B5477" s="190" t="s">
        <v>3543</v>
      </c>
      <c r="C5477" s="191">
        <v>589977</v>
      </c>
      <c r="D5477" s="192">
        <v>1.1140000000000001</v>
      </c>
      <c r="E5477" s="193">
        <v>43.791325700000002</v>
      </c>
      <c r="F5477" s="194">
        <v>2.6186579378068742</v>
      </c>
      <c r="H5477" s="195">
        <f t="shared" si="511"/>
        <v>0.5</v>
      </c>
      <c r="I5477" s="196">
        <f t="shared" si="512"/>
        <v>5</v>
      </c>
      <c r="J5477" s="197">
        <f t="shared" si="513"/>
        <v>3.5</v>
      </c>
      <c r="K5477" s="186">
        <f t="shared" si="516"/>
        <v>9</v>
      </c>
      <c r="L5477" s="198">
        <f t="shared" si="514"/>
        <v>3</v>
      </c>
      <c r="M5477" s="199">
        <f t="shared" si="515"/>
        <v>3</v>
      </c>
    </row>
    <row r="5478" spans="1:13" x14ac:dyDescent="0.35">
      <c r="A5478" s="189" t="s">
        <v>4954</v>
      </c>
      <c r="B5478" s="190" t="s">
        <v>5000</v>
      </c>
      <c r="C5478" s="191">
        <v>506770</v>
      </c>
      <c r="D5478" s="192">
        <v>1.9419999999999999</v>
      </c>
      <c r="E5478" s="193">
        <v>41.596408320000002</v>
      </c>
      <c r="F5478" s="194">
        <v>2.6465028355387523</v>
      </c>
      <c r="H5478" s="195">
        <f t="shared" si="511"/>
        <v>0.5</v>
      </c>
      <c r="I5478" s="196">
        <f t="shared" si="512"/>
        <v>1.5</v>
      </c>
      <c r="J5478" s="197">
        <f t="shared" si="513"/>
        <v>3.5</v>
      </c>
      <c r="K5478" s="186">
        <f t="shared" si="516"/>
        <v>5.5</v>
      </c>
      <c r="L5478" s="198">
        <f t="shared" si="514"/>
        <v>1.8333333333333333</v>
      </c>
      <c r="M5478" s="199">
        <f t="shared" si="515"/>
        <v>1.83</v>
      </c>
    </row>
    <row r="5479" spans="1:13" x14ac:dyDescent="0.35">
      <c r="A5479" s="189" t="s">
        <v>4954</v>
      </c>
      <c r="B5479" s="190" t="s">
        <v>4490</v>
      </c>
      <c r="C5479" s="191">
        <v>589993</v>
      </c>
      <c r="D5479" s="192">
        <v>1.2350000000000001</v>
      </c>
      <c r="E5479" s="193">
        <v>43.639705880000001</v>
      </c>
      <c r="F5479" s="194">
        <v>8.0882352941176485</v>
      </c>
      <c r="H5479" s="195">
        <f t="shared" si="511"/>
        <v>0.5</v>
      </c>
      <c r="I5479" s="196">
        <f t="shared" si="512"/>
        <v>5</v>
      </c>
      <c r="J5479" s="197">
        <f t="shared" si="513"/>
        <v>0.5</v>
      </c>
      <c r="K5479" s="186">
        <f t="shared" si="516"/>
        <v>6</v>
      </c>
      <c r="L5479" s="198">
        <f t="shared" si="514"/>
        <v>2</v>
      </c>
      <c r="M5479" s="199">
        <f t="shared" si="515"/>
        <v>2</v>
      </c>
    </row>
    <row r="5480" spans="1:13" x14ac:dyDescent="0.35">
      <c r="A5480" s="189" t="s">
        <v>4954</v>
      </c>
      <c r="B5480" s="190" t="s">
        <v>5001</v>
      </c>
      <c r="C5480" s="191">
        <v>590011</v>
      </c>
      <c r="D5480" s="192">
        <v>0.51</v>
      </c>
      <c r="E5480" s="193">
        <v>41.043147210000001</v>
      </c>
      <c r="F5480" s="194">
        <v>1.3536379018612521</v>
      </c>
      <c r="H5480" s="195">
        <f t="shared" si="511"/>
        <v>0.5</v>
      </c>
      <c r="I5480" s="196">
        <f t="shared" si="512"/>
        <v>0.5</v>
      </c>
      <c r="J5480" s="197">
        <f t="shared" si="513"/>
        <v>5</v>
      </c>
      <c r="K5480" s="186">
        <f t="shared" si="516"/>
        <v>6</v>
      </c>
      <c r="L5480" s="198">
        <f t="shared" si="514"/>
        <v>2</v>
      </c>
      <c r="M5480" s="199">
        <f t="shared" si="515"/>
        <v>2</v>
      </c>
    </row>
    <row r="5481" spans="1:13" x14ac:dyDescent="0.35">
      <c r="A5481" s="189" t="s">
        <v>4954</v>
      </c>
      <c r="B5481" s="190" t="s">
        <v>5002</v>
      </c>
      <c r="C5481" s="191">
        <v>590029</v>
      </c>
      <c r="D5481" s="192">
        <v>2.835</v>
      </c>
      <c r="E5481" s="193">
        <v>42.799877600000002</v>
      </c>
      <c r="F5481" s="194">
        <v>2.8151774785801709</v>
      </c>
      <c r="H5481" s="195">
        <f t="shared" si="511"/>
        <v>2</v>
      </c>
      <c r="I5481" s="196">
        <f t="shared" si="512"/>
        <v>3.5</v>
      </c>
      <c r="J5481" s="197">
        <f t="shared" si="513"/>
        <v>3.5</v>
      </c>
      <c r="K5481" s="186">
        <f t="shared" si="516"/>
        <v>9</v>
      </c>
      <c r="L5481" s="198">
        <f t="shared" si="514"/>
        <v>3</v>
      </c>
      <c r="M5481" s="199">
        <f t="shared" si="515"/>
        <v>3</v>
      </c>
    </row>
    <row r="5482" spans="1:13" x14ac:dyDescent="0.35">
      <c r="A5482" s="189" t="s">
        <v>4954</v>
      </c>
      <c r="B5482" s="190" t="s">
        <v>5003</v>
      </c>
      <c r="C5482" s="191">
        <v>590045</v>
      </c>
      <c r="D5482" s="192">
        <v>4.2549999999999999</v>
      </c>
      <c r="E5482" s="193">
        <v>43.57692308</v>
      </c>
      <c r="F5482" s="194">
        <v>2.5641025641025643</v>
      </c>
      <c r="H5482" s="195">
        <f t="shared" si="511"/>
        <v>5</v>
      </c>
      <c r="I5482" s="196">
        <f t="shared" si="512"/>
        <v>4.5</v>
      </c>
      <c r="J5482" s="197">
        <f t="shared" si="513"/>
        <v>3.5</v>
      </c>
      <c r="K5482" s="186">
        <f t="shared" si="516"/>
        <v>13</v>
      </c>
      <c r="L5482" s="198">
        <f t="shared" si="514"/>
        <v>4.333333333333333</v>
      </c>
      <c r="M5482" s="199">
        <f t="shared" si="515"/>
        <v>4.33</v>
      </c>
    </row>
    <row r="5483" spans="1:13" x14ac:dyDescent="0.35">
      <c r="A5483" s="189" t="s">
        <v>4954</v>
      </c>
      <c r="B5483" s="190" t="s">
        <v>5004</v>
      </c>
      <c r="C5483" s="191">
        <v>590053</v>
      </c>
      <c r="D5483" s="192">
        <v>1.18</v>
      </c>
      <c r="E5483" s="193">
        <v>43.170932360000002</v>
      </c>
      <c r="F5483" s="194">
        <v>3.6563071297989032</v>
      </c>
      <c r="H5483" s="195">
        <f t="shared" si="511"/>
        <v>0.5</v>
      </c>
      <c r="I5483" s="196">
        <f t="shared" si="512"/>
        <v>4</v>
      </c>
      <c r="J5483" s="197">
        <f t="shared" si="513"/>
        <v>2</v>
      </c>
      <c r="K5483" s="186">
        <f t="shared" si="516"/>
        <v>6.5</v>
      </c>
      <c r="L5483" s="198">
        <f t="shared" si="514"/>
        <v>2.1666666666666665</v>
      </c>
      <c r="M5483" s="199">
        <f t="shared" si="515"/>
        <v>2.16</v>
      </c>
    </row>
    <row r="5484" spans="1:13" x14ac:dyDescent="0.35">
      <c r="A5484" s="189" t="s">
        <v>4954</v>
      </c>
      <c r="B5484" s="190" t="s">
        <v>5005</v>
      </c>
      <c r="C5484" s="191">
        <v>590061</v>
      </c>
      <c r="D5484" s="192">
        <v>5.3760000000000003</v>
      </c>
      <c r="E5484" s="193">
        <v>41.97852761</v>
      </c>
      <c r="F5484" s="194">
        <v>0</v>
      </c>
      <c r="H5484" s="195">
        <f t="shared" si="511"/>
        <v>5</v>
      </c>
      <c r="I5484" s="196">
        <f t="shared" si="512"/>
        <v>2</v>
      </c>
      <c r="J5484" s="197">
        <f t="shared" si="513"/>
        <v>5</v>
      </c>
      <c r="K5484" s="186">
        <f t="shared" si="516"/>
        <v>12</v>
      </c>
      <c r="L5484" s="198">
        <f t="shared" si="514"/>
        <v>4</v>
      </c>
      <c r="M5484" s="199">
        <f t="shared" si="515"/>
        <v>4</v>
      </c>
    </row>
    <row r="5485" spans="1:13" x14ac:dyDescent="0.35">
      <c r="A5485" s="189" t="s">
        <v>4954</v>
      </c>
      <c r="B5485" s="190" t="s">
        <v>5006</v>
      </c>
      <c r="C5485" s="191">
        <v>590100</v>
      </c>
      <c r="D5485" s="192">
        <v>3.093</v>
      </c>
      <c r="E5485" s="193">
        <v>41.839784950000002</v>
      </c>
      <c r="F5485" s="194">
        <v>3.4408602150537635</v>
      </c>
      <c r="H5485" s="195">
        <f t="shared" si="511"/>
        <v>2.5</v>
      </c>
      <c r="I5485" s="196">
        <f t="shared" si="512"/>
        <v>2</v>
      </c>
      <c r="J5485" s="197">
        <f t="shared" si="513"/>
        <v>2.5</v>
      </c>
      <c r="K5485" s="186">
        <f t="shared" si="516"/>
        <v>7</v>
      </c>
      <c r="L5485" s="198">
        <f t="shared" si="514"/>
        <v>2.3333333333333335</v>
      </c>
      <c r="M5485" s="199">
        <f t="shared" si="515"/>
        <v>2.33</v>
      </c>
    </row>
    <row r="5486" spans="1:13" x14ac:dyDescent="0.35">
      <c r="A5486" s="189" t="s">
        <v>4954</v>
      </c>
      <c r="B5486" s="190" t="s">
        <v>5007</v>
      </c>
      <c r="C5486" s="191">
        <v>590118</v>
      </c>
      <c r="D5486" s="192">
        <v>6.4859999999999998</v>
      </c>
      <c r="E5486" s="193">
        <v>44.814487630000002</v>
      </c>
      <c r="F5486" s="194">
        <v>2.1201413427561837</v>
      </c>
      <c r="H5486" s="195">
        <f t="shared" si="511"/>
        <v>5</v>
      </c>
      <c r="I5486" s="196">
        <f t="shared" si="512"/>
        <v>5</v>
      </c>
      <c r="J5486" s="197">
        <f t="shared" si="513"/>
        <v>4.5</v>
      </c>
      <c r="K5486" s="186">
        <f t="shared" si="516"/>
        <v>14.5</v>
      </c>
      <c r="L5486" s="198">
        <f t="shared" si="514"/>
        <v>4.833333333333333</v>
      </c>
      <c r="M5486" s="199">
        <f t="shared" si="515"/>
        <v>4.83</v>
      </c>
    </row>
    <row r="5487" spans="1:13" x14ac:dyDescent="0.35">
      <c r="A5487" s="189" t="s">
        <v>4954</v>
      </c>
      <c r="B5487" s="190" t="s">
        <v>5008</v>
      </c>
      <c r="C5487" s="191">
        <v>590126</v>
      </c>
      <c r="D5487" s="192">
        <v>1.246</v>
      </c>
      <c r="E5487" s="193">
        <v>41.318441739999997</v>
      </c>
      <c r="F5487" s="194">
        <v>2.8591851322373123</v>
      </c>
      <c r="H5487" s="195">
        <f t="shared" si="511"/>
        <v>0.5</v>
      </c>
      <c r="I5487" s="196">
        <f t="shared" si="512"/>
        <v>1</v>
      </c>
      <c r="J5487" s="197">
        <f t="shared" si="513"/>
        <v>3</v>
      </c>
      <c r="K5487" s="186">
        <f t="shared" si="516"/>
        <v>4.5</v>
      </c>
      <c r="L5487" s="198">
        <f t="shared" si="514"/>
        <v>1.5</v>
      </c>
      <c r="M5487" s="199">
        <f t="shared" si="515"/>
        <v>1.5</v>
      </c>
    </row>
    <row r="5488" spans="1:13" x14ac:dyDescent="0.35">
      <c r="A5488" s="189" t="s">
        <v>4954</v>
      </c>
      <c r="B5488" s="190" t="s">
        <v>5009</v>
      </c>
      <c r="C5488" s="191">
        <v>590134</v>
      </c>
      <c r="D5488" s="192">
        <v>0.82</v>
      </c>
      <c r="E5488" s="193">
        <v>44.098603840000003</v>
      </c>
      <c r="F5488" s="194">
        <v>0</v>
      </c>
      <c r="H5488" s="195">
        <f t="shared" si="511"/>
        <v>0.5</v>
      </c>
      <c r="I5488" s="196">
        <f t="shared" si="512"/>
        <v>5</v>
      </c>
      <c r="J5488" s="197">
        <f t="shared" si="513"/>
        <v>5</v>
      </c>
      <c r="K5488" s="186">
        <f t="shared" si="516"/>
        <v>10.5</v>
      </c>
      <c r="L5488" s="198">
        <f t="shared" si="514"/>
        <v>3.5</v>
      </c>
      <c r="M5488" s="199">
        <f t="shared" si="515"/>
        <v>3.5</v>
      </c>
    </row>
    <row r="5489" spans="1:13" x14ac:dyDescent="0.35">
      <c r="A5489" s="189" t="s">
        <v>4954</v>
      </c>
      <c r="B5489" s="190" t="s">
        <v>5010</v>
      </c>
      <c r="C5489" s="191">
        <v>590142</v>
      </c>
      <c r="D5489" s="192">
        <v>1.681</v>
      </c>
      <c r="E5489" s="193">
        <v>40.496422180000003</v>
      </c>
      <c r="F5489" s="194">
        <v>2.1466905187835419</v>
      </c>
      <c r="H5489" s="195">
        <f t="shared" si="511"/>
        <v>0.5</v>
      </c>
      <c r="I5489" s="196">
        <f t="shared" si="512"/>
        <v>0.5</v>
      </c>
      <c r="J5489" s="197">
        <f t="shared" si="513"/>
        <v>4.5</v>
      </c>
      <c r="K5489" s="186">
        <f t="shared" si="516"/>
        <v>5.5</v>
      </c>
      <c r="L5489" s="198">
        <f t="shared" si="514"/>
        <v>1.8333333333333333</v>
      </c>
      <c r="M5489" s="199">
        <f t="shared" si="515"/>
        <v>1.83</v>
      </c>
    </row>
    <row r="5490" spans="1:13" x14ac:dyDescent="0.35">
      <c r="A5490" s="189" t="s">
        <v>4954</v>
      </c>
      <c r="B5490" s="190" t="s">
        <v>5011</v>
      </c>
      <c r="C5490" s="191">
        <v>544710</v>
      </c>
      <c r="D5490" s="192">
        <v>0</v>
      </c>
      <c r="E5490" s="193">
        <v>45.9</v>
      </c>
      <c r="F5490" s="194">
        <v>3.4782608695652177</v>
      </c>
      <c r="H5490" s="195">
        <f t="shared" si="511"/>
        <v>0.5</v>
      </c>
      <c r="I5490" s="196">
        <f t="shared" si="512"/>
        <v>5</v>
      </c>
      <c r="J5490" s="197">
        <f t="shared" si="513"/>
        <v>2.5</v>
      </c>
      <c r="K5490" s="186">
        <f t="shared" si="516"/>
        <v>8</v>
      </c>
      <c r="L5490" s="198">
        <f t="shared" si="514"/>
        <v>2.6666666666666665</v>
      </c>
      <c r="M5490" s="199">
        <f t="shared" si="515"/>
        <v>2.66</v>
      </c>
    </row>
    <row r="5491" spans="1:13" x14ac:dyDescent="0.35">
      <c r="A5491" s="189" t="s">
        <v>4954</v>
      </c>
      <c r="B5491" s="190" t="s">
        <v>5012</v>
      </c>
      <c r="C5491" s="191">
        <v>590151</v>
      </c>
      <c r="D5491" s="192">
        <v>0</v>
      </c>
      <c r="E5491" s="193">
        <v>43.72826087</v>
      </c>
      <c r="F5491" s="194">
        <v>0</v>
      </c>
      <c r="H5491" s="195">
        <f t="shared" si="511"/>
        <v>0.5</v>
      </c>
      <c r="I5491" s="196">
        <f t="shared" si="512"/>
        <v>5</v>
      </c>
      <c r="J5491" s="197">
        <f t="shared" si="513"/>
        <v>5</v>
      </c>
      <c r="K5491" s="186">
        <f t="shared" si="516"/>
        <v>10.5</v>
      </c>
      <c r="L5491" s="198">
        <f t="shared" si="514"/>
        <v>3.5</v>
      </c>
      <c r="M5491" s="199">
        <f t="shared" si="515"/>
        <v>3.5</v>
      </c>
    </row>
    <row r="5492" spans="1:13" x14ac:dyDescent="0.35">
      <c r="A5492" s="189" t="s">
        <v>4954</v>
      </c>
      <c r="B5492" s="190" t="s">
        <v>5013</v>
      </c>
      <c r="C5492" s="191">
        <v>590177</v>
      </c>
      <c r="D5492" s="192">
        <v>2.6960000000000002</v>
      </c>
      <c r="E5492" s="193">
        <v>42.954991819999996</v>
      </c>
      <c r="F5492" s="194">
        <v>2.9459901800327333</v>
      </c>
      <c r="H5492" s="195">
        <f t="shared" si="511"/>
        <v>2</v>
      </c>
      <c r="I5492" s="196">
        <f t="shared" si="512"/>
        <v>3.5</v>
      </c>
      <c r="J5492" s="197">
        <f t="shared" si="513"/>
        <v>3</v>
      </c>
      <c r="K5492" s="186">
        <f t="shared" si="516"/>
        <v>8.5</v>
      </c>
      <c r="L5492" s="198">
        <f t="shared" si="514"/>
        <v>2.8333333333333335</v>
      </c>
      <c r="M5492" s="199">
        <f t="shared" si="515"/>
        <v>2.83</v>
      </c>
    </row>
    <row r="5493" spans="1:13" x14ac:dyDescent="0.35">
      <c r="A5493" s="189" t="s">
        <v>4954</v>
      </c>
      <c r="B5493" s="190" t="s">
        <v>5014</v>
      </c>
      <c r="C5493" s="191">
        <v>590185</v>
      </c>
      <c r="D5493" s="192">
        <v>1.9350000000000001</v>
      </c>
      <c r="E5493" s="193">
        <v>40.132536969999997</v>
      </c>
      <c r="F5493" s="194">
        <v>1.5927189988623434</v>
      </c>
      <c r="H5493" s="195">
        <f t="shared" si="511"/>
        <v>0.5</v>
      </c>
      <c r="I5493" s="196">
        <f t="shared" si="512"/>
        <v>0.5</v>
      </c>
      <c r="J5493" s="197">
        <f t="shared" si="513"/>
        <v>5</v>
      </c>
      <c r="K5493" s="186">
        <f t="shared" si="516"/>
        <v>6</v>
      </c>
      <c r="L5493" s="198">
        <f t="shared" si="514"/>
        <v>2</v>
      </c>
      <c r="M5493" s="199">
        <f t="shared" si="515"/>
        <v>2</v>
      </c>
    </row>
    <row r="5494" spans="1:13" x14ac:dyDescent="0.35">
      <c r="A5494" s="189" t="s">
        <v>4954</v>
      </c>
      <c r="B5494" s="190" t="s">
        <v>5015</v>
      </c>
      <c r="C5494" s="191">
        <v>590193</v>
      </c>
      <c r="D5494" s="192">
        <v>0.76300000000000001</v>
      </c>
      <c r="E5494" s="193">
        <v>40.328431369999997</v>
      </c>
      <c r="F5494" s="194">
        <v>1.9607843137254901</v>
      </c>
      <c r="H5494" s="195">
        <f t="shared" si="511"/>
        <v>0.5</v>
      </c>
      <c r="I5494" s="196">
        <f t="shared" si="512"/>
        <v>0.5</v>
      </c>
      <c r="J5494" s="197">
        <f t="shared" si="513"/>
        <v>4.5</v>
      </c>
      <c r="K5494" s="186">
        <f t="shared" si="516"/>
        <v>5.5</v>
      </c>
      <c r="L5494" s="198">
        <f t="shared" si="514"/>
        <v>1.8333333333333333</v>
      </c>
      <c r="M5494" s="199">
        <f t="shared" si="515"/>
        <v>1.83</v>
      </c>
    </row>
    <row r="5495" spans="1:13" x14ac:dyDescent="0.35">
      <c r="A5495" s="189" t="s">
        <v>4954</v>
      </c>
      <c r="B5495" s="190" t="s">
        <v>4502</v>
      </c>
      <c r="C5495" s="191">
        <v>590207</v>
      </c>
      <c r="D5495" s="192">
        <v>0.78900000000000003</v>
      </c>
      <c r="E5495" s="193">
        <v>39.355670099999998</v>
      </c>
      <c r="F5495" s="194">
        <v>4.123711340206186</v>
      </c>
      <c r="H5495" s="195">
        <f t="shared" si="511"/>
        <v>0.5</v>
      </c>
      <c r="I5495" s="196">
        <f t="shared" si="512"/>
        <v>0.5</v>
      </c>
      <c r="J5495" s="197">
        <f t="shared" si="513"/>
        <v>1.5</v>
      </c>
      <c r="K5495" s="186">
        <f t="shared" si="516"/>
        <v>2.5</v>
      </c>
      <c r="L5495" s="198">
        <f t="shared" si="514"/>
        <v>0.83333333333333337</v>
      </c>
      <c r="M5495" s="199">
        <f t="shared" si="515"/>
        <v>0.83</v>
      </c>
    </row>
    <row r="5496" spans="1:13" x14ac:dyDescent="0.35">
      <c r="A5496" s="189" t="s">
        <v>4954</v>
      </c>
      <c r="B5496" s="190" t="s">
        <v>5016</v>
      </c>
      <c r="C5496" s="191">
        <v>590215</v>
      </c>
      <c r="D5496" s="192">
        <v>2.145</v>
      </c>
      <c r="E5496" s="193">
        <v>39.719015280000001</v>
      </c>
      <c r="F5496" s="194">
        <v>15.619694397283531</v>
      </c>
      <c r="H5496" s="195">
        <f t="shared" si="511"/>
        <v>0.5</v>
      </c>
      <c r="I5496" s="196">
        <f t="shared" si="512"/>
        <v>0.5</v>
      </c>
      <c r="J5496" s="197">
        <f t="shared" si="513"/>
        <v>0.5</v>
      </c>
      <c r="K5496" s="186">
        <f t="shared" si="516"/>
        <v>1.5</v>
      </c>
      <c r="L5496" s="198">
        <f t="shared" si="514"/>
        <v>0.5</v>
      </c>
      <c r="M5496" s="199">
        <f t="shared" si="515"/>
        <v>0.5</v>
      </c>
    </row>
    <row r="5497" spans="1:13" x14ac:dyDescent="0.35">
      <c r="A5497" s="189" t="s">
        <v>4954</v>
      </c>
      <c r="B5497" s="190" t="s">
        <v>952</v>
      </c>
      <c r="C5497" s="191">
        <v>590223</v>
      </c>
      <c r="D5497" s="192">
        <v>3.5569999999999999</v>
      </c>
      <c r="E5497" s="193">
        <v>40.966321239999999</v>
      </c>
      <c r="F5497" s="194">
        <v>3.1088082901554404</v>
      </c>
      <c r="H5497" s="195">
        <f t="shared" si="511"/>
        <v>3.5</v>
      </c>
      <c r="I5497" s="196">
        <f t="shared" si="512"/>
        <v>0.5</v>
      </c>
      <c r="J5497" s="197">
        <f t="shared" si="513"/>
        <v>3</v>
      </c>
      <c r="K5497" s="186">
        <f t="shared" si="516"/>
        <v>7</v>
      </c>
      <c r="L5497" s="198">
        <f t="shared" si="514"/>
        <v>2.3333333333333335</v>
      </c>
      <c r="M5497" s="199">
        <f t="shared" si="515"/>
        <v>2.33</v>
      </c>
    </row>
    <row r="5498" spans="1:13" x14ac:dyDescent="0.35">
      <c r="A5498" s="189" t="s">
        <v>4954</v>
      </c>
      <c r="B5498" s="190" t="s">
        <v>1846</v>
      </c>
      <c r="C5498" s="191">
        <v>590240</v>
      </c>
      <c r="D5498" s="192">
        <v>1.143</v>
      </c>
      <c r="E5498" s="193">
        <v>40.620274909999999</v>
      </c>
      <c r="F5498" s="194">
        <v>3.4364261168384878</v>
      </c>
      <c r="H5498" s="195">
        <f t="shared" si="511"/>
        <v>0.5</v>
      </c>
      <c r="I5498" s="196">
        <f t="shared" si="512"/>
        <v>0.5</v>
      </c>
      <c r="J5498" s="197">
        <f t="shared" si="513"/>
        <v>2.5</v>
      </c>
      <c r="K5498" s="186">
        <f t="shared" si="516"/>
        <v>3.5</v>
      </c>
      <c r="L5498" s="198">
        <f t="shared" si="514"/>
        <v>1.1666666666666667</v>
      </c>
      <c r="M5498" s="199">
        <f t="shared" si="515"/>
        <v>1.1599999999999999</v>
      </c>
    </row>
    <row r="5499" spans="1:13" x14ac:dyDescent="0.35">
      <c r="A5499" s="189" t="s">
        <v>5017</v>
      </c>
      <c r="B5499" s="190" t="s">
        <v>5018</v>
      </c>
      <c r="C5499" s="191">
        <v>512281</v>
      </c>
      <c r="D5499" s="192">
        <v>3.2629999999999999</v>
      </c>
      <c r="E5499" s="193">
        <v>44.138392860000003</v>
      </c>
      <c r="F5499" s="194">
        <v>3.5714285714285712</v>
      </c>
      <c r="H5499" s="195">
        <f t="shared" si="511"/>
        <v>3</v>
      </c>
      <c r="I5499" s="196">
        <f t="shared" si="512"/>
        <v>5</v>
      </c>
      <c r="J5499" s="197">
        <f t="shared" si="513"/>
        <v>2</v>
      </c>
      <c r="K5499" s="186">
        <f t="shared" si="516"/>
        <v>10</v>
      </c>
      <c r="L5499" s="198">
        <f t="shared" si="514"/>
        <v>3.3333333333333335</v>
      </c>
      <c r="M5499" s="199">
        <f t="shared" si="515"/>
        <v>3.33</v>
      </c>
    </row>
    <row r="5500" spans="1:13" x14ac:dyDescent="0.35">
      <c r="A5500" s="189" t="s">
        <v>5017</v>
      </c>
      <c r="B5500" s="190" t="s">
        <v>5019</v>
      </c>
      <c r="C5500" s="191">
        <v>512401</v>
      </c>
      <c r="D5500" s="192">
        <v>3.226</v>
      </c>
      <c r="E5500" s="193">
        <v>42.467914440000001</v>
      </c>
      <c r="F5500" s="194">
        <v>3.2085561497326203</v>
      </c>
      <c r="H5500" s="195">
        <f t="shared" si="511"/>
        <v>3</v>
      </c>
      <c r="I5500" s="196">
        <f t="shared" si="512"/>
        <v>3</v>
      </c>
      <c r="J5500" s="197">
        <f t="shared" si="513"/>
        <v>2.5</v>
      </c>
      <c r="K5500" s="186">
        <f t="shared" si="516"/>
        <v>8.5</v>
      </c>
      <c r="L5500" s="198">
        <f t="shared" si="514"/>
        <v>2.8333333333333335</v>
      </c>
      <c r="M5500" s="199">
        <f t="shared" si="515"/>
        <v>2.83</v>
      </c>
    </row>
    <row r="5501" spans="1:13" x14ac:dyDescent="0.35">
      <c r="A5501" s="189" t="s">
        <v>5017</v>
      </c>
      <c r="B5501" s="190" t="s">
        <v>5020</v>
      </c>
      <c r="C5501" s="191">
        <v>512532</v>
      </c>
      <c r="D5501" s="192">
        <v>3.089</v>
      </c>
      <c r="E5501" s="193">
        <v>43.67665289</v>
      </c>
      <c r="F5501" s="194">
        <v>1.859504132231405</v>
      </c>
      <c r="H5501" s="195">
        <f t="shared" si="511"/>
        <v>2.5</v>
      </c>
      <c r="I5501" s="196">
        <f t="shared" si="512"/>
        <v>5</v>
      </c>
      <c r="J5501" s="197">
        <f t="shared" si="513"/>
        <v>4.5</v>
      </c>
      <c r="K5501" s="186">
        <f t="shared" si="516"/>
        <v>12</v>
      </c>
      <c r="L5501" s="198">
        <f t="shared" si="514"/>
        <v>4</v>
      </c>
      <c r="M5501" s="199">
        <f t="shared" si="515"/>
        <v>4</v>
      </c>
    </row>
    <row r="5502" spans="1:13" x14ac:dyDescent="0.35">
      <c r="A5502" s="189" t="s">
        <v>5017</v>
      </c>
      <c r="B5502" s="190" t="s">
        <v>5021</v>
      </c>
      <c r="C5502" s="191">
        <v>512800</v>
      </c>
      <c r="D5502" s="192">
        <v>4.0919999999999996</v>
      </c>
      <c r="E5502" s="193">
        <v>44.158836090000001</v>
      </c>
      <c r="F5502" s="194">
        <v>0.64068339562199683</v>
      </c>
      <c r="H5502" s="195">
        <f t="shared" si="511"/>
        <v>5</v>
      </c>
      <c r="I5502" s="196">
        <f t="shared" si="512"/>
        <v>5</v>
      </c>
      <c r="J5502" s="197">
        <f t="shared" si="513"/>
        <v>5</v>
      </c>
      <c r="K5502" s="186">
        <f t="shared" si="516"/>
        <v>15</v>
      </c>
      <c r="L5502" s="198">
        <f t="shared" si="514"/>
        <v>5</v>
      </c>
      <c r="M5502" s="199">
        <f t="shared" si="515"/>
        <v>5</v>
      </c>
    </row>
    <row r="5503" spans="1:13" x14ac:dyDescent="0.35">
      <c r="A5503" s="189" t="s">
        <v>5017</v>
      </c>
      <c r="B5503" s="190" t="s">
        <v>1900</v>
      </c>
      <c r="C5503" s="191">
        <v>512826</v>
      </c>
      <c r="D5503" s="192">
        <v>4</v>
      </c>
      <c r="E5503" s="193">
        <v>44.047368419999998</v>
      </c>
      <c r="F5503" s="194">
        <v>1.5789473684210527</v>
      </c>
      <c r="H5503" s="195">
        <f t="shared" si="511"/>
        <v>4.5</v>
      </c>
      <c r="I5503" s="196">
        <f t="shared" si="512"/>
        <v>5</v>
      </c>
      <c r="J5503" s="197">
        <f t="shared" si="513"/>
        <v>5</v>
      </c>
      <c r="K5503" s="186">
        <f t="shared" si="516"/>
        <v>14.5</v>
      </c>
      <c r="L5503" s="198">
        <f t="shared" si="514"/>
        <v>4.833333333333333</v>
      </c>
      <c r="M5503" s="199">
        <f t="shared" si="515"/>
        <v>4.83</v>
      </c>
    </row>
    <row r="5504" spans="1:13" x14ac:dyDescent="0.35">
      <c r="A5504" s="189" t="s">
        <v>5017</v>
      </c>
      <c r="B5504" s="190" t="s">
        <v>5022</v>
      </c>
      <c r="C5504" s="191">
        <v>569135</v>
      </c>
      <c r="D5504" s="192">
        <v>2.778</v>
      </c>
      <c r="E5504" s="193">
        <v>40.928125000000001</v>
      </c>
      <c r="F5504" s="194">
        <v>6.25</v>
      </c>
      <c r="H5504" s="195">
        <f t="shared" si="511"/>
        <v>2</v>
      </c>
      <c r="I5504" s="196">
        <f t="shared" si="512"/>
        <v>0.5</v>
      </c>
      <c r="J5504" s="197">
        <f t="shared" si="513"/>
        <v>0.5</v>
      </c>
      <c r="K5504" s="186">
        <f t="shared" si="516"/>
        <v>3</v>
      </c>
      <c r="L5504" s="198">
        <f t="shared" si="514"/>
        <v>1</v>
      </c>
      <c r="M5504" s="199">
        <f t="shared" si="515"/>
        <v>1</v>
      </c>
    </row>
    <row r="5505" spans="1:13" x14ac:dyDescent="0.35">
      <c r="A5505" s="189" t="s">
        <v>5017</v>
      </c>
      <c r="B5505" s="190" t="s">
        <v>5023</v>
      </c>
      <c r="C5505" s="191">
        <v>512982</v>
      </c>
      <c r="D5505" s="192">
        <v>2.0409999999999999</v>
      </c>
      <c r="E5505" s="193">
        <v>41.743042670000001</v>
      </c>
      <c r="F5505" s="194">
        <v>1.4842300556586272</v>
      </c>
      <c r="H5505" s="195">
        <f t="shared" si="511"/>
        <v>0.5</v>
      </c>
      <c r="I5505" s="196">
        <f t="shared" si="512"/>
        <v>1.5</v>
      </c>
      <c r="J5505" s="197">
        <f t="shared" si="513"/>
        <v>5</v>
      </c>
      <c r="K5505" s="186">
        <f t="shared" si="516"/>
        <v>7</v>
      </c>
      <c r="L5505" s="198">
        <f t="shared" si="514"/>
        <v>2.3333333333333335</v>
      </c>
      <c r="M5505" s="199">
        <f t="shared" si="515"/>
        <v>2.33</v>
      </c>
    </row>
    <row r="5506" spans="1:13" x14ac:dyDescent="0.35">
      <c r="A5506" s="189" t="s">
        <v>5017</v>
      </c>
      <c r="B5506" s="190" t="s">
        <v>5024</v>
      </c>
      <c r="C5506" s="191">
        <v>552771</v>
      </c>
      <c r="D5506" s="192">
        <v>2.415</v>
      </c>
      <c r="E5506" s="193">
        <v>44.891566269999998</v>
      </c>
      <c r="F5506" s="194">
        <v>1.2048192771084338</v>
      </c>
      <c r="H5506" s="195">
        <f t="shared" si="511"/>
        <v>1</v>
      </c>
      <c r="I5506" s="196">
        <f t="shared" si="512"/>
        <v>5</v>
      </c>
      <c r="J5506" s="197">
        <f t="shared" si="513"/>
        <v>5</v>
      </c>
      <c r="K5506" s="186">
        <f t="shared" si="516"/>
        <v>11</v>
      </c>
      <c r="L5506" s="198">
        <f t="shared" si="514"/>
        <v>3.6666666666666665</v>
      </c>
      <c r="M5506" s="199">
        <f t="shared" si="515"/>
        <v>3.66</v>
      </c>
    </row>
    <row r="5507" spans="1:13" x14ac:dyDescent="0.35">
      <c r="A5507" s="189" t="s">
        <v>5017</v>
      </c>
      <c r="B5507" s="190" t="s">
        <v>5025</v>
      </c>
      <c r="C5507" s="191">
        <v>513059</v>
      </c>
      <c r="D5507" s="192">
        <v>2.2469999999999999</v>
      </c>
      <c r="E5507" s="193">
        <v>39.477272730000003</v>
      </c>
      <c r="F5507" s="194">
        <v>7.5757575757575761</v>
      </c>
      <c r="H5507" s="195">
        <f t="shared" si="511"/>
        <v>1</v>
      </c>
      <c r="I5507" s="196">
        <f t="shared" si="512"/>
        <v>0.5</v>
      </c>
      <c r="J5507" s="197">
        <f t="shared" si="513"/>
        <v>0.5</v>
      </c>
      <c r="K5507" s="186">
        <f t="shared" si="516"/>
        <v>2</v>
      </c>
      <c r="L5507" s="198">
        <f t="shared" si="514"/>
        <v>0.66666666666666663</v>
      </c>
      <c r="M5507" s="199">
        <f t="shared" si="515"/>
        <v>0.66</v>
      </c>
    </row>
    <row r="5508" spans="1:13" x14ac:dyDescent="0.35">
      <c r="A5508" s="189" t="s">
        <v>5017</v>
      </c>
      <c r="B5508" s="190" t="s">
        <v>5026</v>
      </c>
      <c r="C5508" s="191">
        <v>513105</v>
      </c>
      <c r="D5508" s="192">
        <v>3.2679999999999998</v>
      </c>
      <c r="E5508" s="193">
        <v>43.978448280000002</v>
      </c>
      <c r="F5508" s="194">
        <v>1.7241379310344829</v>
      </c>
      <c r="H5508" s="195">
        <f t="shared" ref="H5508:H5571" si="517">VALUE(_xlfn.IFS(D5508&gt;4.05,"5",D5508&gt;=3.83,"4,5",D5508&gt;=3.6,"4",D5508&gt;=3.37,"3,5",D5508&gt;=3.14,"3",D5508&gt;=2.91,"2,5",D5508&gt;=2.68,"2",D5508&gt;=2.45,"1,5",D5508&gt;=2.22,"1",D5508&lt;2.22,"0,5"))</f>
        <v>3</v>
      </c>
      <c r="I5508" s="196">
        <f t="shared" ref="I5508:I5571" si="518">VALUE(_xlfn.IFS(E5508&gt;43.62,"5",E5508&gt;=43.32,"4,5",E5508&gt;=43.1,"4",E5508&gt;=42.7,"3,5",E5508&gt;=42.39,"3",E5508&gt;=42.08,"2,5",E5508&gt;=41.77,"2",E5508&gt;=41.46,"1,5",E5508&gt;=41.15,"1",E5508&lt;41.15,"0,5"))</f>
        <v>5</v>
      </c>
      <c r="J5508" s="197">
        <f t="shared" ref="J5508:J5571" si="519">VALUE(_xlfn.IFS(F5508&gt;4.53,"0,5",F5508&gt;=4.2,"1",F5508&gt;=3.86,"1,5",F5508&gt;=3.52,"2",F5508&gt;=3.18,"2,5",F5508&gt;=2.84,"3",F5508&gt;=2.5,"3,5",F5508&gt;=2.16,"4",F5508&gt;=1.82,"4,5",F5508&lt;1.82,"5"))</f>
        <v>5</v>
      </c>
      <c r="K5508" s="186">
        <f t="shared" si="516"/>
        <v>13</v>
      </c>
      <c r="L5508" s="198">
        <f t="shared" ref="L5508:L5571" si="520">(H5508+I5508+J5508)/3</f>
        <v>4.333333333333333</v>
      </c>
      <c r="M5508" s="199">
        <f t="shared" ref="M5508:M5571" si="521">ROUNDDOWN(L5508,2)</f>
        <v>4.33</v>
      </c>
    </row>
    <row r="5509" spans="1:13" x14ac:dyDescent="0.35">
      <c r="A5509" s="189" t="s">
        <v>5017</v>
      </c>
      <c r="B5509" s="190" t="s">
        <v>5027</v>
      </c>
      <c r="C5509" s="191">
        <v>513211</v>
      </c>
      <c r="D5509" s="192">
        <v>1.0609999999999999</v>
      </c>
      <c r="E5509" s="193">
        <v>43.857277879999998</v>
      </c>
      <c r="F5509" s="194">
        <v>0.75614366729678639</v>
      </c>
      <c r="H5509" s="195">
        <f t="shared" si="517"/>
        <v>0.5</v>
      </c>
      <c r="I5509" s="196">
        <f t="shared" si="518"/>
        <v>5</v>
      </c>
      <c r="J5509" s="197">
        <f t="shared" si="519"/>
        <v>5</v>
      </c>
      <c r="K5509" s="186">
        <f t="shared" si="516"/>
        <v>10.5</v>
      </c>
      <c r="L5509" s="198">
        <f t="shared" si="520"/>
        <v>3.5</v>
      </c>
      <c r="M5509" s="199">
        <f t="shared" si="521"/>
        <v>3.5</v>
      </c>
    </row>
    <row r="5510" spans="1:13" x14ac:dyDescent="0.35">
      <c r="A5510" s="189" t="s">
        <v>5017</v>
      </c>
      <c r="B5510" s="190" t="s">
        <v>5028</v>
      </c>
      <c r="C5510" s="191">
        <v>513229</v>
      </c>
      <c r="D5510" s="192">
        <v>4.5599999999999996</v>
      </c>
      <c r="E5510" s="193">
        <v>44.860677969999998</v>
      </c>
      <c r="F5510" s="194">
        <v>1.2203389830508473</v>
      </c>
      <c r="H5510" s="195">
        <f t="shared" si="517"/>
        <v>5</v>
      </c>
      <c r="I5510" s="196">
        <f t="shared" si="518"/>
        <v>5</v>
      </c>
      <c r="J5510" s="197">
        <f t="shared" si="519"/>
        <v>5</v>
      </c>
      <c r="K5510" s="186">
        <f t="shared" si="516"/>
        <v>15</v>
      </c>
      <c r="L5510" s="198">
        <f t="shared" si="520"/>
        <v>5</v>
      </c>
      <c r="M5510" s="199">
        <f t="shared" si="521"/>
        <v>5</v>
      </c>
    </row>
    <row r="5511" spans="1:13" x14ac:dyDescent="0.35">
      <c r="A5511" s="189" t="s">
        <v>5017</v>
      </c>
      <c r="B5511" s="190" t="s">
        <v>5029</v>
      </c>
      <c r="C5511" s="191">
        <v>569194</v>
      </c>
      <c r="D5511" s="192">
        <v>4.9020000000000001</v>
      </c>
      <c r="E5511" s="193">
        <v>45.092592590000002</v>
      </c>
      <c r="F5511" s="194">
        <v>6.1728395061728394</v>
      </c>
      <c r="H5511" s="195">
        <f t="shared" si="517"/>
        <v>5</v>
      </c>
      <c r="I5511" s="196">
        <f t="shared" si="518"/>
        <v>5</v>
      </c>
      <c r="J5511" s="197">
        <f t="shared" si="519"/>
        <v>0.5</v>
      </c>
      <c r="K5511" s="186">
        <f t="shared" si="516"/>
        <v>10.5</v>
      </c>
      <c r="L5511" s="198">
        <f t="shared" si="520"/>
        <v>3.5</v>
      </c>
      <c r="M5511" s="199">
        <f t="shared" si="521"/>
        <v>3.5</v>
      </c>
    </row>
    <row r="5512" spans="1:13" x14ac:dyDescent="0.35">
      <c r="A5512" s="189" t="s">
        <v>5017</v>
      </c>
      <c r="B5512" s="190" t="s">
        <v>5030</v>
      </c>
      <c r="C5512" s="191">
        <v>513491</v>
      </c>
      <c r="D5512" s="192">
        <v>3.8359999999999999</v>
      </c>
      <c r="E5512" s="193">
        <v>42.571090050000002</v>
      </c>
      <c r="F5512" s="194">
        <v>1.4218009478672986</v>
      </c>
      <c r="H5512" s="195">
        <f t="shared" si="517"/>
        <v>4.5</v>
      </c>
      <c r="I5512" s="196">
        <f t="shared" si="518"/>
        <v>3</v>
      </c>
      <c r="J5512" s="197">
        <f t="shared" si="519"/>
        <v>5</v>
      </c>
      <c r="K5512" s="186">
        <f t="shared" si="516"/>
        <v>12.5</v>
      </c>
      <c r="L5512" s="198">
        <f t="shared" si="520"/>
        <v>4.166666666666667</v>
      </c>
      <c r="M5512" s="199">
        <f t="shared" si="521"/>
        <v>4.16</v>
      </c>
    </row>
    <row r="5513" spans="1:13" x14ac:dyDescent="0.35">
      <c r="A5513" s="189" t="s">
        <v>5017</v>
      </c>
      <c r="B5513" s="190" t="s">
        <v>1028</v>
      </c>
      <c r="C5513" s="191">
        <v>513733</v>
      </c>
      <c r="D5513" s="192">
        <v>1.042</v>
      </c>
      <c r="E5513" s="193">
        <v>40.530487800000003</v>
      </c>
      <c r="F5513" s="194">
        <v>7.9268292682926829</v>
      </c>
      <c r="H5513" s="195">
        <f t="shared" si="517"/>
        <v>0.5</v>
      </c>
      <c r="I5513" s="196">
        <f t="shared" si="518"/>
        <v>0.5</v>
      </c>
      <c r="J5513" s="197">
        <f t="shared" si="519"/>
        <v>0.5</v>
      </c>
      <c r="K5513" s="186">
        <f t="shared" si="516"/>
        <v>1.5</v>
      </c>
      <c r="L5513" s="198">
        <f t="shared" si="520"/>
        <v>0.5</v>
      </c>
      <c r="M5513" s="199">
        <f t="shared" si="521"/>
        <v>0.5</v>
      </c>
    </row>
    <row r="5514" spans="1:13" x14ac:dyDescent="0.35">
      <c r="A5514" s="189" t="s">
        <v>5017</v>
      </c>
      <c r="B5514" s="190" t="s">
        <v>3787</v>
      </c>
      <c r="C5514" s="191">
        <v>514055</v>
      </c>
      <c r="D5514" s="192">
        <v>4.3840000000000003</v>
      </c>
      <c r="E5514" s="193">
        <v>43.909499140000001</v>
      </c>
      <c r="F5514" s="194">
        <v>0.37996545768566498</v>
      </c>
      <c r="H5514" s="195">
        <f t="shared" si="517"/>
        <v>5</v>
      </c>
      <c r="I5514" s="196">
        <f t="shared" si="518"/>
        <v>5</v>
      </c>
      <c r="J5514" s="197">
        <f t="shared" si="519"/>
        <v>5</v>
      </c>
      <c r="K5514" s="186">
        <f t="shared" si="516"/>
        <v>15</v>
      </c>
      <c r="L5514" s="198">
        <f t="shared" si="520"/>
        <v>5</v>
      </c>
      <c r="M5514" s="199">
        <f t="shared" si="521"/>
        <v>5</v>
      </c>
    </row>
    <row r="5515" spans="1:13" x14ac:dyDescent="0.35">
      <c r="A5515" s="189" t="s">
        <v>5017</v>
      </c>
      <c r="B5515" s="190" t="s">
        <v>5031</v>
      </c>
      <c r="C5515" s="191">
        <v>514152</v>
      </c>
      <c r="D5515" s="192">
        <v>3.468</v>
      </c>
      <c r="E5515" s="193">
        <v>43.548623849999998</v>
      </c>
      <c r="F5515" s="194">
        <v>2.2018348623853208</v>
      </c>
      <c r="H5515" s="195">
        <f t="shared" si="517"/>
        <v>3.5</v>
      </c>
      <c r="I5515" s="196">
        <f t="shared" si="518"/>
        <v>4.5</v>
      </c>
      <c r="J5515" s="197">
        <f t="shared" si="519"/>
        <v>4</v>
      </c>
      <c r="K5515" s="186">
        <f t="shared" si="516"/>
        <v>12</v>
      </c>
      <c r="L5515" s="198">
        <f t="shared" si="520"/>
        <v>4</v>
      </c>
      <c r="M5515" s="199">
        <f t="shared" si="521"/>
        <v>4</v>
      </c>
    </row>
    <row r="5516" spans="1:13" x14ac:dyDescent="0.35">
      <c r="A5516" s="189" t="s">
        <v>5017</v>
      </c>
      <c r="B5516" s="190" t="s">
        <v>1623</v>
      </c>
      <c r="C5516" s="191">
        <v>569143</v>
      </c>
      <c r="D5516" s="192">
        <v>2.048</v>
      </c>
      <c r="E5516" s="193">
        <v>44.605504590000002</v>
      </c>
      <c r="F5516" s="194">
        <v>1.834862385321101</v>
      </c>
      <c r="H5516" s="195">
        <f t="shared" si="517"/>
        <v>0.5</v>
      </c>
      <c r="I5516" s="196">
        <f t="shared" si="518"/>
        <v>5</v>
      </c>
      <c r="J5516" s="197">
        <f t="shared" si="519"/>
        <v>4.5</v>
      </c>
      <c r="K5516" s="186">
        <f t="shared" si="516"/>
        <v>10</v>
      </c>
      <c r="L5516" s="198">
        <f t="shared" si="520"/>
        <v>3.3333333333333335</v>
      </c>
      <c r="M5516" s="199">
        <f t="shared" si="521"/>
        <v>3.33</v>
      </c>
    </row>
    <row r="5517" spans="1:13" x14ac:dyDescent="0.35">
      <c r="A5517" s="189" t="s">
        <v>5017</v>
      </c>
      <c r="B5517" s="190" t="s">
        <v>5032</v>
      </c>
      <c r="C5517" s="191">
        <v>552780</v>
      </c>
      <c r="D5517" s="192">
        <v>3.5019999999999998</v>
      </c>
      <c r="E5517" s="193">
        <v>43.326405870000002</v>
      </c>
      <c r="F5517" s="194">
        <v>0.48899755501222503</v>
      </c>
      <c r="H5517" s="195">
        <f t="shared" si="517"/>
        <v>3.5</v>
      </c>
      <c r="I5517" s="196">
        <f t="shared" si="518"/>
        <v>4.5</v>
      </c>
      <c r="J5517" s="197">
        <f t="shared" si="519"/>
        <v>5</v>
      </c>
      <c r="K5517" s="186">
        <f t="shared" ref="K5517:K5580" si="522">SUM(H5517:J5517)</f>
        <v>13</v>
      </c>
      <c r="L5517" s="198">
        <f t="shared" si="520"/>
        <v>4.333333333333333</v>
      </c>
      <c r="M5517" s="199">
        <f t="shared" si="521"/>
        <v>4.33</v>
      </c>
    </row>
    <row r="5518" spans="1:13" x14ac:dyDescent="0.35">
      <c r="A5518" s="189" t="s">
        <v>5017</v>
      </c>
      <c r="B5518" s="190" t="s">
        <v>5033</v>
      </c>
      <c r="C5518" s="191">
        <v>514446</v>
      </c>
      <c r="D5518" s="192">
        <v>3.077</v>
      </c>
      <c r="E5518" s="193">
        <v>47.678378379999998</v>
      </c>
      <c r="F5518" s="194">
        <v>1.0810810810810811</v>
      </c>
      <c r="H5518" s="195">
        <f t="shared" si="517"/>
        <v>2.5</v>
      </c>
      <c r="I5518" s="196">
        <f t="shared" si="518"/>
        <v>5</v>
      </c>
      <c r="J5518" s="197">
        <f t="shared" si="519"/>
        <v>5</v>
      </c>
      <c r="K5518" s="186">
        <f t="shared" si="522"/>
        <v>12.5</v>
      </c>
      <c r="L5518" s="198">
        <f t="shared" si="520"/>
        <v>4.166666666666667</v>
      </c>
      <c r="M5518" s="199">
        <f t="shared" si="521"/>
        <v>4.16</v>
      </c>
    </row>
    <row r="5519" spans="1:13" x14ac:dyDescent="0.35">
      <c r="A5519" s="189" t="s">
        <v>5017</v>
      </c>
      <c r="B5519" s="190" t="s">
        <v>5034</v>
      </c>
      <c r="C5519" s="191">
        <v>514471</v>
      </c>
      <c r="D5519" s="192">
        <v>4.9450000000000003</v>
      </c>
      <c r="E5519" s="193">
        <v>43</v>
      </c>
      <c r="F5519" s="194">
        <v>1.8315018315018314</v>
      </c>
      <c r="H5519" s="195">
        <f t="shared" si="517"/>
        <v>5</v>
      </c>
      <c r="I5519" s="196">
        <f t="shared" si="518"/>
        <v>3.5</v>
      </c>
      <c r="J5519" s="197">
        <f t="shared" si="519"/>
        <v>4.5</v>
      </c>
      <c r="K5519" s="186">
        <f t="shared" si="522"/>
        <v>13</v>
      </c>
      <c r="L5519" s="198">
        <f t="shared" si="520"/>
        <v>4.333333333333333</v>
      </c>
      <c r="M5519" s="199">
        <f t="shared" si="521"/>
        <v>4.33</v>
      </c>
    </row>
    <row r="5520" spans="1:13" x14ac:dyDescent="0.35">
      <c r="A5520" s="189" t="s">
        <v>5017</v>
      </c>
      <c r="B5520" s="190" t="s">
        <v>612</v>
      </c>
      <c r="C5520" s="191">
        <v>514527</v>
      </c>
      <c r="D5520" s="192">
        <v>4.2549999999999999</v>
      </c>
      <c r="E5520" s="193">
        <v>35.936619720000003</v>
      </c>
      <c r="F5520" s="194">
        <v>11.267605633802818</v>
      </c>
      <c r="H5520" s="195">
        <f t="shared" si="517"/>
        <v>5</v>
      </c>
      <c r="I5520" s="196">
        <f t="shared" si="518"/>
        <v>0.5</v>
      </c>
      <c r="J5520" s="197">
        <f t="shared" si="519"/>
        <v>0.5</v>
      </c>
      <c r="K5520" s="186">
        <f t="shared" si="522"/>
        <v>6</v>
      </c>
      <c r="L5520" s="198">
        <f t="shared" si="520"/>
        <v>2</v>
      </c>
      <c r="M5520" s="199">
        <f t="shared" si="521"/>
        <v>2</v>
      </c>
    </row>
    <row r="5521" spans="1:13" x14ac:dyDescent="0.35">
      <c r="A5521" s="189" t="s">
        <v>5017</v>
      </c>
      <c r="B5521" s="190" t="s">
        <v>2386</v>
      </c>
      <c r="C5521" s="191">
        <v>514772</v>
      </c>
      <c r="D5521" s="192">
        <v>5.056</v>
      </c>
      <c r="E5521" s="193">
        <v>44.359259260000002</v>
      </c>
      <c r="F5521" s="194">
        <v>1.4814814814814816</v>
      </c>
      <c r="H5521" s="195">
        <f t="shared" si="517"/>
        <v>5</v>
      </c>
      <c r="I5521" s="196">
        <f t="shared" si="518"/>
        <v>5</v>
      </c>
      <c r="J5521" s="197">
        <f t="shared" si="519"/>
        <v>5</v>
      </c>
      <c r="K5521" s="186">
        <f t="shared" si="522"/>
        <v>15</v>
      </c>
      <c r="L5521" s="198">
        <f t="shared" si="520"/>
        <v>5</v>
      </c>
      <c r="M5521" s="199">
        <f t="shared" si="521"/>
        <v>5</v>
      </c>
    </row>
    <row r="5522" spans="1:13" x14ac:dyDescent="0.35">
      <c r="A5522" s="189" t="s">
        <v>5017</v>
      </c>
      <c r="B5522" s="190" t="s">
        <v>2248</v>
      </c>
      <c r="C5522" s="191">
        <v>514802</v>
      </c>
      <c r="D5522" s="192">
        <v>3.1059999999999999</v>
      </c>
      <c r="E5522" s="193">
        <v>42.269841270000001</v>
      </c>
      <c r="F5522" s="194">
        <v>1.5873015873015872</v>
      </c>
      <c r="H5522" s="195">
        <f t="shared" si="517"/>
        <v>2.5</v>
      </c>
      <c r="I5522" s="196">
        <f t="shared" si="518"/>
        <v>2.5</v>
      </c>
      <c r="J5522" s="197">
        <f t="shared" si="519"/>
        <v>5</v>
      </c>
      <c r="K5522" s="186">
        <f t="shared" si="522"/>
        <v>10</v>
      </c>
      <c r="L5522" s="198">
        <f t="shared" si="520"/>
        <v>3.3333333333333335</v>
      </c>
      <c r="M5522" s="199">
        <f t="shared" si="521"/>
        <v>3.33</v>
      </c>
    </row>
    <row r="5523" spans="1:13" x14ac:dyDescent="0.35">
      <c r="A5523" s="189" t="s">
        <v>5017</v>
      </c>
      <c r="B5523" s="190" t="s">
        <v>5035</v>
      </c>
      <c r="C5523" s="191">
        <v>515191</v>
      </c>
      <c r="D5523" s="192">
        <v>4.6509999999999998</v>
      </c>
      <c r="E5523" s="193">
        <v>42.450276240000001</v>
      </c>
      <c r="F5523" s="194">
        <v>1.3812154696132597</v>
      </c>
      <c r="H5523" s="195">
        <f t="shared" si="517"/>
        <v>5</v>
      </c>
      <c r="I5523" s="196">
        <f t="shared" si="518"/>
        <v>3</v>
      </c>
      <c r="J5523" s="197">
        <f t="shared" si="519"/>
        <v>5</v>
      </c>
      <c r="K5523" s="186">
        <f t="shared" si="522"/>
        <v>13</v>
      </c>
      <c r="L5523" s="198">
        <f t="shared" si="520"/>
        <v>4.333333333333333</v>
      </c>
      <c r="M5523" s="199">
        <f t="shared" si="521"/>
        <v>4.33</v>
      </c>
    </row>
    <row r="5524" spans="1:13" x14ac:dyDescent="0.35">
      <c r="A5524" s="189" t="s">
        <v>5017</v>
      </c>
      <c r="B5524" s="190" t="s">
        <v>5036</v>
      </c>
      <c r="C5524" s="191">
        <v>552909</v>
      </c>
      <c r="D5524" s="192">
        <v>8.2569999999999997</v>
      </c>
      <c r="E5524" s="193">
        <v>39.514471780000001</v>
      </c>
      <c r="F5524" s="194">
        <v>2.6049204052098407</v>
      </c>
      <c r="H5524" s="195">
        <f t="shared" si="517"/>
        <v>5</v>
      </c>
      <c r="I5524" s="196">
        <f t="shared" si="518"/>
        <v>0.5</v>
      </c>
      <c r="J5524" s="197">
        <f t="shared" si="519"/>
        <v>3.5</v>
      </c>
      <c r="K5524" s="186">
        <f t="shared" si="522"/>
        <v>9</v>
      </c>
      <c r="L5524" s="198">
        <f t="shared" si="520"/>
        <v>3</v>
      </c>
      <c r="M5524" s="199">
        <f t="shared" si="521"/>
        <v>3</v>
      </c>
    </row>
    <row r="5525" spans="1:13" x14ac:dyDescent="0.35">
      <c r="A5525" s="189" t="s">
        <v>5017</v>
      </c>
      <c r="B5525" s="190" t="s">
        <v>5037</v>
      </c>
      <c r="C5525" s="191">
        <v>552810</v>
      </c>
      <c r="D5525" s="192">
        <v>1.042</v>
      </c>
      <c r="E5525" s="193">
        <v>43.538961039999997</v>
      </c>
      <c r="F5525" s="194">
        <v>1.2987012987012987</v>
      </c>
      <c r="H5525" s="195">
        <f t="shared" si="517"/>
        <v>0.5</v>
      </c>
      <c r="I5525" s="196">
        <f t="shared" si="518"/>
        <v>4.5</v>
      </c>
      <c r="J5525" s="197">
        <f t="shared" si="519"/>
        <v>5</v>
      </c>
      <c r="K5525" s="186">
        <f t="shared" si="522"/>
        <v>10</v>
      </c>
      <c r="L5525" s="198">
        <f t="shared" si="520"/>
        <v>3.3333333333333335</v>
      </c>
      <c r="M5525" s="199">
        <f t="shared" si="521"/>
        <v>3.33</v>
      </c>
    </row>
    <row r="5526" spans="1:13" x14ac:dyDescent="0.35">
      <c r="A5526" s="189" t="s">
        <v>5017</v>
      </c>
      <c r="B5526" s="190" t="s">
        <v>5038</v>
      </c>
      <c r="C5526" s="191">
        <v>515787</v>
      </c>
      <c r="D5526" s="192">
        <v>4.4249999999999998</v>
      </c>
      <c r="E5526" s="193">
        <v>44.489071039999999</v>
      </c>
      <c r="F5526" s="194">
        <v>0</v>
      </c>
      <c r="H5526" s="195">
        <f t="shared" si="517"/>
        <v>5</v>
      </c>
      <c r="I5526" s="196">
        <f t="shared" si="518"/>
        <v>5</v>
      </c>
      <c r="J5526" s="197">
        <f t="shared" si="519"/>
        <v>5</v>
      </c>
      <c r="K5526" s="186">
        <f t="shared" si="522"/>
        <v>15</v>
      </c>
      <c r="L5526" s="198">
        <f t="shared" si="520"/>
        <v>5</v>
      </c>
      <c r="M5526" s="199">
        <f t="shared" si="521"/>
        <v>5</v>
      </c>
    </row>
    <row r="5527" spans="1:13" x14ac:dyDescent="0.35">
      <c r="A5527" s="189" t="s">
        <v>5017</v>
      </c>
      <c r="B5527" s="190" t="s">
        <v>1813</v>
      </c>
      <c r="C5527" s="191">
        <v>515825</v>
      </c>
      <c r="D5527" s="192">
        <v>6.3289999999999997</v>
      </c>
      <c r="E5527" s="193">
        <v>44.614754099999999</v>
      </c>
      <c r="F5527" s="194">
        <v>6.557377049180328</v>
      </c>
      <c r="H5527" s="195">
        <f t="shared" si="517"/>
        <v>5</v>
      </c>
      <c r="I5527" s="196">
        <f t="shared" si="518"/>
        <v>5</v>
      </c>
      <c r="J5527" s="197">
        <f t="shared" si="519"/>
        <v>0.5</v>
      </c>
      <c r="K5527" s="186">
        <f t="shared" si="522"/>
        <v>10.5</v>
      </c>
      <c r="L5527" s="198">
        <f t="shared" si="520"/>
        <v>3.5</v>
      </c>
      <c r="M5527" s="199">
        <f t="shared" si="521"/>
        <v>3.5</v>
      </c>
    </row>
    <row r="5528" spans="1:13" x14ac:dyDescent="0.35">
      <c r="A5528" s="189" t="s">
        <v>5017</v>
      </c>
      <c r="B5528" s="190" t="s">
        <v>5039</v>
      </c>
      <c r="C5528" s="191">
        <v>553000</v>
      </c>
      <c r="D5528" s="192">
        <v>3.0569999999999999</v>
      </c>
      <c r="E5528" s="193">
        <v>43.055555560000002</v>
      </c>
      <c r="F5528" s="194">
        <v>0.54200542005420049</v>
      </c>
      <c r="H5528" s="195">
        <f t="shared" si="517"/>
        <v>2.5</v>
      </c>
      <c r="I5528" s="196">
        <f t="shared" si="518"/>
        <v>3.5</v>
      </c>
      <c r="J5528" s="197">
        <f t="shared" si="519"/>
        <v>5</v>
      </c>
      <c r="K5528" s="186">
        <f t="shared" si="522"/>
        <v>11</v>
      </c>
      <c r="L5528" s="198">
        <f t="shared" si="520"/>
        <v>3.6666666666666665</v>
      </c>
      <c r="M5528" s="199">
        <f t="shared" si="521"/>
        <v>3.66</v>
      </c>
    </row>
    <row r="5529" spans="1:13" x14ac:dyDescent="0.35">
      <c r="A5529" s="189" t="s">
        <v>5017</v>
      </c>
      <c r="B5529" s="190" t="s">
        <v>5040</v>
      </c>
      <c r="C5529" s="191">
        <v>516350</v>
      </c>
      <c r="D5529" s="192">
        <v>3.8460000000000001</v>
      </c>
      <c r="E5529" s="193">
        <v>47.72619048</v>
      </c>
      <c r="F5529" s="194">
        <v>0</v>
      </c>
      <c r="H5529" s="195">
        <f t="shared" si="517"/>
        <v>4.5</v>
      </c>
      <c r="I5529" s="196">
        <f t="shared" si="518"/>
        <v>5</v>
      </c>
      <c r="J5529" s="197">
        <f t="shared" si="519"/>
        <v>5</v>
      </c>
      <c r="K5529" s="186">
        <f t="shared" si="522"/>
        <v>14.5</v>
      </c>
      <c r="L5529" s="198">
        <f t="shared" si="520"/>
        <v>4.833333333333333</v>
      </c>
      <c r="M5529" s="199">
        <f t="shared" si="521"/>
        <v>4.83</v>
      </c>
    </row>
    <row r="5530" spans="1:13" x14ac:dyDescent="0.35">
      <c r="A5530" s="189" t="s">
        <v>5017</v>
      </c>
      <c r="B5530" s="190" t="s">
        <v>5041</v>
      </c>
      <c r="C5530" s="191">
        <v>516694</v>
      </c>
      <c r="D5530" s="192">
        <v>3.4169999999999998</v>
      </c>
      <c r="E5530" s="193">
        <v>43.88696255</v>
      </c>
      <c r="F5530" s="194">
        <v>2.219140083217753</v>
      </c>
      <c r="H5530" s="195">
        <f t="shared" si="517"/>
        <v>3.5</v>
      </c>
      <c r="I5530" s="196">
        <f t="shared" si="518"/>
        <v>5</v>
      </c>
      <c r="J5530" s="197">
        <f t="shared" si="519"/>
        <v>4</v>
      </c>
      <c r="K5530" s="186">
        <f t="shared" si="522"/>
        <v>12.5</v>
      </c>
      <c r="L5530" s="198">
        <f t="shared" si="520"/>
        <v>4.166666666666667</v>
      </c>
      <c r="M5530" s="199">
        <f t="shared" si="521"/>
        <v>4.16</v>
      </c>
    </row>
    <row r="5531" spans="1:13" x14ac:dyDescent="0.35">
      <c r="A5531" s="189" t="s">
        <v>5017</v>
      </c>
      <c r="B5531" s="190" t="s">
        <v>4001</v>
      </c>
      <c r="C5531" s="191">
        <v>516864</v>
      </c>
      <c r="D5531" s="192">
        <v>7.8739999999999997</v>
      </c>
      <c r="E5531" s="193">
        <v>44.469849250000003</v>
      </c>
      <c r="F5531" s="194">
        <v>2.0100502512562817</v>
      </c>
      <c r="H5531" s="195">
        <f t="shared" si="517"/>
        <v>5</v>
      </c>
      <c r="I5531" s="196">
        <f t="shared" si="518"/>
        <v>5</v>
      </c>
      <c r="J5531" s="197">
        <f t="shared" si="519"/>
        <v>4.5</v>
      </c>
      <c r="K5531" s="186">
        <f t="shared" si="522"/>
        <v>14.5</v>
      </c>
      <c r="L5531" s="198">
        <f t="shared" si="520"/>
        <v>4.833333333333333</v>
      </c>
      <c r="M5531" s="199">
        <f t="shared" si="521"/>
        <v>4.83</v>
      </c>
    </row>
    <row r="5532" spans="1:13" x14ac:dyDescent="0.35">
      <c r="A5532" s="189" t="s">
        <v>5017</v>
      </c>
      <c r="B5532" s="190" t="s">
        <v>5042</v>
      </c>
      <c r="C5532" s="191">
        <v>516899</v>
      </c>
      <c r="D5532" s="192">
        <v>2.9940000000000002</v>
      </c>
      <c r="E5532" s="193">
        <v>41.98207171</v>
      </c>
      <c r="F5532" s="194">
        <v>0.39840637450199207</v>
      </c>
      <c r="H5532" s="195">
        <f t="shared" si="517"/>
        <v>2.5</v>
      </c>
      <c r="I5532" s="196">
        <f t="shared" si="518"/>
        <v>2</v>
      </c>
      <c r="J5532" s="197">
        <f t="shared" si="519"/>
        <v>5</v>
      </c>
      <c r="K5532" s="186">
        <f t="shared" si="522"/>
        <v>9.5</v>
      </c>
      <c r="L5532" s="198">
        <f t="shared" si="520"/>
        <v>3.1666666666666665</v>
      </c>
      <c r="M5532" s="199">
        <f t="shared" si="521"/>
        <v>3.16</v>
      </c>
    </row>
    <row r="5533" spans="1:13" x14ac:dyDescent="0.35">
      <c r="A5533" s="189" t="s">
        <v>5017</v>
      </c>
      <c r="B5533" s="190" t="s">
        <v>5043</v>
      </c>
      <c r="C5533" s="191">
        <v>517151</v>
      </c>
      <c r="D5533" s="192">
        <v>3.206</v>
      </c>
      <c r="E5533" s="193">
        <v>44.450124690000003</v>
      </c>
      <c r="F5533" s="194">
        <v>6.2344139650872821</v>
      </c>
      <c r="H5533" s="195">
        <f t="shared" si="517"/>
        <v>3</v>
      </c>
      <c r="I5533" s="196">
        <f t="shared" si="518"/>
        <v>5</v>
      </c>
      <c r="J5533" s="197">
        <f t="shared" si="519"/>
        <v>0.5</v>
      </c>
      <c r="K5533" s="186">
        <f t="shared" si="522"/>
        <v>8.5</v>
      </c>
      <c r="L5533" s="198">
        <f t="shared" si="520"/>
        <v>2.8333333333333335</v>
      </c>
      <c r="M5533" s="199">
        <f t="shared" si="521"/>
        <v>2.83</v>
      </c>
    </row>
    <row r="5534" spans="1:13" x14ac:dyDescent="0.35">
      <c r="A5534" s="189" t="s">
        <v>5017</v>
      </c>
      <c r="B5534" s="190" t="s">
        <v>5017</v>
      </c>
      <c r="C5534" s="191">
        <v>511382</v>
      </c>
      <c r="D5534" s="192">
        <v>5.2439999999999998</v>
      </c>
      <c r="E5534" s="193">
        <v>45.602277909999998</v>
      </c>
      <c r="F5534" s="194">
        <v>0.95052927198098947</v>
      </c>
      <c r="H5534" s="195">
        <f t="shared" si="517"/>
        <v>5</v>
      </c>
      <c r="I5534" s="196">
        <f t="shared" si="518"/>
        <v>5</v>
      </c>
      <c r="J5534" s="197">
        <f t="shared" si="519"/>
        <v>5</v>
      </c>
      <c r="K5534" s="186">
        <f t="shared" si="522"/>
        <v>15</v>
      </c>
      <c r="L5534" s="198">
        <f t="shared" si="520"/>
        <v>5</v>
      </c>
      <c r="M5534" s="199">
        <f t="shared" si="521"/>
        <v>5</v>
      </c>
    </row>
    <row r="5535" spans="1:13" x14ac:dyDescent="0.35">
      <c r="A5535" s="189" t="s">
        <v>5017</v>
      </c>
      <c r="B5535" s="190" t="s">
        <v>2300</v>
      </c>
      <c r="C5535" s="191">
        <v>517224</v>
      </c>
      <c r="D5535" s="192">
        <v>2.395</v>
      </c>
      <c r="E5535" s="193">
        <v>45.389763780000003</v>
      </c>
      <c r="F5535" s="194">
        <v>2.3622047244094486</v>
      </c>
      <c r="H5535" s="195">
        <f t="shared" si="517"/>
        <v>1</v>
      </c>
      <c r="I5535" s="196">
        <f t="shared" si="518"/>
        <v>5</v>
      </c>
      <c r="J5535" s="197">
        <f t="shared" si="519"/>
        <v>4</v>
      </c>
      <c r="K5535" s="186">
        <f t="shared" si="522"/>
        <v>10</v>
      </c>
      <c r="L5535" s="198">
        <f t="shared" si="520"/>
        <v>3.3333333333333335</v>
      </c>
      <c r="M5535" s="199">
        <f t="shared" si="521"/>
        <v>3.33</v>
      </c>
    </row>
    <row r="5536" spans="1:13" x14ac:dyDescent="0.35">
      <c r="A5536" s="189" t="s">
        <v>5017</v>
      </c>
      <c r="B5536" s="190" t="s">
        <v>5044</v>
      </c>
      <c r="C5536" s="191">
        <v>517321</v>
      </c>
      <c r="D5536" s="192">
        <v>3.8959999999999999</v>
      </c>
      <c r="E5536" s="193">
        <v>63.99760766</v>
      </c>
      <c r="F5536" s="194">
        <v>0</v>
      </c>
      <c r="H5536" s="195">
        <f t="shared" si="517"/>
        <v>4.5</v>
      </c>
      <c r="I5536" s="196">
        <f t="shared" si="518"/>
        <v>5</v>
      </c>
      <c r="J5536" s="197">
        <f t="shared" si="519"/>
        <v>5</v>
      </c>
      <c r="K5536" s="186">
        <f t="shared" si="522"/>
        <v>14.5</v>
      </c>
      <c r="L5536" s="198">
        <f t="shared" si="520"/>
        <v>4.833333333333333</v>
      </c>
      <c r="M5536" s="199">
        <f t="shared" si="521"/>
        <v>4.83</v>
      </c>
    </row>
    <row r="5537" spans="1:13" x14ac:dyDescent="0.35">
      <c r="A5537" s="189" t="s">
        <v>5017</v>
      </c>
      <c r="B5537" s="190" t="s">
        <v>5045</v>
      </c>
      <c r="C5537" s="191">
        <v>517437</v>
      </c>
      <c r="D5537" s="192">
        <v>2.0830000000000002</v>
      </c>
      <c r="E5537" s="193">
        <v>42.729729730000003</v>
      </c>
      <c r="F5537" s="194">
        <v>0</v>
      </c>
      <c r="H5537" s="195">
        <f t="shared" si="517"/>
        <v>0.5</v>
      </c>
      <c r="I5537" s="196">
        <f t="shared" si="518"/>
        <v>3.5</v>
      </c>
      <c r="J5537" s="197">
        <f t="shared" si="519"/>
        <v>5</v>
      </c>
      <c r="K5537" s="186">
        <f t="shared" si="522"/>
        <v>9</v>
      </c>
      <c r="L5537" s="198">
        <f t="shared" si="520"/>
        <v>3</v>
      </c>
      <c r="M5537" s="199">
        <f t="shared" si="521"/>
        <v>3</v>
      </c>
    </row>
    <row r="5538" spans="1:13" x14ac:dyDescent="0.35">
      <c r="A5538" s="189" t="s">
        <v>5017</v>
      </c>
      <c r="B5538" s="190" t="s">
        <v>4704</v>
      </c>
      <c r="C5538" s="191">
        <v>517534</v>
      </c>
      <c r="D5538" s="192">
        <v>3.7839999999999998</v>
      </c>
      <c r="E5538" s="193">
        <v>43.263478259999999</v>
      </c>
      <c r="F5538" s="194">
        <v>1.5652173913043479</v>
      </c>
      <c r="H5538" s="195">
        <f t="shared" si="517"/>
        <v>4</v>
      </c>
      <c r="I5538" s="196">
        <f t="shared" si="518"/>
        <v>4</v>
      </c>
      <c r="J5538" s="197">
        <f t="shared" si="519"/>
        <v>5</v>
      </c>
      <c r="K5538" s="186">
        <f t="shared" si="522"/>
        <v>13</v>
      </c>
      <c r="L5538" s="198">
        <f t="shared" si="520"/>
        <v>4.333333333333333</v>
      </c>
      <c r="M5538" s="199">
        <f t="shared" si="521"/>
        <v>4.33</v>
      </c>
    </row>
    <row r="5539" spans="1:13" x14ac:dyDescent="0.35">
      <c r="A5539" s="189" t="s">
        <v>5017</v>
      </c>
      <c r="B5539" s="190" t="s">
        <v>3344</v>
      </c>
      <c r="C5539" s="191">
        <v>517569</v>
      </c>
      <c r="D5539" s="192">
        <v>2.6880000000000002</v>
      </c>
      <c r="E5539" s="193">
        <v>42.89568345</v>
      </c>
      <c r="F5539" s="194">
        <v>2.8776978417266186</v>
      </c>
      <c r="H5539" s="195">
        <f t="shared" si="517"/>
        <v>2</v>
      </c>
      <c r="I5539" s="196">
        <f t="shared" si="518"/>
        <v>3.5</v>
      </c>
      <c r="J5539" s="197">
        <f t="shared" si="519"/>
        <v>3</v>
      </c>
      <c r="K5539" s="186">
        <f t="shared" si="522"/>
        <v>8.5</v>
      </c>
      <c r="L5539" s="198">
        <f t="shared" si="520"/>
        <v>2.8333333333333335</v>
      </c>
      <c r="M5539" s="199">
        <f t="shared" si="521"/>
        <v>2.83</v>
      </c>
    </row>
    <row r="5540" spans="1:13" x14ac:dyDescent="0.35">
      <c r="A5540" s="189" t="s">
        <v>5017</v>
      </c>
      <c r="B5540" s="190" t="s">
        <v>5046</v>
      </c>
      <c r="C5540" s="191">
        <v>517607</v>
      </c>
      <c r="D5540" s="192">
        <v>2.1739999999999999</v>
      </c>
      <c r="E5540" s="193">
        <v>42.874420149999999</v>
      </c>
      <c r="F5540" s="194">
        <v>1.9880715705765406</v>
      </c>
      <c r="H5540" s="195">
        <f t="shared" si="517"/>
        <v>0.5</v>
      </c>
      <c r="I5540" s="196">
        <f t="shared" si="518"/>
        <v>3.5</v>
      </c>
      <c r="J5540" s="197">
        <f t="shared" si="519"/>
        <v>4.5</v>
      </c>
      <c r="K5540" s="186">
        <f t="shared" si="522"/>
        <v>8.5</v>
      </c>
      <c r="L5540" s="198">
        <f t="shared" si="520"/>
        <v>2.8333333333333335</v>
      </c>
      <c r="M5540" s="199">
        <f t="shared" si="521"/>
        <v>2.83</v>
      </c>
    </row>
    <row r="5541" spans="1:13" x14ac:dyDescent="0.35">
      <c r="A5541" s="189" t="s">
        <v>5017</v>
      </c>
      <c r="B5541" s="190" t="s">
        <v>5047</v>
      </c>
      <c r="C5541" s="191">
        <v>517666</v>
      </c>
      <c r="D5541" s="192">
        <v>5.7690000000000001</v>
      </c>
      <c r="E5541" s="193">
        <v>43.983588619999999</v>
      </c>
      <c r="F5541" s="194">
        <v>2.1881838074398248</v>
      </c>
      <c r="H5541" s="195">
        <f t="shared" si="517"/>
        <v>5</v>
      </c>
      <c r="I5541" s="196">
        <f t="shared" si="518"/>
        <v>5</v>
      </c>
      <c r="J5541" s="197">
        <f t="shared" si="519"/>
        <v>4</v>
      </c>
      <c r="K5541" s="186">
        <f t="shared" si="522"/>
        <v>14</v>
      </c>
      <c r="L5541" s="198">
        <f t="shared" si="520"/>
        <v>4.666666666666667</v>
      </c>
      <c r="M5541" s="199">
        <f t="shared" si="521"/>
        <v>4.66</v>
      </c>
    </row>
    <row r="5542" spans="1:13" x14ac:dyDescent="0.35">
      <c r="A5542" s="189" t="s">
        <v>5017</v>
      </c>
      <c r="B5542" s="190" t="s">
        <v>5048</v>
      </c>
      <c r="C5542" s="191">
        <v>517836</v>
      </c>
      <c r="D5542" s="192">
        <v>4.0819999999999999</v>
      </c>
      <c r="E5542" s="193">
        <v>47.833333330000002</v>
      </c>
      <c r="F5542" s="194">
        <v>1.360544217687075</v>
      </c>
      <c r="H5542" s="195">
        <f t="shared" si="517"/>
        <v>5</v>
      </c>
      <c r="I5542" s="196">
        <f t="shared" si="518"/>
        <v>5</v>
      </c>
      <c r="J5542" s="197">
        <f t="shared" si="519"/>
        <v>5</v>
      </c>
      <c r="K5542" s="186">
        <f t="shared" si="522"/>
        <v>15</v>
      </c>
      <c r="L5542" s="198">
        <f t="shared" si="520"/>
        <v>5</v>
      </c>
      <c r="M5542" s="199">
        <f t="shared" si="521"/>
        <v>5</v>
      </c>
    </row>
    <row r="5543" spans="1:13" x14ac:dyDescent="0.35">
      <c r="A5543" s="189" t="s">
        <v>5017</v>
      </c>
      <c r="B5543" s="190" t="s">
        <v>5049</v>
      </c>
      <c r="C5543" s="191">
        <v>517887</v>
      </c>
      <c r="D5543" s="192">
        <v>4.6950000000000003</v>
      </c>
      <c r="E5543" s="193">
        <v>42.196721310000001</v>
      </c>
      <c r="F5543" s="194">
        <v>1.639344262295082</v>
      </c>
      <c r="H5543" s="195">
        <f t="shared" si="517"/>
        <v>5</v>
      </c>
      <c r="I5543" s="196">
        <f t="shared" si="518"/>
        <v>2.5</v>
      </c>
      <c r="J5543" s="197">
        <f t="shared" si="519"/>
        <v>5</v>
      </c>
      <c r="K5543" s="186">
        <f t="shared" si="522"/>
        <v>12.5</v>
      </c>
      <c r="L5543" s="198">
        <f t="shared" si="520"/>
        <v>4.166666666666667</v>
      </c>
      <c r="M5543" s="199">
        <f t="shared" si="521"/>
        <v>4.16</v>
      </c>
    </row>
    <row r="5544" spans="1:13" x14ac:dyDescent="0.35">
      <c r="A5544" s="189" t="s">
        <v>5017</v>
      </c>
      <c r="B5544" s="190" t="s">
        <v>5050</v>
      </c>
      <c r="C5544" s="191">
        <v>552887</v>
      </c>
      <c r="D5544" s="192">
        <v>9.2720000000000002</v>
      </c>
      <c r="E5544" s="193">
        <v>42.210843369999999</v>
      </c>
      <c r="F5544" s="194">
        <v>0</v>
      </c>
      <c r="H5544" s="195">
        <f t="shared" si="517"/>
        <v>5</v>
      </c>
      <c r="I5544" s="196">
        <f t="shared" si="518"/>
        <v>2.5</v>
      </c>
      <c r="J5544" s="197">
        <f t="shared" si="519"/>
        <v>5</v>
      </c>
      <c r="K5544" s="186">
        <f t="shared" si="522"/>
        <v>12.5</v>
      </c>
      <c r="L5544" s="198">
        <f t="shared" si="520"/>
        <v>4.166666666666667</v>
      </c>
      <c r="M5544" s="199">
        <f t="shared" si="521"/>
        <v>4.16</v>
      </c>
    </row>
    <row r="5545" spans="1:13" x14ac:dyDescent="0.35">
      <c r="A5545" s="189" t="s">
        <v>5017</v>
      </c>
      <c r="B5545" s="190" t="s">
        <v>2328</v>
      </c>
      <c r="C5545" s="191">
        <v>518026</v>
      </c>
      <c r="D5545" s="192">
        <v>2.899</v>
      </c>
      <c r="E5545" s="193">
        <v>46.634185299999999</v>
      </c>
      <c r="F5545" s="194">
        <v>1.2779552715654952</v>
      </c>
      <c r="H5545" s="195">
        <f t="shared" si="517"/>
        <v>2</v>
      </c>
      <c r="I5545" s="196">
        <f t="shared" si="518"/>
        <v>5</v>
      </c>
      <c r="J5545" s="197">
        <f t="shared" si="519"/>
        <v>5</v>
      </c>
      <c r="K5545" s="186">
        <f t="shared" si="522"/>
        <v>12</v>
      </c>
      <c r="L5545" s="198">
        <f t="shared" si="520"/>
        <v>4</v>
      </c>
      <c r="M5545" s="199">
        <f t="shared" si="521"/>
        <v>4</v>
      </c>
    </row>
    <row r="5546" spans="1:13" x14ac:dyDescent="0.35">
      <c r="A5546" s="189" t="s">
        <v>5017</v>
      </c>
      <c r="B5546" s="190" t="s">
        <v>5051</v>
      </c>
      <c r="C5546" s="191">
        <v>552950</v>
      </c>
      <c r="D5546" s="192">
        <v>3.597</v>
      </c>
      <c r="E5546" s="193">
        <v>43.665137610000002</v>
      </c>
      <c r="F5546" s="194">
        <v>0.91743119266055051</v>
      </c>
      <c r="H5546" s="195">
        <f t="shared" si="517"/>
        <v>3.5</v>
      </c>
      <c r="I5546" s="196">
        <f t="shared" si="518"/>
        <v>5</v>
      </c>
      <c r="J5546" s="197">
        <f t="shared" si="519"/>
        <v>5</v>
      </c>
      <c r="K5546" s="186">
        <f t="shared" si="522"/>
        <v>13.5</v>
      </c>
      <c r="L5546" s="198">
        <f t="shared" si="520"/>
        <v>4.5</v>
      </c>
      <c r="M5546" s="199">
        <f t="shared" si="521"/>
        <v>4.5</v>
      </c>
    </row>
    <row r="5547" spans="1:13" x14ac:dyDescent="0.35">
      <c r="A5547" s="189" t="s">
        <v>5017</v>
      </c>
      <c r="B5547" s="190" t="s">
        <v>5052</v>
      </c>
      <c r="C5547" s="191">
        <v>519146</v>
      </c>
      <c r="D5547" s="192">
        <v>2.1440000000000001</v>
      </c>
      <c r="E5547" s="193">
        <v>43.211830540000001</v>
      </c>
      <c r="F5547" s="194">
        <v>1.278976818545164</v>
      </c>
      <c r="H5547" s="195">
        <f t="shared" si="517"/>
        <v>0.5</v>
      </c>
      <c r="I5547" s="196">
        <f t="shared" si="518"/>
        <v>4</v>
      </c>
      <c r="J5547" s="197">
        <f t="shared" si="519"/>
        <v>5</v>
      </c>
      <c r="K5547" s="186">
        <f t="shared" si="522"/>
        <v>9.5</v>
      </c>
      <c r="L5547" s="198">
        <f t="shared" si="520"/>
        <v>3.1666666666666665</v>
      </c>
      <c r="M5547" s="199">
        <f t="shared" si="521"/>
        <v>3.16</v>
      </c>
    </row>
    <row r="5548" spans="1:13" x14ac:dyDescent="0.35">
      <c r="A5548" s="189" t="s">
        <v>5017</v>
      </c>
      <c r="B5548" s="190" t="s">
        <v>5053</v>
      </c>
      <c r="C5548" s="191">
        <v>519651</v>
      </c>
      <c r="D5548" s="192">
        <v>2.4180000000000001</v>
      </c>
      <c r="E5548" s="193">
        <v>44.443710230000001</v>
      </c>
      <c r="F5548" s="194">
        <v>1.6642192853646598</v>
      </c>
      <c r="H5548" s="195">
        <f t="shared" si="517"/>
        <v>1</v>
      </c>
      <c r="I5548" s="196">
        <f t="shared" si="518"/>
        <v>5</v>
      </c>
      <c r="J5548" s="197">
        <f t="shared" si="519"/>
        <v>5</v>
      </c>
      <c r="K5548" s="186">
        <f t="shared" si="522"/>
        <v>11</v>
      </c>
      <c r="L5548" s="198">
        <f t="shared" si="520"/>
        <v>3.6666666666666665</v>
      </c>
      <c r="M5548" s="199">
        <f t="shared" si="521"/>
        <v>3.66</v>
      </c>
    </row>
    <row r="5549" spans="1:13" x14ac:dyDescent="0.35">
      <c r="A5549" s="189" t="s">
        <v>5017</v>
      </c>
      <c r="B5549" s="190" t="s">
        <v>5054</v>
      </c>
      <c r="C5549" s="191">
        <v>520047</v>
      </c>
      <c r="D5549" s="192">
        <v>3.089</v>
      </c>
      <c r="E5549" s="193">
        <v>44.354260089999997</v>
      </c>
      <c r="F5549" s="194">
        <v>4.0358744394618835</v>
      </c>
      <c r="H5549" s="195">
        <f t="shared" si="517"/>
        <v>2.5</v>
      </c>
      <c r="I5549" s="196">
        <f t="shared" si="518"/>
        <v>5</v>
      </c>
      <c r="J5549" s="197">
        <f t="shared" si="519"/>
        <v>1.5</v>
      </c>
      <c r="K5549" s="186">
        <f t="shared" si="522"/>
        <v>9</v>
      </c>
      <c r="L5549" s="198">
        <f t="shared" si="520"/>
        <v>3</v>
      </c>
      <c r="M5549" s="199">
        <f t="shared" si="521"/>
        <v>3</v>
      </c>
    </row>
    <row r="5550" spans="1:13" x14ac:dyDescent="0.35">
      <c r="A5550" s="189" t="s">
        <v>5017</v>
      </c>
      <c r="B5550" s="190" t="s">
        <v>5055</v>
      </c>
      <c r="C5550" s="191">
        <v>552836</v>
      </c>
      <c r="D5550" s="192">
        <v>3.3149999999999999</v>
      </c>
      <c r="E5550" s="193">
        <v>39.713114750000003</v>
      </c>
      <c r="F5550" s="194">
        <v>5.7377049180327866</v>
      </c>
      <c r="H5550" s="195">
        <f t="shared" si="517"/>
        <v>3</v>
      </c>
      <c r="I5550" s="196">
        <f t="shared" si="518"/>
        <v>0.5</v>
      </c>
      <c r="J5550" s="197">
        <f t="shared" si="519"/>
        <v>0.5</v>
      </c>
      <c r="K5550" s="186">
        <f t="shared" si="522"/>
        <v>4</v>
      </c>
      <c r="L5550" s="198">
        <f t="shared" si="520"/>
        <v>1.3333333333333333</v>
      </c>
      <c r="M5550" s="199">
        <f t="shared" si="521"/>
        <v>1.33</v>
      </c>
    </row>
    <row r="5551" spans="1:13" x14ac:dyDescent="0.35">
      <c r="A5551" s="189" t="s">
        <v>5017</v>
      </c>
      <c r="B5551" s="190" t="s">
        <v>5056</v>
      </c>
      <c r="C5551" s="191">
        <v>552879</v>
      </c>
      <c r="D5551" s="192">
        <v>5.556</v>
      </c>
      <c r="E5551" s="193">
        <v>47.755278310000001</v>
      </c>
      <c r="F5551" s="194">
        <v>0</v>
      </c>
      <c r="H5551" s="195">
        <f t="shared" si="517"/>
        <v>5</v>
      </c>
      <c r="I5551" s="196">
        <f t="shared" si="518"/>
        <v>5</v>
      </c>
      <c r="J5551" s="197">
        <f t="shared" si="519"/>
        <v>5</v>
      </c>
      <c r="K5551" s="186">
        <f t="shared" si="522"/>
        <v>15</v>
      </c>
      <c r="L5551" s="198">
        <f t="shared" si="520"/>
        <v>5</v>
      </c>
      <c r="M5551" s="199">
        <f t="shared" si="521"/>
        <v>5</v>
      </c>
    </row>
    <row r="5552" spans="1:13" x14ac:dyDescent="0.35">
      <c r="A5552" s="189" t="s">
        <v>5017</v>
      </c>
      <c r="B5552" s="190" t="s">
        <v>5057</v>
      </c>
      <c r="C5552" s="191">
        <v>552755</v>
      </c>
      <c r="D5552" s="192">
        <v>2.9630000000000001</v>
      </c>
      <c r="E5552" s="193">
        <v>45.425373129999997</v>
      </c>
      <c r="F5552" s="194">
        <v>0.99502487562189068</v>
      </c>
      <c r="H5552" s="195">
        <f t="shared" si="517"/>
        <v>2.5</v>
      </c>
      <c r="I5552" s="196">
        <f t="shared" si="518"/>
        <v>5</v>
      </c>
      <c r="J5552" s="197">
        <f t="shared" si="519"/>
        <v>5</v>
      </c>
      <c r="K5552" s="186">
        <f t="shared" si="522"/>
        <v>12.5</v>
      </c>
      <c r="L5552" s="198">
        <f t="shared" si="520"/>
        <v>4.166666666666667</v>
      </c>
      <c r="M5552" s="199">
        <f t="shared" si="521"/>
        <v>4.16</v>
      </c>
    </row>
    <row r="5553" spans="1:13" x14ac:dyDescent="0.35">
      <c r="A5553" s="189" t="s">
        <v>5017</v>
      </c>
      <c r="B5553" s="190" t="s">
        <v>4500</v>
      </c>
      <c r="C5553" s="191">
        <v>547433</v>
      </c>
      <c r="D5553" s="192">
        <v>2.0880000000000001</v>
      </c>
      <c r="E5553" s="193">
        <v>45.646017700000002</v>
      </c>
      <c r="F5553" s="194">
        <v>1.1799410029498525</v>
      </c>
      <c r="H5553" s="195">
        <f t="shared" si="517"/>
        <v>0.5</v>
      </c>
      <c r="I5553" s="196">
        <f t="shared" si="518"/>
        <v>5</v>
      </c>
      <c r="J5553" s="197">
        <f t="shared" si="519"/>
        <v>5</v>
      </c>
      <c r="K5553" s="186">
        <f t="shared" si="522"/>
        <v>10.5</v>
      </c>
      <c r="L5553" s="198">
        <f t="shared" si="520"/>
        <v>3.5</v>
      </c>
      <c r="M5553" s="199">
        <f t="shared" si="521"/>
        <v>3.5</v>
      </c>
    </row>
    <row r="5554" spans="1:13" x14ac:dyDescent="0.35">
      <c r="A5554" s="189" t="s">
        <v>5017</v>
      </c>
      <c r="B5554" s="190" t="s">
        <v>5058</v>
      </c>
      <c r="C5554" s="191">
        <v>547450</v>
      </c>
      <c r="D5554" s="192">
        <v>4.9450000000000003</v>
      </c>
      <c r="E5554" s="193">
        <v>41.756227760000002</v>
      </c>
      <c r="F5554" s="194">
        <v>4.9822064056939501</v>
      </c>
      <c r="H5554" s="195">
        <f t="shared" si="517"/>
        <v>5</v>
      </c>
      <c r="I5554" s="196">
        <f t="shared" si="518"/>
        <v>1.5</v>
      </c>
      <c r="J5554" s="197">
        <f t="shared" si="519"/>
        <v>0.5</v>
      </c>
      <c r="K5554" s="186">
        <f t="shared" si="522"/>
        <v>7</v>
      </c>
      <c r="L5554" s="198">
        <f t="shared" si="520"/>
        <v>2.3333333333333335</v>
      </c>
      <c r="M5554" s="199">
        <f t="shared" si="521"/>
        <v>2.33</v>
      </c>
    </row>
    <row r="5555" spans="1:13" x14ac:dyDescent="0.35">
      <c r="A5555" s="189" t="s">
        <v>5017</v>
      </c>
      <c r="B5555" s="190" t="s">
        <v>5059</v>
      </c>
      <c r="C5555" s="191">
        <v>547514</v>
      </c>
      <c r="D5555" s="192">
        <v>1.653</v>
      </c>
      <c r="E5555" s="193">
        <v>43.258426970000002</v>
      </c>
      <c r="F5555" s="194">
        <v>3.3707865168539328</v>
      </c>
      <c r="H5555" s="195">
        <f t="shared" si="517"/>
        <v>0.5</v>
      </c>
      <c r="I5555" s="196">
        <f t="shared" si="518"/>
        <v>4</v>
      </c>
      <c r="J5555" s="197">
        <f t="shared" si="519"/>
        <v>2.5</v>
      </c>
      <c r="K5555" s="186">
        <f t="shared" si="522"/>
        <v>7</v>
      </c>
      <c r="L5555" s="198">
        <f t="shared" si="520"/>
        <v>2.3333333333333335</v>
      </c>
      <c r="M5555" s="199">
        <f t="shared" si="521"/>
        <v>2.33</v>
      </c>
    </row>
    <row r="5556" spans="1:13" x14ac:dyDescent="0.35">
      <c r="A5556" s="189" t="s">
        <v>5017</v>
      </c>
      <c r="B5556" s="190" t="s">
        <v>5060</v>
      </c>
      <c r="C5556" s="191">
        <v>523453</v>
      </c>
      <c r="D5556" s="192">
        <v>3.75</v>
      </c>
      <c r="E5556" s="193">
        <v>40.296747969999998</v>
      </c>
      <c r="F5556" s="194">
        <v>0.81300813008130079</v>
      </c>
      <c r="H5556" s="195">
        <f t="shared" si="517"/>
        <v>4</v>
      </c>
      <c r="I5556" s="196">
        <f t="shared" si="518"/>
        <v>0.5</v>
      </c>
      <c r="J5556" s="197">
        <f t="shared" si="519"/>
        <v>5</v>
      </c>
      <c r="K5556" s="186">
        <f t="shared" si="522"/>
        <v>9.5</v>
      </c>
      <c r="L5556" s="198">
        <f t="shared" si="520"/>
        <v>3.1666666666666665</v>
      </c>
      <c r="M5556" s="199">
        <f t="shared" si="521"/>
        <v>3.16</v>
      </c>
    </row>
    <row r="5557" spans="1:13" x14ac:dyDescent="0.35">
      <c r="A5557" s="189" t="s">
        <v>5017</v>
      </c>
      <c r="B5557" s="190" t="s">
        <v>5061</v>
      </c>
      <c r="C5557" s="191">
        <v>523640</v>
      </c>
      <c r="D5557" s="192">
        <v>2.3050000000000002</v>
      </c>
      <c r="E5557" s="193">
        <v>45.916206260000003</v>
      </c>
      <c r="F5557" s="194">
        <v>2.2099447513812152</v>
      </c>
      <c r="H5557" s="195">
        <f t="shared" si="517"/>
        <v>1</v>
      </c>
      <c r="I5557" s="196">
        <f t="shared" si="518"/>
        <v>5</v>
      </c>
      <c r="J5557" s="197">
        <f t="shared" si="519"/>
        <v>4</v>
      </c>
      <c r="K5557" s="186">
        <f t="shared" si="522"/>
        <v>10</v>
      </c>
      <c r="L5557" s="198">
        <f t="shared" si="520"/>
        <v>3.3333333333333335</v>
      </c>
      <c r="M5557" s="199">
        <f t="shared" si="521"/>
        <v>3.33</v>
      </c>
    </row>
    <row r="5558" spans="1:13" x14ac:dyDescent="0.35">
      <c r="A5558" s="189" t="s">
        <v>5062</v>
      </c>
      <c r="B5558" s="190" t="s">
        <v>1199</v>
      </c>
      <c r="C5558" s="191">
        <v>552356</v>
      </c>
      <c r="D5558" s="192">
        <v>5.7050000000000001</v>
      </c>
      <c r="E5558" s="193">
        <v>43.855555559999999</v>
      </c>
      <c r="F5558" s="194">
        <v>2.6666666666666665</v>
      </c>
      <c r="H5558" s="195">
        <f t="shared" si="517"/>
        <v>5</v>
      </c>
      <c r="I5558" s="196">
        <f t="shared" si="518"/>
        <v>5</v>
      </c>
      <c r="J5558" s="197">
        <f t="shared" si="519"/>
        <v>3.5</v>
      </c>
      <c r="K5558" s="186">
        <f t="shared" si="522"/>
        <v>13.5</v>
      </c>
      <c r="L5558" s="198">
        <f t="shared" si="520"/>
        <v>4.5</v>
      </c>
      <c r="M5558" s="199">
        <f t="shared" si="521"/>
        <v>4.5</v>
      </c>
    </row>
    <row r="5559" spans="1:13" x14ac:dyDescent="0.35">
      <c r="A5559" s="189" t="s">
        <v>5062</v>
      </c>
      <c r="B5559" s="190" t="s">
        <v>5063</v>
      </c>
      <c r="C5559" s="191">
        <v>545279</v>
      </c>
      <c r="D5559" s="192">
        <v>6.452</v>
      </c>
      <c r="E5559" s="193">
        <v>41.754582480000003</v>
      </c>
      <c r="F5559" s="194">
        <v>0.40733197556008149</v>
      </c>
      <c r="H5559" s="195">
        <f t="shared" si="517"/>
        <v>5</v>
      </c>
      <c r="I5559" s="196">
        <f t="shared" si="518"/>
        <v>1.5</v>
      </c>
      <c r="J5559" s="197">
        <f t="shared" si="519"/>
        <v>5</v>
      </c>
      <c r="K5559" s="186">
        <f t="shared" si="522"/>
        <v>11.5</v>
      </c>
      <c r="L5559" s="198">
        <f t="shared" si="520"/>
        <v>3.8333333333333335</v>
      </c>
      <c r="M5559" s="199">
        <f t="shared" si="521"/>
        <v>3.83</v>
      </c>
    </row>
    <row r="5560" spans="1:13" x14ac:dyDescent="0.35">
      <c r="A5560" s="189" t="s">
        <v>5062</v>
      </c>
      <c r="B5560" s="190" t="s">
        <v>5064</v>
      </c>
      <c r="C5560" s="191">
        <v>552313</v>
      </c>
      <c r="D5560" s="192">
        <v>4.1669999999999998</v>
      </c>
      <c r="E5560" s="193">
        <v>42.334782609999998</v>
      </c>
      <c r="F5560" s="194">
        <v>4.057971014492753</v>
      </c>
      <c r="H5560" s="195">
        <f t="shared" si="517"/>
        <v>5</v>
      </c>
      <c r="I5560" s="196">
        <f t="shared" si="518"/>
        <v>2.5</v>
      </c>
      <c r="J5560" s="197">
        <f t="shared" si="519"/>
        <v>1.5</v>
      </c>
      <c r="K5560" s="186">
        <f t="shared" si="522"/>
        <v>9</v>
      </c>
      <c r="L5560" s="198">
        <f t="shared" si="520"/>
        <v>3</v>
      </c>
      <c r="M5560" s="199">
        <f t="shared" si="521"/>
        <v>3</v>
      </c>
    </row>
    <row r="5561" spans="1:13" x14ac:dyDescent="0.35">
      <c r="A5561" s="189" t="s">
        <v>5062</v>
      </c>
      <c r="B5561" s="190" t="s">
        <v>5065</v>
      </c>
      <c r="C5561" s="191">
        <v>552330</v>
      </c>
      <c r="D5561" s="192">
        <v>0.621</v>
      </c>
      <c r="E5561" s="193">
        <v>38.741935480000002</v>
      </c>
      <c r="F5561" s="194">
        <v>11.29032258064516</v>
      </c>
      <c r="H5561" s="195">
        <f t="shared" si="517"/>
        <v>0.5</v>
      </c>
      <c r="I5561" s="196">
        <f t="shared" si="518"/>
        <v>0.5</v>
      </c>
      <c r="J5561" s="197">
        <f t="shared" si="519"/>
        <v>0.5</v>
      </c>
      <c r="K5561" s="186">
        <f t="shared" si="522"/>
        <v>1.5</v>
      </c>
      <c r="L5561" s="198">
        <f t="shared" si="520"/>
        <v>0.5</v>
      </c>
      <c r="M5561" s="199">
        <f t="shared" si="521"/>
        <v>0.5</v>
      </c>
    </row>
    <row r="5562" spans="1:13" x14ac:dyDescent="0.35">
      <c r="A5562" s="189" t="s">
        <v>5062</v>
      </c>
      <c r="B5562" s="190" t="s">
        <v>5066</v>
      </c>
      <c r="C5562" s="191">
        <v>502405</v>
      </c>
      <c r="D5562" s="192">
        <v>5.2629999999999999</v>
      </c>
      <c r="E5562" s="193">
        <v>39.573732720000002</v>
      </c>
      <c r="F5562" s="194">
        <v>3.6866359447004609</v>
      </c>
      <c r="H5562" s="195">
        <f t="shared" si="517"/>
        <v>5</v>
      </c>
      <c r="I5562" s="196">
        <f t="shared" si="518"/>
        <v>0.5</v>
      </c>
      <c r="J5562" s="197">
        <f t="shared" si="519"/>
        <v>2</v>
      </c>
      <c r="K5562" s="186">
        <f t="shared" si="522"/>
        <v>7.5</v>
      </c>
      <c r="L5562" s="198">
        <f t="shared" si="520"/>
        <v>2.5</v>
      </c>
      <c r="M5562" s="199">
        <f t="shared" si="521"/>
        <v>2.5</v>
      </c>
    </row>
    <row r="5563" spans="1:13" x14ac:dyDescent="0.35">
      <c r="A5563" s="189" t="s">
        <v>5062</v>
      </c>
      <c r="B5563" s="190" t="s">
        <v>5067</v>
      </c>
      <c r="C5563" s="191">
        <v>569798</v>
      </c>
      <c r="D5563" s="192">
        <v>7.86</v>
      </c>
      <c r="E5563" s="193">
        <v>39.929411760000001</v>
      </c>
      <c r="F5563" s="194">
        <v>2.3529411764705883</v>
      </c>
      <c r="H5563" s="195">
        <f t="shared" si="517"/>
        <v>5</v>
      </c>
      <c r="I5563" s="196">
        <f t="shared" si="518"/>
        <v>0.5</v>
      </c>
      <c r="J5563" s="197">
        <f t="shared" si="519"/>
        <v>4</v>
      </c>
      <c r="K5563" s="186">
        <f t="shared" si="522"/>
        <v>9.5</v>
      </c>
      <c r="L5563" s="198">
        <f t="shared" si="520"/>
        <v>3.1666666666666665</v>
      </c>
      <c r="M5563" s="199">
        <f t="shared" si="521"/>
        <v>3.16</v>
      </c>
    </row>
    <row r="5564" spans="1:13" x14ac:dyDescent="0.35">
      <c r="A5564" s="189" t="s">
        <v>5062</v>
      </c>
      <c r="B5564" s="190" t="s">
        <v>5068</v>
      </c>
      <c r="C5564" s="191">
        <v>546976</v>
      </c>
      <c r="D5564" s="192">
        <v>6.25</v>
      </c>
      <c r="E5564" s="193">
        <v>43.68796992</v>
      </c>
      <c r="F5564" s="194">
        <v>0</v>
      </c>
      <c r="H5564" s="195">
        <f t="shared" si="517"/>
        <v>5</v>
      </c>
      <c r="I5564" s="196">
        <f t="shared" si="518"/>
        <v>5</v>
      </c>
      <c r="J5564" s="197">
        <f t="shared" si="519"/>
        <v>5</v>
      </c>
      <c r="K5564" s="186">
        <f t="shared" si="522"/>
        <v>15</v>
      </c>
      <c r="L5564" s="198">
        <f t="shared" si="520"/>
        <v>5</v>
      </c>
      <c r="M5564" s="199">
        <f t="shared" si="521"/>
        <v>5</v>
      </c>
    </row>
    <row r="5565" spans="1:13" x14ac:dyDescent="0.35">
      <c r="A5565" s="189" t="s">
        <v>5062</v>
      </c>
      <c r="B5565" s="190" t="s">
        <v>5069</v>
      </c>
      <c r="C5565" s="191">
        <v>597414</v>
      </c>
      <c r="D5565" s="192">
        <v>7.2389999999999999</v>
      </c>
      <c r="E5565" s="193">
        <v>39.765734270000003</v>
      </c>
      <c r="F5565" s="194">
        <v>0.34965034965034963</v>
      </c>
      <c r="H5565" s="195">
        <f t="shared" si="517"/>
        <v>5</v>
      </c>
      <c r="I5565" s="196">
        <f t="shared" si="518"/>
        <v>0.5</v>
      </c>
      <c r="J5565" s="197">
        <f t="shared" si="519"/>
        <v>5</v>
      </c>
      <c r="K5565" s="186">
        <f t="shared" si="522"/>
        <v>10.5</v>
      </c>
      <c r="L5565" s="198">
        <f t="shared" si="520"/>
        <v>3.5</v>
      </c>
      <c r="M5565" s="199">
        <f t="shared" si="521"/>
        <v>3.5</v>
      </c>
    </row>
    <row r="5566" spans="1:13" x14ac:dyDescent="0.35">
      <c r="A5566" s="189" t="s">
        <v>5062</v>
      </c>
      <c r="B5566" s="190" t="s">
        <v>5070</v>
      </c>
      <c r="C5566" s="191">
        <v>503142</v>
      </c>
      <c r="D5566" s="192">
        <v>4.3899999999999997</v>
      </c>
      <c r="E5566" s="193">
        <v>41.575734160000003</v>
      </c>
      <c r="F5566" s="194">
        <v>3.7094281298299845</v>
      </c>
      <c r="H5566" s="195">
        <f t="shared" si="517"/>
        <v>5</v>
      </c>
      <c r="I5566" s="196">
        <f t="shared" si="518"/>
        <v>1.5</v>
      </c>
      <c r="J5566" s="197">
        <f t="shared" si="519"/>
        <v>2</v>
      </c>
      <c r="K5566" s="186">
        <f t="shared" si="522"/>
        <v>8.5</v>
      </c>
      <c r="L5566" s="198">
        <f t="shared" si="520"/>
        <v>2.8333333333333335</v>
      </c>
      <c r="M5566" s="199">
        <f t="shared" si="521"/>
        <v>2.83</v>
      </c>
    </row>
    <row r="5567" spans="1:13" x14ac:dyDescent="0.35">
      <c r="A5567" s="189" t="s">
        <v>5062</v>
      </c>
      <c r="B5567" s="190" t="s">
        <v>609</v>
      </c>
      <c r="C5567" s="191">
        <v>547123</v>
      </c>
      <c r="D5567" s="192">
        <v>8.2639999999999993</v>
      </c>
      <c r="E5567" s="193">
        <v>46.331858410000002</v>
      </c>
      <c r="F5567" s="194">
        <v>2.6548672566371683</v>
      </c>
      <c r="H5567" s="195">
        <f t="shared" si="517"/>
        <v>5</v>
      </c>
      <c r="I5567" s="196">
        <f t="shared" si="518"/>
        <v>5</v>
      </c>
      <c r="J5567" s="197">
        <f t="shared" si="519"/>
        <v>3.5</v>
      </c>
      <c r="K5567" s="186">
        <f t="shared" si="522"/>
        <v>13.5</v>
      </c>
      <c r="L5567" s="198">
        <f t="shared" si="520"/>
        <v>4.5</v>
      </c>
      <c r="M5567" s="199">
        <f t="shared" si="521"/>
        <v>4.5</v>
      </c>
    </row>
    <row r="5568" spans="1:13" x14ac:dyDescent="0.35">
      <c r="A5568" s="189" t="s">
        <v>5062</v>
      </c>
      <c r="B5568" s="190" t="s">
        <v>5071</v>
      </c>
      <c r="C5568" s="191">
        <v>552305</v>
      </c>
      <c r="D5568" s="192">
        <v>1.6950000000000001</v>
      </c>
      <c r="E5568" s="193">
        <v>42.7</v>
      </c>
      <c r="F5568" s="194">
        <v>5.7142857142857144</v>
      </c>
      <c r="H5568" s="195">
        <f t="shared" si="517"/>
        <v>0.5</v>
      </c>
      <c r="I5568" s="196">
        <f t="shared" si="518"/>
        <v>3.5</v>
      </c>
      <c r="J5568" s="197">
        <f t="shared" si="519"/>
        <v>0.5</v>
      </c>
      <c r="K5568" s="186">
        <f t="shared" si="522"/>
        <v>4.5</v>
      </c>
      <c r="L5568" s="198">
        <f t="shared" si="520"/>
        <v>1.5</v>
      </c>
      <c r="M5568" s="199">
        <f t="shared" si="521"/>
        <v>1.5</v>
      </c>
    </row>
    <row r="5569" spans="1:13" x14ac:dyDescent="0.35">
      <c r="A5569" s="189" t="s">
        <v>5062</v>
      </c>
      <c r="B5569" s="190" t="s">
        <v>1668</v>
      </c>
      <c r="C5569" s="191">
        <v>569844</v>
      </c>
      <c r="D5569" s="192">
        <v>3.802</v>
      </c>
      <c r="E5569" s="193">
        <v>40.237100740000002</v>
      </c>
      <c r="F5569" s="194">
        <v>5.4054054054054053</v>
      </c>
      <c r="H5569" s="195">
        <f t="shared" si="517"/>
        <v>4</v>
      </c>
      <c r="I5569" s="196">
        <f t="shared" si="518"/>
        <v>0.5</v>
      </c>
      <c r="J5569" s="197">
        <f t="shared" si="519"/>
        <v>0.5</v>
      </c>
      <c r="K5569" s="186">
        <f t="shared" si="522"/>
        <v>5</v>
      </c>
      <c r="L5569" s="198">
        <f t="shared" si="520"/>
        <v>1.6666666666666667</v>
      </c>
      <c r="M5569" s="199">
        <f t="shared" si="521"/>
        <v>1.66</v>
      </c>
    </row>
    <row r="5570" spans="1:13" x14ac:dyDescent="0.35">
      <c r="A5570" s="189" t="s">
        <v>5062</v>
      </c>
      <c r="B5570" s="190" t="s">
        <v>5072</v>
      </c>
      <c r="C5570" s="191">
        <v>500160</v>
      </c>
      <c r="D5570" s="192">
        <v>5.5960000000000001</v>
      </c>
      <c r="E5570" s="193">
        <v>42.917422870000003</v>
      </c>
      <c r="F5570" s="194">
        <v>0</v>
      </c>
      <c r="H5570" s="195">
        <f t="shared" si="517"/>
        <v>5</v>
      </c>
      <c r="I5570" s="196">
        <f t="shared" si="518"/>
        <v>3.5</v>
      </c>
      <c r="J5570" s="197">
        <f t="shared" si="519"/>
        <v>5</v>
      </c>
      <c r="K5570" s="186">
        <f t="shared" si="522"/>
        <v>13.5</v>
      </c>
      <c r="L5570" s="198">
        <f t="shared" si="520"/>
        <v>4.5</v>
      </c>
      <c r="M5570" s="199">
        <f t="shared" si="521"/>
        <v>4.5</v>
      </c>
    </row>
    <row r="5571" spans="1:13" x14ac:dyDescent="0.35">
      <c r="A5571" s="189" t="s">
        <v>5062</v>
      </c>
      <c r="B5571" s="190" t="s">
        <v>5073</v>
      </c>
      <c r="C5571" s="191">
        <v>552348</v>
      </c>
      <c r="D5571" s="192">
        <v>3.145</v>
      </c>
      <c r="E5571" s="193">
        <v>41.189986279999999</v>
      </c>
      <c r="F5571" s="194">
        <v>4.6639231824417013</v>
      </c>
      <c r="H5571" s="195">
        <f t="shared" si="517"/>
        <v>3</v>
      </c>
      <c r="I5571" s="196">
        <f t="shared" si="518"/>
        <v>1</v>
      </c>
      <c r="J5571" s="197">
        <f t="shared" si="519"/>
        <v>0.5</v>
      </c>
      <c r="K5571" s="186">
        <f t="shared" si="522"/>
        <v>4.5</v>
      </c>
      <c r="L5571" s="198">
        <f t="shared" si="520"/>
        <v>1.5</v>
      </c>
      <c r="M5571" s="199">
        <f t="shared" si="521"/>
        <v>1.5</v>
      </c>
    </row>
    <row r="5572" spans="1:13" x14ac:dyDescent="0.35">
      <c r="A5572" s="189" t="s">
        <v>5062</v>
      </c>
      <c r="B5572" s="190" t="s">
        <v>5074</v>
      </c>
      <c r="C5572" s="191">
        <v>597678</v>
      </c>
      <c r="D5572" s="192">
        <v>5.1710000000000003</v>
      </c>
      <c r="E5572" s="193">
        <v>42.961322080000002</v>
      </c>
      <c r="F5572" s="194">
        <v>0.4219409282700422</v>
      </c>
      <c r="H5572" s="195">
        <f t="shared" ref="H5572:H5635" si="523">VALUE(_xlfn.IFS(D5572&gt;4.05,"5",D5572&gt;=3.83,"4,5",D5572&gt;=3.6,"4",D5572&gt;=3.37,"3,5",D5572&gt;=3.14,"3",D5572&gt;=2.91,"2,5",D5572&gt;=2.68,"2",D5572&gt;=2.45,"1,5",D5572&gt;=2.22,"1",D5572&lt;2.22,"0,5"))</f>
        <v>5</v>
      </c>
      <c r="I5572" s="196">
        <f t="shared" ref="I5572:I5635" si="524">VALUE(_xlfn.IFS(E5572&gt;43.62,"5",E5572&gt;=43.32,"4,5",E5572&gt;=43.1,"4",E5572&gt;=42.7,"3,5",E5572&gt;=42.39,"3",E5572&gt;=42.08,"2,5",E5572&gt;=41.77,"2",E5572&gt;=41.46,"1,5",E5572&gt;=41.15,"1",E5572&lt;41.15,"0,5"))</f>
        <v>3.5</v>
      </c>
      <c r="J5572" s="197">
        <f t="shared" ref="J5572:J5635" si="525">VALUE(_xlfn.IFS(F5572&gt;4.53,"0,5",F5572&gt;=4.2,"1",F5572&gt;=3.86,"1,5",F5572&gt;=3.52,"2",F5572&gt;=3.18,"2,5",F5572&gt;=2.84,"3",F5572&gt;=2.5,"3,5",F5572&gt;=2.16,"4",F5572&gt;=1.82,"4,5",F5572&lt;1.82,"5"))</f>
        <v>5</v>
      </c>
      <c r="K5572" s="186">
        <f t="shared" si="522"/>
        <v>13.5</v>
      </c>
      <c r="L5572" s="198">
        <f t="shared" ref="L5572:L5635" si="526">(H5572+I5572+J5572)/3</f>
        <v>4.5</v>
      </c>
      <c r="M5572" s="199">
        <f t="shared" ref="M5572:M5635" si="527">ROUNDDOWN(L5572,2)</f>
        <v>4.5</v>
      </c>
    </row>
    <row r="5573" spans="1:13" x14ac:dyDescent="0.35">
      <c r="A5573" s="189" t="s">
        <v>5062</v>
      </c>
      <c r="B5573" s="190" t="s">
        <v>5075</v>
      </c>
      <c r="C5573" s="191">
        <v>547093</v>
      </c>
      <c r="D5573" s="192">
        <v>3.7040000000000002</v>
      </c>
      <c r="E5573" s="193">
        <v>42.602040819999999</v>
      </c>
      <c r="F5573" s="194">
        <v>0</v>
      </c>
      <c r="H5573" s="195">
        <f t="shared" si="523"/>
        <v>4</v>
      </c>
      <c r="I5573" s="196">
        <f t="shared" si="524"/>
        <v>3</v>
      </c>
      <c r="J5573" s="197">
        <f t="shared" si="525"/>
        <v>5</v>
      </c>
      <c r="K5573" s="186">
        <f t="shared" si="522"/>
        <v>12</v>
      </c>
      <c r="L5573" s="198">
        <f t="shared" si="526"/>
        <v>4</v>
      </c>
      <c r="M5573" s="199">
        <f t="shared" si="527"/>
        <v>4</v>
      </c>
    </row>
    <row r="5574" spans="1:13" x14ac:dyDescent="0.35">
      <c r="A5574" s="189" t="s">
        <v>5062</v>
      </c>
      <c r="B5574" s="190" t="s">
        <v>5076</v>
      </c>
      <c r="C5574" s="191">
        <v>597686</v>
      </c>
      <c r="D5574" s="192">
        <v>3.1850000000000001</v>
      </c>
      <c r="E5574" s="193">
        <v>48.586065570000002</v>
      </c>
      <c r="F5574" s="194">
        <v>0</v>
      </c>
      <c r="H5574" s="195">
        <f t="shared" si="523"/>
        <v>3</v>
      </c>
      <c r="I5574" s="196">
        <f t="shared" si="524"/>
        <v>5</v>
      </c>
      <c r="J5574" s="197">
        <f t="shared" si="525"/>
        <v>5</v>
      </c>
      <c r="K5574" s="186">
        <f t="shared" si="522"/>
        <v>13</v>
      </c>
      <c r="L5574" s="198">
        <f t="shared" si="526"/>
        <v>4.333333333333333</v>
      </c>
      <c r="M5574" s="199">
        <f t="shared" si="527"/>
        <v>4.33</v>
      </c>
    </row>
    <row r="5575" spans="1:13" x14ac:dyDescent="0.35">
      <c r="A5575" s="189" t="s">
        <v>5062</v>
      </c>
      <c r="B5575" s="190" t="s">
        <v>5077</v>
      </c>
      <c r="C5575" s="191">
        <v>554103</v>
      </c>
      <c r="D5575" s="192">
        <v>3.03</v>
      </c>
      <c r="E5575" s="193">
        <v>44.060846560000002</v>
      </c>
      <c r="F5575" s="194">
        <v>5.2910052910052912</v>
      </c>
      <c r="H5575" s="195">
        <f t="shared" si="523"/>
        <v>2.5</v>
      </c>
      <c r="I5575" s="196">
        <f t="shared" si="524"/>
        <v>5</v>
      </c>
      <c r="J5575" s="197">
        <f t="shared" si="525"/>
        <v>0.5</v>
      </c>
      <c r="K5575" s="186">
        <f t="shared" si="522"/>
        <v>8</v>
      </c>
      <c r="L5575" s="198">
        <f t="shared" si="526"/>
        <v>2.6666666666666665</v>
      </c>
      <c r="M5575" s="199">
        <f t="shared" si="527"/>
        <v>2.66</v>
      </c>
    </row>
    <row r="5576" spans="1:13" x14ac:dyDescent="0.35">
      <c r="A5576" s="189" t="s">
        <v>5062</v>
      </c>
      <c r="B5576" s="190" t="s">
        <v>5078</v>
      </c>
      <c r="C5576" s="191">
        <v>569054</v>
      </c>
      <c r="D5576" s="192">
        <v>8.3330000000000002</v>
      </c>
      <c r="E5576" s="193">
        <v>40.413580250000003</v>
      </c>
      <c r="F5576" s="194">
        <v>1.2345679012345678</v>
      </c>
      <c r="H5576" s="195">
        <f t="shared" si="523"/>
        <v>5</v>
      </c>
      <c r="I5576" s="196">
        <f t="shared" si="524"/>
        <v>0.5</v>
      </c>
      <c r="J5576" s="197">
        <f t="shared" si="525"/>
        <v>5</v>
      </c>
      <c r="K5576" s="186">
        <f t="shared" si="522"/>
        <v>10.5</v>
      </c>
      <c r="L5576" s="198">
        <f t="shared" si="526"/>
        <v>3.5</v>
      </c>
      <c r="M5576" s="199">
        <f t="shared" si="527"/>
        <v>3.5</v>
      </c>
    </row>
    <row r="5577" spans="1:13" x14ac:dyDescent="0.35">
      <c r="A5577" s="189" t="s">
        <v>5062</v>
      </c>
      <c r="B5577" s="190" t="s">
        <v>5079</v>
      </c>
      <c r="C5577" s="191">
        <v>552011</v>
      </c>
      <c r="D5577" s="192">
        <v>2.4159999999999999</v>
      </c>
      <c r="E5577" s="193">
        <v>39.785219400000003</v>
      </c>
      <c r="F5577" s="194">
        <v>9.6997690531177838</v>
      </c>
      <c r="H5577" s="195">
        <f t="shared" si="523"/>
        <v>1</v>
      </c>
      <c r="I5577" s="196">
        <f t="shared" si="524"/>
        <v>0.5</v>
      </c>
      <c r="J5577" s="197">
        <f t="shared" si="525"/>
        <v>0.5</v>
      </c>
      <c r="K5577" s="186">
        <f t="shared" si="522"/>
        <v>2</v>
      </c>
      <c r="L5577" s="198">
        <f t="shared" si="526"/>
        <v>0.66666666666666663</v>
      </c>
      <c r="M5577" s="199">
        <f t="shared" si="527"/>
        <v>0.66</v>
      </c>
    </row>
    <row r="5578" spans="1:13" x14ac:dyDescent="0.35">
      <c r="A5578" s="189" t="s">
        <v>5062</v>
      </c>
      <c r="B5578" s="190" t="s">
        <v>5062</v>
      </c>
      <c r="C5578" s="191">
        <v>505188</v>
      </c>
      <c r="D5578" s="192">
        <v>3.8260000000000001</v>
      </c>
      <c r="E5578" s="193">
        <v>43.840244269999999</v>
      </c>
      <c r="F5578" s="194">
        <v>3.392641737032569</v>
      </c>
      <c r="H5578" s="195">
        <f t="shared" si="523"/>
        <v>4</v>
      </c>
      <c r="I5578" s="196">
        <f t="shared" si="524"/>
        <v>5</v>
      </c>
      <c r="J5578" s="197">
        <f t="shared" si="525"/>
        <v>2.5</v>
      </c>
      <c r="K5578" s="186">
        <f t="shared" si="522"/>
        <v>11.5</v>
      </c>
      <c r="L5578" s="198">
        <f t="shared" si="526"/>
        <v>3.8333333333333335</v>
      </c>
      <c r="M5578" s="199">
        <f t="shared" si="527"/>
        <v>3.83</v>
      </c>
    </row>
    <row r="5579" spans="1:13" x14ac:dyDescent="0.35">
      <c r="A5579" s="189" t="s">
        <v>5062</v>
      </c>
      <c r="B5579" s="190" t="s">
        <v>2646</v>
      </c>
      <c r="C5579" s="191">
        <v>505862</v>
      </c>
      <c r="D5579" s="192">
        <v>1.7609999999999999</v>
      </c>
      <c r="E5579" s="193">
        <v>42.546563190000001</v>
      </c>
      <c r="F5579" s="194">
        <v>3.1042128603104211</v>
      </c>
      <c r="H5579" s="195">
        <f t="shared" si="523"/>
        <v>0.5</v>
      </c>
      <c r="I5579" s="196">
        <f t="shared" si="524"/>
        <v>3</v>
      </c>
      <c r="J5579" s="197">
        <f t="shared" si="525"/>
        <v>3</v>
      </c>
      <c r="K5579" s="186">
        <f t="shared" si="522"/>
        <v>6.5</v>
      </c>
      <c r="L5579" s="198">
        <f t="shared" si="526"/>
        <v>2.1666666666666665</v>
      </c>
      <c r="M5579" s="199">
        <f t="shared" si="527"/>
        <v>2.16</v>
      </c>
    </row>
    <row r="5580" spans="1:13" x14ac:dyDescent="0.35">
      <c r="A5580" s="189" t="s">
        <v>5080</v>
      </c>
      <c r="B5580" s="190" t="s">
        <v>767</v>
      </c>
      <c r="C5580" s="191">
        <v>525588</v>
      </c>
      <c r="D5580" s="192">
        <v>2.839</v>
      </c>
      <c r="E5580" s="193">
        <v>44.429259379999998</v>
      </c>
      <c r="F5580" s="194">
        <v>1.0627698439056792</v>
      </c>
      <c r="H5580" s="195">
        <f t="shared" si="523"/>
        <v>2</v>
      </c>
      <c r="I5580" s="196">
        <f t="shared" si="524"/>
        <v>5</v>
      </c>
      <c r="J5580" s="197">
        <f t="shared" si="525"/>
        <v>5</v>
      </c>
      <c r="K5580" s="186">
        <f t="shared" si="522"/>
        <v>12</v>
      </c>
      <c r="L5580" s="198">
        <f t="shared" si="526"/>
        <v>4</v>
      </c>
      <c r="M5580" s="199">
        <f t="shared" si="527"/>
        <v>4</v>
      </c>
    </row>
    <row r="5581" spans="1:13" x14ac:dyDescent="0.35">
      <c r="A5581" s="189" t="s">
        <v>5080</v>
      </c>
      <c r="B5581" s="190" t="s">
        <v>5081</v>
      </c>
      <c r="C5581" s="191">
        <v>525804</v>
      </c>
      <c r="D5581" s="192">
        <v>2.9630000000000001</v>
      </c>
      <c r="E5581" s="193">
        <v>44.556215360000003</v>
      </c>
      <c r="F5581" s="194">
        <v>1.741884402216944</v>
      </c>
      <c r="H5581" s="195">
        <f t="shared" si="523"/>
        <v>2.5</v>
      </c>
      <c r="I5581" s="196">
        <f t="shared" si="524"/>
        <v>5</v>
      </c>
      <c r="J5581" s="197">
        <f t="shared" si="525"/>
        <v>5</v>
      </c>
      <c r="K5581" s="186">
        <f t="shared" ref="K5581:K5644" si="528">SUM(H5581:J5581)</f>
        <v>12.5</v>
      </c>
      <c r="L5581" s="198">
        <f t="shared" si="526"/>
        <v>4.166666666666667</v>
      </c>
      <c r="M5581" s="199">
        <f t="shared" si="527"/>
        <v>4.16</v>
      </c>
    </row>
    <row r="5582" spans="1:13" x14ac:dyDescent="0.35">
      <c r="A5582" s="189" t="s">
        <v>5080</v>
      </c>
      <c r="B5582" s="190" t="s">
        <v>1059</v>
      </c>
      <c r="C5582" s="191">
        <v>525979</v>
      </c>
      <c r="D5582" s="192">
        <v>4.7229999999999999</v>
      </c>
      <c r="E5582" s="193">
        <v>43.304292930000003</v>
      </c>
      <c r="F5582" s="194">
        <v>1.0101010101010102</v>
      </c>
      <c r="H5582" s="195">
        <f t="shared" si="523"/>
        <v>5</v>
      </c>
      <c r="I5582" s="196">
        <f t="shared" si="524"/>
        <v>4</v>
      </c>
      <c r="J5582" s="197">
        <f t="shared" si="525"/>
        <v>5</v>
      </c>
      <c r="K5582" s="186">
        <f t="shared" si="528"/>
        <v>14</v>
      </c>
      <c r="L5582" s="198">
        <f t="shared" si="526"/>
        <v>4.666666666666667</v>
      </c>
      <c r="M5582" s="199">
        <f t="shared" si="527"/>
        <v>4.66</v>
      </c>
    </row>
    <row r="5583" spans="1:13" x14ac:dyDescent="0.35">
      <c r="A5583" s="189" t="s">
        <v>5080</v>
      </c>
      <c r="B5583" s="190" t="s">
        <v>5082</v>
      </c>
      <c r="C5583" s="191">
        <v>526169</v>
      </c>
      <c r="D5583" s="192">
        <v>7.6470000000000002</v>
      </c>
      <c r="E5583" s="193">
        <v>41.53597122</v>
      </c>
      <c r="F5583" s="194">
        <v>8.6330935251798557</v>
      </c>
      <c r="H5583" s="195">
        <f t="shared" si="523"/>
        <v>5</v>
      </c>
      <c r="I5583" s="196">
        <f t="shared" si="524"/>
        <v>1.5</v>
      </c>
      <c r="J5583" s="197">
        <f t="shared" si="525"/>
        <v>0.5</v>
      </c>
      <c r="K5583" s="186">
        <f t="shared" si="528"/>
        <v>7</v>
      </c>
      <c r="L5583" s="198">
        <f t="shared" si="526"/>
        <v>2.3333333333333335</v>
      </c>
      <c r="M5583" s="199">
        <f t="shared" si="527"/>
        <v>2.33</v>
      </c>
    </row>
    <row r="5584" spans="1:13" x14ac:dyDescent="0.35">
      <c r="A5584" s="189" t="s">
        <v>5080</v>
      </c>
      <c r="B5584" s="190" t="s">
        <v>5083</v>
      </c>
      <c r="C5584" s="191">
        <v>569437</v>
      </c>
      <c r="D5584" s="192">
        <v>2.4329999999999998</v>
      </c>
      <c r="E5584" s="193">
        <v>42.628571430000001</v>
      </c>
      <c r="F5584" s="194">
        <v>3.4920634920634925</v>
      </c>
      <c r="H5584" s="195">
        <f t="shared" si="523"/>
        <v>1</v>
      </c>
      <c r="I5584" s="196">
        <f t="shared" si="524"/>
        <v>3</v>
      </c>
      <c r="J5584" s="197">
        <f t="shared" si="525"/>
        <v>2.5</v>
      </c>
      <c r="K5584" s="186">
        <f t="shared" si="528"/>
        <v>6.5</v>
      </c>
      <c r="L5584" s="198">
        <f t="shared" si="526"/>
        <v>2.1666666666666665</v>
      </c>
      <c r="M5584" s="199">
        <f t="shared" si="527"/>
        <v>2.16</v>
      </c>
    </row>
    <row r="5585" spans="1:13" x14ac:dyDescent="0.35">
      <c r="A5585" s="189" t="s">
        <v>5080</v>
      </c>
      <c r="B5585" s="190" t="s">
        <v>5084</v>
      </c>
      <c r="C5585" s="191">
        <v>532894</v>
      </c>
      <c r="D5585" s="192">
        <v>5.0629999999999997</v>
      </c>
      <c r="E5585" s="193">
        <v>46.47637795</v>
      </c>
      <c r="F5585" s="194">
        <v>1.0498687664041995</v>
      </c>
      <c r="H5585" s="195">
        <f t="shared" si="523"/>
        <v>5</v>
      </c>
      <c r="I5585" s="196">
        <f t="shared" si="524"/>
        <v>5</v>
      </c>
      <c r="J5585" s="197">
        <f t="shared" si="525"/>
        <v>5</v>
      </c>
      <c r="K5585" s="186">
        <f t="shared" si="528"/>
        <v>15</v>
      </c>
      <c r="L5585" s="198">
        <f t="shared" si="526"/>
        <v>5</v>
      </c>
      <c r="M5585" s="199">
        <f t="shared" si="527"/>
        <v>5</v>
      </c>
    </row>
    <row r="5586" spans="1:13" x14ac:dyDescent="0.35">
      <c r="A5586" s="189" t="s">
        <v>5080</v>
      </c>
      <c r="B5586" s="190" t="s">
        <v>5085</v>
      </c>
      <c r="C5586" s="191">
        <v>533688</v>
      </c>
      <c r="D5586" s="192">
        <v>3.5339999999999998</v>
      </c>
      <c r="E5586" s="193">
        <v>45.468553460000003</v>
      </c>
      <c r="F5586" s="194">
        <v>0.41928721174004197</v>
      </c>
      <c r="H5586" s="195">
        <f t="shared" si="523"/>
        <v>3.5</v>
      </c>
      <c r="I5586" s="196">
        <f t="shared" si="524"/>
        <v>5</v>
      </c>
      <c r="J5586" s="197">
        <f t="shared" si="525"/>
        <v>5</v>
      </c>
      <c r="K5586" s="186">
        <f t="shared" si="528"/>
        <v>13.5</v>
      </c>
      <c r="L5586" s="198">
        <f t="shared" si="526"/>
        <v>4.5</v>
      </c>
      <c r="M5586" s="199">
        <f t="shared" si="527"/>
        <v>4.5</v>
      </c>
    </row>
    <row r="5587" spans="1:13" x14ac:dyDescent="0.35">
      <c r="A5587" s="189" t="s">
        <v>5080</v>
      </c>
      <c r="B5587" s="190" t="s">
        <v>5086</v>
      </c>
      <c r="C5587" s="191">
        <v>553379</v>
      </c>
      <c r="D5587" s="192">
        <v>2.65</v>
      </c>
      <c r="E5587" s="193">
        <v>43.654870359999997</v>
      </c>
      <c r="F5587" s="194">
        <v>4.6250875963559919</v>
      </c>
      <c r="H5587" s="195">
        <f t="shared" si="523"/>
        <v>1.5</v>
      </c>
      <c r="I5587" s="196">
        <f t="shared" si="524"/>
        <v>5</v>
      </c>
      <c r="J5587" s="197">
        <f t="shared" si="525"/>
        <v>0.5</v>
      </c>
      <c r="K5587" s="186">
        <f t="shared" si="528"/>
        <v>7</v>
      </c>
      <c r="L5587" s="198">
        <f t="shared" si="526"/>
        <v>2.3333333333333335</v>
      </c>
      <c r="M5587" s="199">
        <f t="shared" si="527"/>
        <v>2.33</v>
      </c>
    </row>
    <row r="5588" spans="1:13" x14ac:dyDescent="0.35">
      <c r="A5588" s="189" t="s">
        <v>5080</v>
      </c>
      <c r="B5588" s="190" t="s">
        <v>5087</v>
      </c>
      <c r="C5588" s="191">
        <v>535532</v>
      </c>
      <c r="D5588" s="192">
        <v>6.9349999999999996</v>
      </c>
      <c r="E5588" s="193">
        <v>44.953793099999999</v>
      </c>
      <c r="F5588" s="194">
        <v>0.48275862068965514</v>
      </c>
      <c r="H5588" s="195">
        <f t="shared" si="523"/>
        <v>5</v>
      </c>
      <c r="I5588" s="196">
        <f t="shared" si="524"/>
        <v>5</v>
      </c>
      <c r="J5588" s="197">
        <f t="shared" si="525"/>
        <v>5</v>
      </c>
      <c r="K5588" s="186">
        <f t="shared" si="528"/>
        <v>15</v>
      </c>
      <c r="L5588" s="198">
        <f t="shared" si="526"/>
        <v>5</v>
      </c>
      <c r="M5588" s="199">
        <f t="shared" si="527"/>
        <v>5</v>
      </c>
    </row>
    <row r="5589" spans="1:13" x14ac:dyDescent="0.35">
      <c r="A5589" s="189" t="s">
        <v>5080</v>
      </c>
      <c r="B5589" s="190" t="s">
        <v>5088</v>
      </c>
      <c r="C5589" s="191">
        <v>553387</v>
      </c>
      <c r="D5589" s="192">
        <v>2.4590000000000001</v>
      </c>
      <c r="E5589" s="193">
        <v>37.273869349999998</v>
      </c>
      <c r="F5589" s="194">
        <v>5.025125628140704</v>
      </c>
      <c r="H5589" s="195">
        <f t="shared" si="523"/>
        <v>1.5</v>
      </c>
      <c r="I5589" s="196">
        <f t="shared" si="524"/>
        <v>0.5</v>
      </c>
      <c r="J5589" s="197">
        <f t="shared" si="525"/>
        <v>0.5</v>
      </c>
      <c r="K5589" s="186">
        <f t="shared" si="528"/>
        <v>2.5</v>
      </c>
      <c r="L5589" s="198">
        <f t="shared" si="526"/>
        <v>0.83333333333333337</v>
      </c>
      <c r="M5589" s="199">
        <f t="shared" si="527"/>
        <v>0.83</v>
      </c>
    </row>
    <row r="5590" spans="1:13" x14ac:dyDescent="0.35">
      <c r="A5590" s="189" t="s">
        <v>5080</v>
      </c>
      <c r="B5590" s="190" t="s">
        <v>5089</v>
      </c>
      <c r="C5590" s="191">
        <v>536091</v>
      </c>
      <c r="D5590" s="192">
        <v>4.2699999999999996</v>
      </c>
      <c r="E5590" s="193">
        <v>42.152424940000003</v>
      </c>
      <c r="F5590" s="194">
        <v>3.6951501154734414</v>
      </c>
      <c r="H5590" s="195">
        <f t="shared" si="523"/>
        <v>5</v>
      </c>
      <c r="I5590" s="196">
        <f t="shared" si="524"/>
        <v>2.5</v>
      </c>
      <c r="J5590" s="197">
        <f t="shared" si="525"/>
        <v>2</v>
      </c>
      <c r="K5590" s="186">
        <f t="shared" si="528"/>
        <v>9.5</v>
      </c>
      <c r="L5590" s="198">
        <f t="shared" si="526"/>
        <v>3.1666666666666665</v>
      </c>
      <c r="M5590" s="199">
        <f t="shared" si="527"/>
        <v>3.16</v>
      </c>
    </row>
    <row r="5591" spans="1:13" x14ac:dyDescent="0.35">
      <c r="A5591" s="189" t="s">
        <v>5080</v>
      </c>
      <c r="B5591" s="190" t="s">
        <v>5090</v>
      </c>
      <c r="C5591" s="191">
        <v>569305</v>
      </c>
      <c r="D5591" s="192">
        <v>2.6709999999999998</v>
      </c>
      <c r="E5591" s="193">
        <v>42.609318999999999</v>
      </c>
      <c r="F5591" s="194">
        <v>1.4336917562724014</v>
      </c>
      <c r="H5591" s="195">
        <f t="shared" si="523"/>
        <v>1.5</v>
      </c>
      <c r="I5591" s="196">
        <f t="shared" si="524"/>
        <v>3</v>
      </c>
      <c r="J5591" s="197">
        <f t="shared" si="525"/>
        <v>5</v>
      </c>
      <c r="K5591" s="186">
        <f t="shared" si="528"/>
        <v>9.5</v>
      </c>
      <c r="L5591" s="198">
        <f t="shared" si="526"/>
        <v>3.1666666666666665</v>
      </c>
      <c r="M5591" s="199">
        <f t="shared" si="527"/>
        <v>3.16</v>
      </c>
    </row>
    <row r="5592" spans="1:13" x14ac:dyDescent="0.35">
      <c r="A5592" s="189" t="s">
        <v>5080</v>
      </c>
      <c r="B5592" s="190" t="s">
        <v>5091</v>
      </c>
      <c r="C5592" s="191">
        <v>553344</v>
      </c>
      <c r="D5592" s="192">
        <v>8.4619999999999997</v>
      </c>
      <c r="E5592" s="193">
        <v>41.556603770000002</v>
      </c>
      <c r="F5592" s="194">
        <v>0.94339622641509435</v>
      </c>
      <c r="H5592" s="195">
        <f t="shared" si="523"/>
        <v>5</v>
      </c>
      <c r="I5592" s="196">
        <f t="shared" si="524"/>
        <v>1.5</v>
      </c>
      <c r="J5592" s="197">
        <f t="shared" si="525"/>
        <v>5</v>
      </c>
      <c r="K5592" s="186">
        <f t="shared" si="528"/>
        <v>11.5</v>
      </c>
      <c r="L5592" s="198">
        <f t="shared" si="526"/>
        <v>3.8333333333333335</v>
      </c>
      <c r="M5592" s="199">
        <f t="shared" si="527"/>
        <v>3.83</v>
      </c>
    </row>
    <row r="5593" spans="1:13" x14ac:dyDescent="0.35">
      <c r="A5593" s="189" t="s">
        <v>5080</v>
      </c>
      <c r="B5593" s="190" t="s">
        <v>5092</v>
      </c>
      <c r="C5593" s="191">
        <v>553212</v>
      </c>
      <c r="D5593" s="192">
        <v>2.6320000000000001</v>
      </c>
      <c r="E5593" s="193">
        <v>40.518867919999998</v>
      </c>
      <c r="F5593" s="194">
        <v>3.7735849056603774</v>
      </c>
      <c r="H5593" s="195">
        <f t="shared" si="523"/>
        <v>1.5</v>
      </c>
      <c r="I5593" s="196">
        <f t="shared" si="524"/>
        <v>0.5</v>
      </c>
      <c r="J5593" s="197">
        <f t="shared" si="525"/>
        <v>2</v>
      </c>
      <c r="K5593" s="186">
        <f t="shared" si="528"/>
        <v>4</v>
      </c>
      <c r="L5593" s="198">
        <f t="shared" si="526"/>
        <v>1.3333333333333333</v>
      </c>
      <c r="M5593" s="199">
        <f t="shared" si="527"/>
        <v>1.33</v>
      </c>
    </row>
    <row r="5594" spans="1:13" x14ac:dyDescent="0.35">
      <c r="A5594" s="189" t="s">
        <v>5080</v>
      </c>
      <c r="B5594" s="190" t="s">
        <v>4824</v>
      </c>
      <c r="C5594" s="191">
        <v>536521</v>
      </c>
      <c r="D5594" s="192">
        <v>6.0220000000000002</v>
      </c>
      <c r="E5594" s="193">
        <v>44.804387570000003</v>
      </c>
      <c r="F5594" s="194">
        <v>1.4625228519195612</v>
      </c>
      <c r="H5594" s="195">
        <f t="shared" si="523"/>
        <v>5</v>
      </c>
      <c r="I5594" s="196">
        <f t="shared" si="524"/>
        <v>5</v>
      </c>
      <c r="J5594" s="197">
        <f t="shared" si="525"/>
        <v>5</v>
      </c>
      <c r="K5594" s="186">
        <f t="shared" si="528"/>
        <v>15</v>
      </c>
      <c r="L5594" s="198">
        <f t="shared" si="526"/>
        <v>5</v>
      </c>
      <c r="M5594" s="199">
        <f t="shared" si="527"/>
        <v>5</v>
      </c>
    </row>
    <row r="5595" spans="1:13" x14ac:dyDescent="0.35">
      <c r="A5595" s="189" t="s">
        <v>5080</v>
      </c>
      <c r="B5595" s="190" t="s">
        <v>5093</v>
      </c>
      <c r="C5595" s="191">
        <v>553247</v>
      </c>
      <c r="D5595" s="192">
        <v>8.5429999999999993</v>
      </c>
      <c r="E5595" s="193">
        <v>39.42832765</v>
      </c>
      <c r="F5595" s="194">
        <v>0</v>
      </c>
      <c r="H5595" s="195">
        <f t="shared" si="523"/>
        <v>5</v>
      </c>
      <c r="I5595" s="196">
        <f t="shared" si="524"/>
        <v>0.5</v>
      </c>
      <c r="J5595" s="197">
        <f t="shared" si="525"/>
        <v>5</v>
      </c>
      <c r="K5595" s="186">
        <f t="shared" si="528"/>
        <v>10.5</v>
      </c>
      <c r="L5595" s="198">
        <f t="shared" si="526"/>
        <v>3.5</v>
      </c>
      <c r="M5595" s="199">
        <f t="shared" si="527"/>
        <v>3.5</v>
      </c>
    </row>
    <row r="5596" spans="1:13" x14ac:dyDescent="0.35">
      <c r="A5596" s="189" t="s">
        <v>5080</v>
      </c>
      <c r="B5596" s="190" t="s">
        <v>5094</v>
      </c>
      <c r="C5596" s="191">
        <v>539961</v>
      </c>
      <c r="D5596" s="192">
        <v>4.819</v>
      </c>
      <c r="E5596" s="193">
        <v>43.810872889999999</v>
      </c>
      <c r="F5596" s="194">
        <v>2.2052067381316998</v>
      </c>
      <c r="H5596" s="195">
        <f t="shared" si="523"/>
        <v>5</v>
      </c>
      <c r="I5596" s="196">
        <f t="shared" si="524"/>
        <v>5</v>
      </c>
      <c r="J5596" s="197">
        <f t="shared" si="525"/>
        <v>4</v>
      </c>
      <c r="K5596" s="186">
        <f t="shared" si="528"/>
        <v>14</v>
      </c>
      <c r="L5596" s="198">
        <f t="shared" si="526"/>
        <v>4.666666666666667</v>
      </c>
      <c r="M5596" s="199">
        <f t="shared" si="527"/>
        <v>4.66</v>
      </c>
    </row>
    <row r="5597" spans="1:13" x14ac:dyDescent="0.35">
      <c r="A5597" s="189" t="s">
        <v>5080</v>
      </c>
      <c r="B5597" s="190" t="s">
        <v>5095</v>
      </c>
      <c r="C5597" s="191">
        <v>540226</v>
      </c>
      <c r="D5597" s="192">
        <v>3.03</v>
      </c>
      <c r="E5597" s="193">
        <v>48.012379639999999</v>
      </c>
      <c r="F5597" s="194">
        <v>3.0261348005502064</v>
      </c>
      <c r="H5597" s="195">
        <f t="shared" si="523"/>
        <v>2.5</v>
      </c>
      <c r="I5597" s="196">
        <f t="shared" si="524"/>
        <v>5</v>
      </c>
      <c r="J5597" s="197">
        <f t="shared" si="525"/>
        <v>3</v>
      </c>
      <c r="K5597" s="186">
        <f t="shared" si="528"/>
        <v>10.5</v>
      </c>
      <c r="L5597" s="198">
        <f t="shared" si="526"/>
        <v>3.5</v>
      </c>
      <c r="M5597" s="199">
        <f t="shared" si="527"/>
        <v>3.5</v>
      </c>
    </row>
    <row r="5598" spans="1:13" x14ac:dyDescent="0.35">
      <c r="A5598" s="189" t="s">
        <v>5080</v>
      </c>
      <c r="B5598" s="190" t="s">
        <v>5096</v>
      </c>
      <c r="C5598" s="191">
        <v>540331</v>
      </c>
      <c r="D5598" s="192">
        <v>8.0250000000000004</v>
      </c>
      <c r="E5598" s="193">
        <v>42.814341849999998</v>
      </c>
      <c r="F5598" s="194">
        <v>1.5717092337917486</v>
      </c>
      <c r="H5598" s="195">
        <f t="shared" si="523"/>
        <v>5</v>
      </c>
      <c r="I5598" s="196">
        <f t="shared" si="524"/>
        <v>3.5</v>
      </c>
      <c r="J5598" s="197">
        <f t="shared" si="525"/>
        <v>5</v>
      </c>
      <c r="K5598" s="186">
        <f t="shared" si="528"/>
        <v>13.5</v>
      </c>
      <c r="L5598" s="198">
        <f t="shared" si="526"/>
        <v>4.5</v>
      </c>
      <c r="M5598" s="199">
        <f t="shared" si="527"/>
        <v>4.5</v>
      </c>
    </row>
    <row r="5599" spans="1:13" x14ac:dyDescent="0.35">
      <c r="A5599" s="189" t="s">
        <v>5080</v>
      </c>
      <c r="B5599" s="190" t="s">
        <v>5097</v>
      </c>
      <c r="C5599" s="191">
        <v>540501</v>
      </c>
      <c r="D5599" s="192">
        <v>3.0979999999999999</v>
      </c>
      <c r="E5599" s="193">
        <v>40.122353259999997</v>
      </c>
      <c r="F5599" s="194">
        <v>3.1090860359153041</v>
      </c>
      <c r="H5599" s="195">
        <f t="shared" si="523"/>
        <v>2.5</v>
      </c>
      <c r="I5599" s="196">
        <f t="shared" si="524"/>
        <v>0.5</v>
      </c>
      <c r="J5599" s="197">
        <f t="shared" si="525"/>
        <v>3</v>
      </c>
      <c r="K5599" s="186">
        <f t="shared" si="528"/>
        <v>6</v>
      </c>
      <c r="L5599" s="198">
        <f t="shared" si="526"/>
        <v>2</v>
      </c>
      <c r="M5599" s="199">
        <f t="shared" si="527"/>
        <v>2</v>
      </c>
    </row>
    <row r="5600" spans="1:13" x14ac:dyDescent="0.35">
      <c r="A5600" s="189" t="s">
        <v>5080</v>
      </c>
      <c r="B5600" s="190" t="s">
        <v>2011</v>
      </c>
      <c r="C5600" s="191">
        <v>540510</v>
      </c>
      <c r="D5600" s="192">
        <v>2.8319999999999999</v>
      </c>
      <c r="E5600" s="193">
        <v>43.364161850000002</v>
      </c>
      <c r="F5600" s="194">
        <v>1.3487475915221578</v>
      </c>
      <c r="H5600" s="195">
        <f t="shared" si="523"/>
        <v>2</v>
      </c>
      <c r="I5600" s="196">
        <f t="shared" si="524"/>
        <v>4.5</v>
      </c>
      <c r="J5600" s="197">
        <f t="shared" si="525"/>
        <v>5</v>
      </c>
      <c r="K5600" s="186">
        <f t="shared" si="528"/>
        <v>11.5</v>
      </c>
      <c r="L5600" s="198">
        <f t="shared" si="526"/>
        <v>3.8333333333333335</v>
      </c>
      <c r="M5600" s="199">
        <f t="shared" si="527"/>
        <v>3.83</v>
      </c>
    </row>
    <row r="5601" spans="1:13" x14ac:dyDescent="0.35">
      <c r="A5601" s="189" t="s">
        <v>5080</v>
      </c>
      <c r="B5601" s="190" t="s">
        <v>5098</v>
      </c>
      <c r="C5601" s="191">
        <v>540544</v>
      </c>
      <c r="D5601" s="192">
        <v>5.1440000000000001</v>
      </c>
      <c r="E5601" s="193">
        <v>45.899691359999998</v>
      </c>
      <c r="F5601" s="194">
        <v>0.92592592592592582</v>
      </c>
      <c r="H5601" s="195">
        <f t="shared" si="523"/>
        <v>5</v>
      </c>
      <c r="I5601" s="196">
        <f t="shared" si="524"/>
        <v>5</v>
      </c>
      <c r="J5601" s="197">
        <f t="shared" si="525"/>
        <v>5</v>
      </c>
      <c r="K5601" s="186">
        <f t="shared" si="528"/>
        <v>15</v>
      </c>
      <c r="L5601" s="198">
        <f t="shared" si="526"/>
        <v>5</v>
      </c>
      <c r="M5601" s="199">
        <f t="shared" si="527"/>
        <v>5</v>
      </c>
    </row>
    <row r="5602" spans="1:13" x14ac:dyDescent="0.35">
      <c r="A5602" s="189" t="s">
        <v>5080</v>
      </c>
      <c r="B5602" s="190" t="s">
        <v>5099</v>
      </c>
      <c r="C5602" s="191">
        <v>500020</v>
      </c>
      <c r="D5602" s="192">
        <v>4.5030000000000001</v>
      </c>
      <c r="E5602" s="193">
        <v>43.813886609999997</v>
      </c>
      <c r="F5602" s="194">
        <v>3.4511092851273628</v>
      </c>
      <c r="H5602" s="195">
        <f t="shared" si="523"/>
        <v>5</v>
      </c>
      <c r="I5602" s="196">
        <f t="shared" si="524"/>
        <v>5</v>
      </c>
      <c r="J5602" s="197">
        <f t="shared" si="525"/>
        <v>2.5</v>
      </c>
      <c r="K5602" s="186">
        <f t="shared" si="528"/>
        <v>12.5</v>
      </c>
      <c r="L5602" s="198">
        <f t="shared" si="526"/>
        <v>4.166666666666667</v>
      </c>
      <c r="M5602" s="199">
        <f t="shared" si="527"/>
        <v>4.16</v>
      </c>
    </row>
    <row r="5603" spans="1:13" x14ac:dyDescent="0.35">
      <c r="A5603" s="189" t="s">
        <v>5080</v>
      </c>
      <c r="B5603" s="190" t="s">
        <v>5100</v>
      </c>
      <c r="C5603" s="191">
        <v>540650</v>
      </c>
      <c r="D5603" s="192">
        <v>4.3780000000000001</v>
      </c>
      <c r="E5603" s="193">
        <v>42.103283169999997</v>
      </c>
      <c r="F5603" s="194">
        <v>1.3679890560875512</v>
      </c>
      <c r="H5603" s="195">
        <f t="shared" si="523"/>
        <v>5</v>
      </c>
      <c r="I5603" s="196">
        <f t="shared" si="524"/>
        <v>2.5</v>
      </c>
      <c r="J5603" s="197">
        <f t="shared" si="525"/>
        <v>5</v>
      </c>
      <c r="K5603" s="186">
        <f t="shared" si="528"/>
        <v>12.5</v>
      </c>
      <c r="L5603" s="198">
        <f t="shared" si="526"/>
        <v>4.166666666666667</v>
      </c>
      <c r="M5603" s="199">
        <f t="shared" si="527"/>
        <v>4.16</v>
      </c>
    </row>
    <row r="5604" spans="1:13" x14ac:dyDescent="0.35">
      <c r="A5604" s="189" t="s">
        <v>5080</v>
      </c>
      <c r="B5604" s="190" t="s">
        <v>5101</v>
      </c>
      <c r="C5604" s="191">
        <v>540862</v>
      </c>
      <c r="D5604" s="192">
        <v>3.1549999999999998</v>
      </c>
      <c r="E5604" s="193">
        <v>43.06487628</v>
      </c>
      <c r="F5604" s="194">
        <v>2.836451418225709</v>
      </c>
      <c r="H5604" s="195">
        <f t="shared" si="523"/>
        <v>3</v>
      </c>
      <c r="I5604" s="196">
        <f t="shared" si="524"/>
        <v>3.5</v>
      </c>
      <c r="J5604" s="197">
        <f t="shared" si="525"/>
        <v>3.5</v>
      </c>
      <c r="K5604" s="186">
        <f t="shared" si="528"/>
        <v>10</v>
      </c>
      <c r="L5604" s="198">
        <f t="shared" si="526"/>
        <v>3.3333333333333335</v>
      </c>
      <c r="M5604" s="199">
        <f t="shared" si="527"/>
        <v>3.33</v>
      </c>
    </row>
    <row r="5605" spans="1:13" x14ac:dyDescent="0.35">
      <c r="A5605" s="189" t="s">
        <v>5080</v>
      </c>
      <c r="B5605" s="190" t="s">
        <v>5102</v>
      </c>
      <c r="C5605" s="191">
        <v>553395</v>
      </c>
      <c r="D5605" s="192">
        <v>8.1300000000000008</v>
      </c>
      <c r="E5605" s="193">
        <v>45.098837209999999</v>
      </c>
      <c r="F5605" s="194">
        <v>1.1627906976744187</v>
      </c>
      <c r="H5605" s="195">
        <f t="shared" si="523"/>
        <v>5</v>
      </c>
      <c r="I5605" s="196">
        <f t="shared" si="524"/>
        <v>5</v>
      </c>
      <c r="J5605" s="197">
        <f t="shared" si="525"/>
        <v>5</v>
      </c>
      <c r="K5605" s="186">
        <f t="shared" si="528"/>
        <v>15</v>
      </c>
      <c r="L5605" s="198">
        <f t="shared" si="526"/>
        <v>5</v>
      </c>
      <c r="M5605" s="199">
        <f t="shared" si="527"/>
        <v>5</v>
      </c>
    </row>
    <row r="5606" spans="1:13" x14ac:dyDescent="0.35">
      <c r="A5606" s="189" t="s">
        <v>5080</v>
      </c>
      <c r="B5606" s="190" t="s">
        <v>5103</v>
      </c>
      <c r="C5606" s="191">
        <v>540978</v>
      </c>
      <c r="D5606" s="192">
        <v>2.645</v>
      </c>
      <c r="E5606" s="193">
        <v>42.983040940000002</v>
      </c>
      <c r="F5606" s="194">
        <v>2.1052631578947367</v>
      </c>
      <c r="H5606" s="195">
        <f t="shared" si="523"/>
        <v>1.5</v>
      </c>
      <c r="I5606" s="196">
        <f t="shared" si="524"/>
        <v>3.5</v>
      </c>
      <c r="J5606" s="197">
        <f t="shared" si="525"/>
        <v>4.5</v>
      </c>
      <c r="K5606" s="186">
        <f t="shared" si="528"/>
        <v>9.5</v>
      </c>
      <c r="L5606" s="198">
        <f t="shared" si="526"/>
        <v>3.1666666666666665</v>
      </c>
      <c r="M5606" s="199">
        <f t="shared" si="527"/>
        <v>3.16</v>
      </c>
    </row>
    <row r="5607" spans="1:13" x14ac:dyDescent="0.35">
      <c r="A5607" s="189" t="s">
        <v>5080</v>
      </c>
      <c r="B5607" s="190" t="s">
        <v>5104</v>
      </c>
      <c r="C5607" s="191">
        <v>540986</v>
      </c>
      <c r="D5607" s="192">
        <v>4.8250000000000002</v>
      </c>
      <c r="E5607" s="193">
        <v>45.323117340000003</v>
      </c>
      <c r="F5607" s="194">
        <v>3.3274956217162872</v>
      </c>
      <c r="H5607" s="195">
        <f t="shared" si="523"/>
        <v>5</v>
      </c>
      <c r="I5607" s="196">
        <f t="shared" si="524"/>
        <v>5</v>
      </c>
      <c r="J5607" s="197">
        <f t="shared" si="525"/>
        <v>2.5</v>
      </c>
      <c r="K5607" s="186">
        <f t="shared" si="528"/>
        <v>12.5</v>
      </c>
      <c r="L5607" s="198">
        <f t="shared" si="526"/>
        <v>4.166666666666667</v>
      </c>
      <c r="M5607" s="199">
        <f t="shared" si="527"/>
        <v>4.16</v>
      </c>
    </row>
    <row r="5608" spans="1:13" x14ac:dyDescent="0.35">
      <c r="A5608" s="189" t="s">
        <v>5080</v>
      </c>
      <c r="B5608" s="190" t="s">
        <v>3545</v>
      </c>
      <c r="C5608" s="191">
        <v>541079</v>
      </c>
      <c r="D5608" s="192">
        <v>6.5179999999999998</v>
      </c>
      <c r="E5608" s="193">
        <v>44.714369849999997</v>
      </c>
      <c r="F5608" s="194">
        <v>1.1778563015312131</v>
      </c>
      <c r="H5608" s="195">
        <f t="shared" si="523"/>
        <v>5</v>
      </c>
      <c r="I5608" s="196">
        <f t="shared" si="524"/>
        <v>5</v>
      </c>
      <c r="J5608" s="197">
        <f t="shared" si="525"/>
        <v>5</v>
      </c>
      <c r="K5608" s="186">
        <f t="shared" si="528"/>
        <v>15</v>
      </c>
      <c r="L5608" s="198">
        <f t="shared" si="526"/>
        <v>5</v>
      </c>
      <c r="M5608" s="199">
        <f t="shared" si="527"/>
        <v>5</v>
      </c>
    </row>
    <row r="5609" spans="1:13" x14ac:dyDescent="0.35">
      <c r="A5609" s="189" t="s">
        <v>5080</v>
      </c>
      <c r="B5609" s="190" t="s">
        <v>5105</v>
      </c>
      <c r="C5609" s="191">
        <v>541109</v>
      </c>
      <c r="D5609" s="192">
        <v>4.8810000000000002</v>
      </c>
      <c r="E5609" s="193">
        <v>43.28650726</v>
      </c>
      <c r="F5609" s="194">
        <v>1.0247651579846284</v>
      </c>
      <c r="H5609" s="195">
        <f t="shared" si="523"/>
        <v>5</v>
      </c>
      <c r="I5609" s="196">
        <f t="shared" si="524"/>
        <v>4</v>
      </c>
      <c r="J5609" s="197">
        <f t="shared" si="525"/>
        <v>5</v>
      </c>
      <c r="K5609" s="186">
        <f t="shared" si="528"/>
        <v>14</v>
      </c>
      <c r="L5609" s="198">
        <f t="shared" si="526"/>
        <v>4.666666666666667</v>
      </c>
      <c r="M5609" s="199">
        <f t="shared" si="527"/>
        <v>4.66</v>
      </c>
    </row>
    <row r="5610" spans="1:13" x14ac:dyDescent="0.35">
      <c r="A5610" s="189" t="s">
        <v>5080</v>
      </c>
      <c r="B5610" s="190" t="s">
        <v>5106</v>
      </c>
      <c r="C5610" s="191">
        <v>570117</v>
      </c>
      <c r="D5610" s="192">
        <v>3.7040000000000002</v>
      </c>
      <c r="E5610" s="193">
        <v>42.085365850000002</v>
      </c>
      <c r="F5610" s="194">
        <v>0</v>
      </c>
      <c r="H5610" s="195">
        <f t="shared" si="523"/>
        <v>4</v>
      </c>
      <c r="I5610" s="196">
        <f t="shared" si="524"/>
        <v>2.5</v>
      </c>
      <c r="J5610" s="197">
        <f t="shared" si="525"/>
        <v>5</v>
      </c>
      <c r="K5610" s="186">
        <f t="shared" si="528"/>
        <v>11.5</v>
      </c>
      <c r="L5610" s="198">
        <f t="shared" si="526"/>
        <v>3.8333333333333335</v>
      </c>
      <c r="M5610" s="199">
        <f t="shared" si="527"/>
        <v>3.83</v>
      </c>
    </row>
    <row r="5611" spans="1:13" x14ac:dyDescent="0.35">
      <c r="A5611" s="189" t="s">
        <v>5080</v>
      </c>
      <c r="B5611" s="190" t="s">
        <v>5080</v>
      </c>
      <c r="C5611" s="191">
        <v>523704</v>
      </c>
      <c r="D5611" s="192">
        <v>4.242</v>
      </c>
      <c r="E5611" s="193">
        <v>45.490187830000004</v>
      </c>
      <c r="F5611" s="194">
        <v>0.9451720132964877</v>
      </c>
      <c r="H5611" s="195">
        <f t="shared" si="523"/>
        <v>5</v>
      </c>
      <c r="I5611" s="196">
        <f t="shared" si="524"/>
        <v>5</v>
      </c>
      <c r="J5611" s="197">
        <f t="shared" si="525"/>
        <v>5</v>
      </c>
      <c r="K5611" s="186">
        <f t="shared" si="528"/>
        <v>15</v>
      </c>
      <c r="L5611" s="198">
        <f t="shared" si="526"/>
        <v>5</v>
      </c>
      <c r="M5611" s="199">
        <f t="shared" si="527"/>
        <v>5</v>
      </c>
    </row>
    <row r="5612" spans="1:13" x14ac:dyDescent="0.35">
      <c r="A5612" s="189" t="s">
        <v>5080</v>
      </c>
      <c r="B5612" s="190" t="s">
        <v>5107</v>
      </c>
      <c r="C5612" s="191">
        <v>541265</v>
      </c>
      <c r="D5612" s="192">
        <v>3.9710000000000001</v>
      </c>
      <c r="E5612" s="193">
        <v>46.949429360000003</v>
      </c>
      <c r="F5612" s="194">
        <v>3.2270759543486816</v>
      </c>
      <c r="H5612" s="195">
        <f t="shared" si="523"/>
        <v>4.5</v>
      </c>
      <c r="I5612" s="196">
        <f t="shared" si="524"/>
        <v>5</v>
      </c>
      <c r="J5612" s="197">
        <f t="shared" si="525"/>
        <v>2.5</v>
      </c>
      <c r="K5612" s="186">
        <f t="shared" si="528"/>
        <v>12</v>
      </c>
      <c r="L5612" s="198">
        <f t="shared" si="526"/>
        <v>4</v>
      </c>
      <c r="M5612" s="199">
        <f t="shared" si="527"/>
        <v>4</v>
      </c>
    </row>
    <row r="5613" spans="1:13" x14ac:dyDescent="0.35">
      <c r="A5613" s="189" t="s">
        <v>5080</v>
      </c>
      <c r="B5613" s="190" t="s">
        <v>5108</v>
      </c>
      <c r="C5613" s="191">
        <v>554146</v>
      </c>
      <c r="D5613" s="192">
        <v>3.8759999999999999</v>
      </c>
      <c r="E5613" s="193">
        <v>40.962311560000003</v>
      </c>
      <c r="F5613" s="194">
        <v>8.0402010050251267</v>
      </c>
      <c r="H5613" s="195">
        <f t="shared" si="523"/>
        <v>4.5</v>
      </c>
      <c r="I5613" s="196">
        <f t="shared" si="524"/>
        <v>0.5</v>
      </c>
      <c r="J5613" s="197">
        <f t="shared" si="525"/>
        <v>0.5</v>
      </c>
      <c r="K5613" s="186">
        <f t="shared" si="528"/>
        <v>5.5</v>
      </c>
      <c r="L5613" s="198">
        <f t="shared" si="526"/>
        <v>1.8333333333333333</v>
      </c>
      <c r="M5613" s="199">
        <f t="shared" si="527"/>
        <v>1.83</v>
      </c>
    </row>
    <row r="5614" spans="1:13" x14ac:dyDescent="0.35">
      <c r="A5614" s="189" t="s">
        <v>5080</v>
      </c>
      <c r="B5614" s="190" t="s">
        <v>5109</v>
      </c>
      <c r="C5614" s="191">
        <v>553191</v>
      </c>
      <c r="D5614" s="192">
        <v>18.181999999999999</v>
      </c>
      <c r="E5614" s="193">
        <v>44.993333329999999</v>
      </c>
      <c r="F5614" s="194">
        <v>0</v>
      </c>
      <c r="H5614" s="195">
        <f t="shared" si="523"/>
        <v>5</v>
      </c>
      <c r="I5614" s="196">
        <f t="shared" si="524"/>
        <v>5</v>
      </c>
      <c r="J5614" s="197">
        <f t="shared" si="525"/>
        <v>5</v>
      </c>
      <c r="K5614" s="186">
        <f t="shared" si="528"/>
        <v>15</v>
      </c>
      <c r="L5614" s="198">
        <f t="shared" si="526"/>
        <v>5</v>
      </c>
      <c r="M5614" s="199">
        <f t="shared" si="527"/>
        <v>5</v>
      </c>
    </row>
    <row r="5615" spans="1:13" x14ac:dyDescent="0.35">
      <c r="A5615" s="189" t="s">
        <v>5080</v>
      </c>
      <c r="B5615" s="190" t="s">
        <v>5110</v>
      </c>
      <c r="C5615" s="191">
        <v>569445</v>
      </c>
      <c r="D5615" s="192">
        <v>3.14</v>
      </c>
      <c r="E5615" s="193">
        <v>42.713136149999997</v>
      </c>
      <c r="F5615" s="194">
        <v>2.6098303610265332</v>
      </c>
      <c r="H5615" s="195">
        <f t="shared" si="523"/>
        <v>3</v>
      </c>
      <c r="I5615" s="196">
        <f t="shared" si="524"/>
        <v>3.5</v>
      </c>
      <c r="J5615" s="197">
        <f t="shared" si="525"/>
        <v>3.5</v>
      </c>
      <c r="K5615" s="186">
        <f t="shared" si="528"/>
        <v>10</v>
      </c>
      <c r="L5615" s="198">
        <f t="shared" si="526"/>
        <v>3.3333333333333335</v>
      </c>
      <c r="M5615" s="199">
        <f t="shared" si="527"/>
        <v>3.33</v>
      </c>
    </row>
    <row r="5616" spans="1:13" x14ac:dyDescent="0.35">
      <c r="A5616" s="189" t="s">
        <v>5111</v>
      </c>
      <c r="B5616" s="190" t="s">
        <v>3529</v>
      </c>
      <c r="C5616" s="191">
        <v>501476</v>
      </c>
      <c r="D5616" s="192">
        <v>4.5839999999999996</v>
      </c>
      <c r="E5616" s="193">
        <v>42.419136109999997</v>
      </c>
      <c r="F5616" s="194">
        <v>4.2189854344550479</v>
      </c>
      <c r="H5616" s="195">
        <f t="shared" si="523"/>
        <v>5</v>
      </c>
      <c r="I5616" s="196">
        <f t="shared" si="524"/>
        <v>3</v>
      </c>
      <c r="J5616" s="197">
        <f t="shared" si="525"/>
        <v>1</v>
      </c>
      <c r="K5616" s="186">
        <f t="shared" si="528"/>
        <v>9</v>
      </c>
      <c r="L5616" s="198">
        <f t="shared" si="526"/>
        <v>3</v>
      </c>
      <c r="M5616" s="199">
        <f t="shared" si="527"/>
        <v>3</v>
      </c>
    </row>
    <row r="5617" spans="1:13" x14ac:dyDescent="0.35">
      <c r="A5617" s="189" t="s">
        <v>5111</v>
      </c>
      <c r="B5617" s="190" t="s">
        <v>5112</v>
      </c>
      <c r="C5617" s="191">
        <v>540005</v>
      </c>
      <c r="D5617" s="192">
        <v>8</v>
      </c>
      <c r="E5617" s="193">
        <v>44.29255319</v>
      </c>
      <c r="F5617" s="194">
        <v>5.3191489361702127</v>
      </c>
      <c r="H5617" s="195">
        <f t="shared" si="523"/>
        <v>5</v>
      </c>
      <c r="I5617" s="196">
        <f t="shared" si="524"/>
        <v>5</v>
      </c>
      <c r="J5617" s="197">
        <f t="shared" si="525"/>
        <v>0.5</v>
      </c>
      <c r="K5617" s="186">
        <f t="shared" si="528"/>
        <v>10.5</v>
      </c>
      <c r="L5617" s="198">
        <f t="shared" si="526"/>
        <v>3.5</v>
      </c>
      <c r="M5617" s="199">
        <f t="shared" si="527"/>
        <v>3.5</v>
      </c>
    </row>
    <row r="5618" spans="1:13" x14ac:dyDescent="0.35">
      <c r="A5618" s="189" t="s">
        <v>5111</v>
      </c>
      <c r="B5618" s="190" t="s">
        <v>4801</v>
      </c>
      <c r="C5618" s="191">
        <v>552372</v>
      </c>
      <c r="D5618" s="192">
        <v>3.5019999999999998</v>
      </c>
      <c r="E5618" s="193">
        <v>41.587688730000004</v>
      </c>
      <c r="F5618" s="194">
        <v>2.9036004645760745</v>
      </c>
      <c r="H5618" s="195">
        <f t="shared" si="523"/>
        <v>3.5</v>
      </c>
      <c r="I5618" s="196">
        <f t="shared" si="524"/>
        <v>1.5</v>
      </c>
      <c r="J5618" s="197">
        <f t="shared" si="525"/>
        <v>3</v>
      </c>
      <c r="K5618" s="186">
        <f t="shared" si="528"/>
        <v>8</v>
      </c>
      <c r="L5618" s="198">
        <f t="shared" si="526"/>
        <v>2.6666666666666665</v>
      </c>
      <c r="M5618" s="199">
        <f t="shared" si="527"/>
        <v>2.66</v>
      </c>
    </row>
    <row r="5619" spans="1:13" x14ac:dyDescent="0.35">
      <c r="A5619" s="189" t="s">
        <v>5111</v>
      </c>
      <c r="B5619" s="190" t="s">
        <v>5113</v>
      </c>
      <c r="C5619" s="191">
        <v>552381</v>
      </c>
      <c r="D5619" s="192">
        <v>2.6640000000000001</v>
      </c>
      <c r="E5619" s="193">
        <v>44.674966349999998</v>
      </c>
      <c r="F5619" s="194">
        <v>2.9609690444145356</v>
      </c>
      <c r="H5619" s="195">
        <f t="shared" si="523"/>
        <v>1.5</v>
      </c>
      <c r="I5619" s="196">
        <f t="shared" si="524"/>
        <v>5</v>
      </c>
      <c r="J5619" s="197">
        <f t="shared" si="525"/>
        <v>3</v>
      </c>
      <c r="K5619" s="186">
        <f t="shared" si="528"/>
        <v>9.5</v>
      </c>
      <c r="L5619" s="198">
        <f t="shared" si="526"/>
        <v>3.1666666666666665</v>
      </c>
      <c r="M5619" s="199">
        <f t="shared" si="527"/>
        <v>3.16</v>
      </c>
    </row>
    <row r="5620" spans="1:13" x14ac:dyDescent="0.35">
      <c r="A5620" s="189" t="s">
        <v>5111</v>
      </c>
      <c r="B5620" s="190" t="s">
        <v>5114</v>
      </c>
      <c r="C5620" s="191">
        <v>504785</v>
      </c>
      <c r="D5620" s="192">
        <v>3.448</v>
      </c>
      <c r="E5620" s="193">
        <v>41.066246059999997</v>
      </c>
      <c r="F5620" s="194">
        <v>2.2082018927444795</v>
      </c>
      <c r="H5620" s="195">
        <f t="shared" si="523"/>
        <v>3.5</v>
      </c>
      <c r="I5620" s="196">
        <f t="shared" si="524"/>
        <v>0.5</v>
      </c>
      <c r="J5620" s="197">
        <f t="shared" si="525"/>
        <v>4</v>
      </c>
      <c r="K5620" s="186">
        <f t="shared" si="528"/>
        <v>8</v>
      </c>
      <c r="L5620" s="198">
        <f t="shared" si="526"/>
        <v>2.6666666666666665</v>
      </c>
      <c r="M5620" s="199">
        <f t="shared" si="527"/>
        <v>2.66</v>
      </c>
    </row>
    <row r="5621" spans="1:13" x14ac:dyDescent="0.35">
      <c r="A5621" s="189" t="s">
        <v>5111</v>
      </c>
      <c r="B5621" s="190" t="s">
        <v>5115</v>
      </c>
      <c r="C5621" s="191">
        <v>505218</v>
      </c>
      <c r="D5621" s="192">
        <v>2.887</v>
      </c>
      <c r="E5621" s="193">
        <v>43.29040097</v>
      </c>
      <c r="F5621" s="194">
        <v>2.5516403402187122</v>
      </c>
      <c r="H5621" s="195">
        <f t="shared" si="523"/>
        <v>2</v>
      </c>
      <c r="I5621" s="196">
        <f t="shared" si="524"/>
        <v>4</v>
      </c>
      <c r="J5621" s="197">
        <f t="shared" si="525"/>
        <v>3.5</v>
      </c>
      <c r="K5621" s="186">
        <f t="shared" si="528"/>
        <v>9.5</v>
      </c>
      <c r="L5621" s="198">
        <f t="shared" si="526"/>
        <v>3.1666666666666665</v>
      </c>
      <c r="M5621" s="199">
        <f t="shared" si="527"/>
        <v>3.16</v>
      </c>
    </row>
    <row r="5622" spans="1:13" x14ac:dyDescent="0.35">
      <c r="A5622" s="189" t="s">
        <v>5111</v>
      </c>
      <c r="B5622" s="190" t="s">
        <v>5116</v>
      </c>
      <c r="C5622" s="191">
        <v>505293</v>
      </c>
      <c r="D5622" s="192">
        <v>3.2040000000000002</v>
      </c>
      <c r="E5622" s="193">
        <v>43.166666669999998</v>
      </c>
      <c r="F5622" s="194">
        <v>1.7287952458130742</v>
      </c>
      <c r="H5622" s="195">
        <f t="shared" si="523"/>
        <v>3</v>
      </c>
      <c r="I5622" s="196">
        <f t="shared" si="524"/>
        <v>4</v>
      </c>
      <c r="J5622" s="197">
        <f t="shared" si="525"/>
        <v>5</v>
      </c>
      <c r="K5622" s="186">
        <f t="shared" si="528"/>
        <v>12</v>
      </c>
      <c r="L5622" s="198">
        <f t="shared" si="526"/>
        <v>4</v>
      </c>
      <c r="M5622" s="199">
        <f t="shared" si="527"/>
        <v>4</v>
      </c>
    </row>
    <row r="5623" spans="1:13" x14ac:dyDescent="0.35">
      <c r="A5623" s="189" t="s">
        <v>5111</v>
      </c>
      <c r="B5623" s="190" t="s">
        <v>627</v>
      </c>
      <c r="C5623" s="191">
        <v>505501</v>
      </c>
      <c r="D5623" s="192">
        <v>5.2629999999999999</v>
      </c>
      <c r="E5623" s="193">
        <v>42.37284768</v>
      </c>
      <c r="F5623" s="194">
        <v>4.1059602649006628</v>
      </c>
      <c r="H5623" s="195">
        <f t="shared" si="523"/>
        <v>5</v>
      </c>
      <c r="I5623" s="196">
        <f t="shared" si="524"/>
        <v>2.5</v>
      </c>
      <c r="J5623" s="197">
        <f t="shared" si="525"/>
        <v>1.5</v>
      </c>
      <c r="K5623" s="186">
        <f t="shared" si="528"/>
        <v>9</v>
      </c>
      <c r="L5623" s="198">
        <f t="shared" si="526"/>
        <v>3</v>
      </c>
      <c r="M5623" s="199">
        <f t="shared" si="527"/>
        <v>3</v>
      </c>
    </row>
    <row r="5624" spans="1:13" x14ac:dyDescent="0.35">
      <c r="A5624" s="189" t="s">
        <v>5111</v>
      </c>
      <c r="B5624" s="190" t="s">
        <v>5111</v>
      </c>
      <c r="C5624" s="191">
        <v>505587</v>
      </c>
      <c r="D5624" s="192">
        <v>4.3019999999999996</v>
      </c>
      <c r="E5624" s="193">
        <v>44.966146530000003</v>
      </c>
      <c r="F5624" s="194">
        <v>2.026724060622366</v>
      </c>
      <c r="H5624" s="195">
        <f t="shared" si="523"/>
        <v>5</v>
      </c>
      <c r="I5624" s="196">
        <f t="shared" si="524"/>
        <v>5</v>
      </c>
      <c r="J5624" s="197">
        <f t="shared" si="525"/>
        <v>4.5</v>
      </c>
      <c r="K5624" s="186">
        <f t="shared" si="528"/>
        <v>14.5</v>
      </c>
      <c r="L5624" s="198">
        <f t="shared" si="526"/>
        <v>4.833333333333333</v>
      </c>
      <c r="M5624" s="199">
        <f t="shared" si="527"/>
        <v>4.83</v>
      </c>
    </row>
    <row r="5625" spans="1:13" x14ac:dyDescent="0.35">
      <c r="A5625" s="189" t="s">
        <v>5111</v>
      </c>
      <c r="B5625" s="190" t="s">
        <v>5117</v>
      </c>
      <c r="C5625" s="191">
        <v>552399</v>
      </c>
      <c r="D5625" s="192">
        <v>1.829</v>
      </c>
      <c r="E5625" s="193">
        <v>40.906374499999998</v>
      </c>
      <c r="F5625" s="194">
        <v>6.3745019920318731</v>
      </c>
      <c r="H5625" s="195">
        <f t="shared" si="523"/>
        <v>0.5</v>
      </c>
      <c r="I5625" s="196">
        <f t="shared" si="524"/>
        <v>0.5</v>
      </c>
      <c r="J5625" s="197">
        <f t="shared" si="525"/>
        <v>0.5</v>
      </c>
      <c r="K5625" s="186">
        <f t="shared" si="528"/>
        <v>1.5</v>
      </c>
      <c r="L5625" s="198">
        <f t="shared" si="526"/>
        <v>0.5</v>
      </c>
      <c r="M5625" s="199">
        <f t="shared" si="527"/>
        <v>0.5</v>
      </c>
    </row>
    <row r="5626" spans="1:13" x14ac:dyDescent="0.35">
      <c r="A5626" s="189" t="s">
        <v>5118</v>
      </c>
      <c r="B5626" s="190" t="s">
        <v>3262</v>
      </c>
      <c r="C5626" s="191">
        <v>525880</v>
      </c>
      <c r="D5626" s="192">
        <v>0.64900000000000002</v>
      </c>
      <c r="E5626" s="193">
        <v>41.306841050000003</v>
      </c>
      <c r="F5626" s="194">
        <v>3.2193158953722336</v>
      </c>
      <c r="H5626" s="195">
        <f t="shared" si="523"/>
        <v>0.5</v>
      </c>
      <c r="I5626" s="196">
        <f t="shared" si="524"/>
        <v>1</v>
      </c>
      <c r="J5626" s="197">
        <f t="shared" si="525"/>
        <v>2.5</v>
      </c>
      <c r="K5626" s="186">
        <f t="shared" si="528"/>
        <v>4</v>
      </c>
      <c r="L5626" s="198">
        <f t="shared" si="526"/>
        <v>1.3333333333333333</v>
      </c>
      <c r="M5626" s="199">
        <f t="shared" si="527"/>
        <v>1.33</v>
      </c>
    </row>
    <row r="5627" spans="1:13" x14ac:dyDescent="0.35">
      <c r="A5627" s="189" t="s">
        <v>5118</v>
      </c>
      <c r="B5627" s="190" t="s">
        <v>5119</v>
      </c>
      <c r="C5627" s="191">
        <v>530727</v>
      </c>
      <c r="D5627" s="192">
        <v>3.7410000000000001</v>
      </c>
      <c r="E5627" s="193">
        <v>42.390127390000004</v>
      </c>
      <c r="F5627" s="194">
        <v>0.95541401273885351</v>
      </c>
      <c r="H5627" s="195">
        <f t="shared" si="523"/>
        <v>4</v>
      </c>
      <c r="I5627" s="196">
        <f t="shared" si="524"/>
        <v>3</v>
      </c>
      <c r="J5627" s="197">
        <f t="shared" si="525"/>
        <v>5</v>
      </c>
      <c r="K5627" s="186">
        <f t="shared" si="528"/>
        <v>12</v>
      </c>
      <c r="L5627" s="198">
        <f t="shared" si="526"/>
        <v>4</v>
      </c>
      <c r="M5627" s="199">
        <f t="shared" si="527"/>
        <v>4</v>
      </c>
    </row>
    <row r="5628" spans="1:13" x14ac:dyDescent="0.35">
      <c r="A5628" s="189" t="s">
        <v>5118</v>
      </c>
      <c r="B5628" s="190" t="s">
        <v>601</v>
      </c>
      <c r="C5628" s="191">
        <v>570141</v>
      </c>
      <c r="D5628" s="192">
        <v>2.3359999999999999</v>
      </c>
      <c r="E5628" s="193">
        <v>42.705882350000003</v>
      </c>
      <c r="F5628" s="194">
        <v>1.7647058823529411</v>
      </c>
      <c r="H5628" s="195">
        <f t="shared" si="523"/>
        <v>1</v>
      </c>
      <c r="I5628" s="196">
        <f t="shared" si="524"/>
        <v>3.5</v>
      </c>
      <c r="J5628" s="197">
        <f t="shared" si="525"/>
        <v>5</v>
      </c>
      <c r="K5628" s="186">
        <f t="shared" si="528"/>
        <v>9.5</v>
      </c>
      <c r="L5628" s="198">
        <f t="shared" si="526"/>
        <v>3.1666666666666665</v>
      </c>
      <c r="M5628" s="199">
        <f t="shared" si="527"/>
        <v>3.16</v>
      </c>
    </row>
    <row r="5629" spans="1:13" x14ac:dyDescent="0.35">
      <c r="A5629" s="189" t="s">
        <v>5118</v>
      </c>
      <c r="B5629" s="190" t="s">
        <v>5120</v>
      </c>
      <c r="C5629" s="191">
        <v>534927</v>
      </c>
      <c r="D5629" s="192">
        <v>2.9540000000000002</v>
      </c>
      <c r="E5629" s="193">
        <v>41.628774419999999</v>
      </c>
      <c r="F5629" s="194">
        <v>3.197158081705151</v>
      </c>
      <c r="H5629" s="195">
        <f t="shared" si="523"/>
        <v>2.5</v>
      </c>
      <c r="I5629" s="196">
        <f t="shared" si="524"/>
        <v>1.5</v>
      </c>
      <c r="J5629" s="197">
        <f t="shared" si="525"/>
        <v>2.5</v>
      </c>
      <c r="K5629" s="186">
        <f t="shared" si="528"/>
        <v>6.5</v>
      </c>
      <c r="L5629" s="198">
        <f t="shared" si="526"/>
        <v>2.1666666666666665</v>
      </c>
      <c r="M5629" s="199">
        <f t="shared" si="527"/>
        <v>2.16</v>
      </c>
    </row>
    <row r="5630" spans="1:13" x14ac:dyDescent="0.35">
      <c r="A5630" s="189" t="s">
        <v>5118</v>
      </c>
      <c r="B5630" s="190" t="s">
        <v>5121</v>
      </c>
      <c r="C5630" s="191">
        <v>535770</v>
      </c>
      <c r="D5630" s="192">
        <v>1.8260000000000001</v>
      </c>
      <c r="E5630" s="193">
        <v>45.497084549999997</v>
      </c>
      <c r="F5630" s="194">
        <v>2.9154518950437316</v>
      </c>
      <c r="H5630" s="195">
        <f t="shared" si="523"/>
        <v>0.5</v>
      </c>
      <c r="I5630" s="196">
        <f t="shared" si="524"/>
        <v>5</v>
      </c>
      <c r="J5630" s="197">
        <f t="shared" si="525"/>
        <v>3</v>
      </c>
      <c r="K5630" s="186">
        <f t="shared" si="528"/>
        <v>8.5</v>
      </c>
      <c r="L5630" s="198">
        <f t="shared" si="526"/>
        <v>2.8333333333333335</v>
      </c>
      <c r="M5630" s="199">
        <f t="shared" si="527"/>
        <v>2.83</v>
      </c>
    </row>
    <row r="5631" spans="1:13" x14ac:dyDescent="0.35">
      <c r="A5631" s="189" t="s">
        <v>5118</v>
      </c>
      <c r="B5631" s="190" t="s">
        <v>5122</v>
      </c>
      <c r="C5631" s="191">
        <v>535885</v>
      </c>
      <c r="D5631" s="192">
        <v>5.085</v>
      </c>
      <c r="E5631" s="193">
        <v>39.296052629999998</v>
      </c>
      <c r="F5631" s="194">
        <v>3.0701754385964914</v>
      </c>
      <c r="H5631" s="195">
        <f t="shared" si="523"/>
        <v>5</v>
      </c>
      <c r="I5631" s="196">
        <f t="shared" si="524"/>
        <v>0.5</v>
      </c>
      <c r="J5631" s="197">
        <f t="shared" si="525"/>
        <v>3</v>
      </c>
      <c r="K5631" s="186">
        <f t="shared" si="528"/>
        <v>8.5</v>
      </c>
      <c r="L5631" s="198">
        <f t="shared" si="526"/>
        <v>2.8333333333333335</v>
      </c>
      <c r="M5631" s="199">
        <f t="shared" si="527"/>
        <v>2.83</v>
      </c>
    </row>
    <row r="5632" spans="1:13" x14ac:dyDescent="0.35">
      <c r="A5632" s="189" t="s">
        <v>5118</v>
      </c>
      <c r="B5632" s="190" t="s">
        <v>5123</v>
      </c>
      <c r="C5632" s="191">
        <v>553221</v>
      </c>
      <c r="D5632" s="192">
        <v>4.1280000000000001</v>
      </c>
      <c r="E5632" s="193">
        <v>40.998567340000001</v>
      </c>
      <c r="F5632" s="194">
        <v>6.3037249283667629</v>
      </c>
      <c r="H5632" s="195">
        <f t="shared" si="523"/>
        <v>5</v>
      </c>
      <c r="I5632" s="196">
        <f t="shared" si="524"/>
        <v>0.5</v>
      </c>
      <c r="J5632" s="197">
        <f t="shared" si="525"/>
        <v>0.5</v>
      </c>
      <c r="K5632" s="186">
        <f t="shared" si="528"/>
        <v>6</v>
      </c>
      <c r="L5632" s="198">
        <f t="shared" si="526"/>
        <v>2</v>
      </c>
      <c r="M5632" s="199">
        <f t="shared" si="527"/>
        <v>2</v>
      </c>
    </row>
    <row r="5633" spans="1:13" x14ac:dyDescent="0.35">
      <c r="A5633" s="189" t="s">
        <v>5118</v>
      </c>
      <c r="B5633" s="190" t="s">
        <v>5124</v>
      </c>
      <c r="C5633" s="191">
        <v>536113</v>
      </c>
      <c r="D5633" s="192">
        <v>6.202</v>
      </c>
      <c r="E5633" s="193">
        <v>46.047738690000003</v>
      </c>
      <c r="F5633" s="194">
        <v>2.0100502512562817</v>
      </c>
      <c r="H5633" s="195">
        <f t="shared" si="523"/>
        <v>5</v>
      </c>
      <c r="I5633" s="196">
        <f t="shared" si="524"/>
        <v>5</v>
      </c>
      <c r="J5633" s="197">
        <f t="shared" si="525"/>
        <v>4.5</v>
      </c>
      <c r="K5633" s="186">
        <f t="shared" si="528"/>
        <v>14.5</v>
      </c>
      <c r="L5633" s="198">
        <f t="shared" si="526"/>
        <v>4.833333333333333</v>
      </c>
      <c r="M5633" s="199">
        <f t="shared" si="527"/>
        <v>4.83</v>
      </c>
    </row>
    <row r="5634" spans="1:13" x14ac:dyDescent="0.35">
      <c r="A5634" s="189" t="s">
        <v>5118</v>
      </c>
      <c r="B5634" s="190" t="s">
        <v>5125</v>
      </c>
      <c r="C5634" s="191">
        <v>536288</v>
      </c>
      <c r="D5634" s="192">
        <v>2.1739999999999999</v>
      </c>
      <c r="E5634" s="193">
        <v>44.656716420000002</v>
      </c>
      <c r="F5634" s="194">
        <v>1.791044776119403</v>
      </c>
      <c r="H5634" s="195">
        <f t="shared" si="523"/>
        <v>0.5</v>
      </c>
      <c r="I5634" s="196">
        <f t="shared" si="524"/>
        <v>5</v>
      </c>
      <c r="J5634" s="197">
        <f t="shared" si="525"/>
        <v>5</v>
      </c>
      <c r="K5634" s="186">
        <f t="shared" si="528"/>
        <v>10.5</v>
      </c>
      <c r="L5634" s="198">
        <f t="shared" si="526"/>
        <v>3.5</v>
      </c>
      <c r="M5634" s="199">
        <f t="shared" si="527"/>
        <v>3.5</v>
      </c>
    </row>
    <row r="5635" spans="1:13" x14ac:dyDescent="0.35">
      <c r="A5635" s="189" t="s">
        <v>5118</v>
      </c>
      <c r="B5635" s="190" t="s">
        <v>2807</v>
      </c>
      <c r="C5635" s="191">
        <v>536393</v>
      </c>
      <c r="D5635" s="192">
        <v>3.4009999999999998</v>
      </c>
      <c r="E5635" s="193">
        <v>41.086156109999997</v>
      </c>
      <c r="F5635" s="194">
        <v>5.8910162002945503</v>
      </c>
      <c r="H5635" s="195">
        <f t="shared" si="523"/>
        <v>3.5</v>
      </c>
      <c r="I5635" s="196">
        <f t="shared" si="524"/>
        <v>0.5</v>
      </c>
      <c r="J5635" s="197">
        <f t="shared" si="525"/>
        <v>0.5</v>
      </c>
      <c r="K5635" s="186">
        <f t="shared" si="528"/>
        <v>4.5</v>
      </c>
      <c r="L5635" s="198">
        <f t="shared" si="526"/>
        <v>1.5</v>
      </c>
      <c r="M5635" s="199">
        <f t="shared" si="527"/>
        <v>1.5</v>
      </c>
    </row>
    <row r="5636" spans="1:13" x14ac:dyDescent="0.35">
      <c r="A5636" s="189" t="s">
        <v>5118</v>
      </c>
      <c r="B5636" s="190" t="s">
        <v>1852</v>
      </c>
      <c r="C5636" s="191">
        <v>536571</v>
      </c>
      <c r="D5636" s="192">
        <v>3.7040000000000002</v>
      </c>
      <c r="E5636" s="193">
        <v>46.524096389999997</v>
      </c>
      <c r="F5636" s="194">
        <v>1.2048192771084336</v>
      </c>
      <c r="H5636" s="195">
        <f t="shared" ref="H5636:H5699" si="529">VALUE(_xlfn.IFS(D5636&gt;4.05,"5",D5636&gt;=3.83,"4,5",D5636&gt;=3.6,"4",D5636&gt;=3.37,"3,5",D5636&gt;=3.14,"3",D5636&gt;=2.91,"2,5",D5636&gt;=2.68,"2",D5636&gt;=2.45,"1,5",D5636&gt;=2.22,"1",D5636&lt;2.22,"0,5"))</f>
        <v>4</v>
      </c>
      <c r="I5636" s="196">
        <f t="shared" ref="I5636:I5699" si="530">VALUE(_xlfn.IFS(E5636&gt;43.62,"5",E5636&gt;=43.32,"4,5",E5636&gt;=43.1,"4",E5636&gt;=42.7,"3,5",E5636&gt;=42.39,"3",E5636&gt;=42.08,"2,5",E5636&gt;=41.77,"2",E5636&gt;=41.46,"1,5",E5636&gt;=41.15,"1",E5636&lt;41.15,"0,5"))</f>
        <v>5</v>
      </c>
      <c r="J5636" s="197">
        <f t="shared" ref="J5636:J5699" si="531">VALUE(_xlfn.IFS(F5636&gt;4.53,"0,5",F5636&gt;=4.2,"1",F5636&gt;=3.86,"1,5",F5636&gt;=3.52,"2",F5636&gt;=3.18,"2,5",F5636&gt;=2.84,"3",F5636&gt;=2.5,"3,5",F5636&gt;=2.16,"4",F5636&gt;=1.82,"4,5",F5636&lt;1.82,"5"))</f>
        <v>5</v>
      </c>
      <c r="K5636" s="186">
        <f t="shared" si="528"/>
        <v>14</v>
      </c>
      <c r="L5636" s="198">
        <f t="shared" ref="L5636:L5699" si="532">(H5636+I5636+J5636)/3</f>
        <v>4.666666666666667</v>
      </c>
      <c r="M5636" s="199">
        <f t="shared" ref="M5636:M5699" si="533">ROUNDDOWN(L5636,2)</f>
        <v>4.66</v>
      </c>
    </row>
    <row r="5637" spans="1:13" x14ac:dyDescent="0.35">
      <c r="A5637" s="189" t="s">
        <v>5118</v>
      </c>
      <c r="B5637" s="190" t="s">
        <v>5126</v>
      </c>
      <c r="C5637" s="191">
        <v>536733</v>
      </c>
      <c r="D5637" s="192">
        <v>4.5049999999999999</v>
      </c>
      <c r="E5637" s="193">
        <v>42.711565589999999</v>
      </c>
      <c r="F5637" s="194">
        <v>3.9492242595204514</v>
      </c>
      <c r="H5637" s="195">
        <f t="shared" si="529"/>
        <v>5</v>
      </c>
      <c r="I5637" s="196">
        <f t="shared" si="530"/>
        <v>3.5</v>
      </c>
      <c r="J5637" s="197">
        <f t="shared" si="531"/>
        <v>1.5</v>
      </c>
      <c r="K5637" s="186">
        <f t="shared" si="528"/>
        <v>10</v>
      </c>
      <c r="L5637" s="198">
        <f t="shared" si="532"/>
        <v>3.3333333333333335</v>
      </c>
      <c r="M5637" s="199">
        <f t="shared" si="533"/>
        <v>3.33</v>
      </c>
    </row>
    <row r="5638" spans="1:13" x14ac:dyDescent="0.35">
      <c r="A5638" s="189" t="s">
        <v>5118</v>
      </c>
      <c r="B5638" s="190" t="s">
        <v>5127</v>
      </c>
      <c r="C5638" s="191">
        <v>536814</v>
      </c>
      <c r="D5638" s="192">
        <v>4.2060000000000004</v>
      </c>
      <c r="E5638" s="193">
        <v>40.446540880000001</v>
      </c>
      <c r="F5638" s="194">
        <v>1.257861635220126</v>
      </c>
      <c r="H5638" s="195">
        <f t="shared" si="529"/>
        <v>5</v>
      </c>
      <c r="I5638" s="196">
        <f t="shared" si="530"/>
        <v>0.5</v>
      </c>
      <c r="J5638" s="197">
        <f t="shared" si="531"/>
        <v>5</v>
      </c>
      <c r="K5638" s="186">
        <f t="shared" si="528"/>
        <v>10.5</v>
      </c>
      <c r="L5638" s="198">
        <f t="shared" si="532"/>
        <v>3.5</v>
      </c>
      <c r="M5638" s="199">
        <f t="shared" si="533"/>
        <v>3.5</v>
      </c>
    </row>
    <row r="5639" spans="1:13" x14ac:dyDescent="0.35">
      <c r="A5639" s="189" t="s">
        <v>5118</v>
      </c>
      <c r="B5639" s="190" t="s">
        <v>5128</v>
      </c>
      <c r="C5639" s="191">
        <v>537284</v>
      </c>
      <c r="D5639" s="192">
        <v>4.0510000000000002</v>
      </c>
      <c r="E5639" s="193">
        <v>43.791993720000001</v>
      </c>
      <c r="F5639" s="194">
        <v>4.7095761381475665</v>
      </c>
      <c r="H5639" s="195">
        <f t="shared" si="529"/>
        <v>5</v>
      </c>
      <c r="I5639" s="196">
        <f t="shared" si="530"/>
        <v>5</v>
      </c>
      <c r="J5639" s="197">
        <f t="shared" si="531"/>
        <v>0.5</v>
      </c>
      <c r="K5639" s="186">
        <f t="shared" si="528"/>
        <v>10.5</v>
      </c>
      <c r="L5639" s="198">
        <f t="shared" si="532"/>
        <v>3.5</v>
      </c>
      <c r="M5639" s="199">
        <f t="shared" si="533"/>
        <v>3.5</v>
      </c>
    </row>
    <row r="5640" spans="1:13" x14ac:dyDescent="0.35">
      <c r="A5640" s="189" t="s">
        <v>5118</v>
      </c>
      <c r="B5640" s="190" t="s">
        <v>3698</v>
      </c>
      <c r="C5640" s="191">
        <v>537713</v>
      </c>
      <c r="D5640" s="192">
        <v>3.3420000000000001</v>
      </c>
      <c r="E5640" s="193">
        <v>42.951743710000002</v>
      </c>
      <c r="F5640" s="194">
        <v>1.94647201946472</v>
      </c>
      <c r="H5640" s="195">
        <f t="shared" si="529"/>
        <v>3</v>
      </c>
      <c r="I5640" s="196">
        <f t="shared" si="530"/>
        <v>3.5</v>
      </c>
      <c r="J5640" s="197">
        <f t="shared" si="531"/>
        <v>4.5</v>
      </c>
      <c r="K5640" s="186">
        <f t="shared" si="528"/>
        <v>11</v>
      </c>
      <c r="L5640" s="198">
        <f t="shared" si="532"/>
        <v>3.6666666666666665</v>
      </c>
      <c r="M5640" s="199">
        <f t="shared" si="533"/>
        <v>3.66</v>
      </c>
    </row>
    <row r="5641" spans="1:13" x14ac:dyDescent="0.35">
      <c r="A5641" s="189" t="s">
        <v>5118</v>
      </c>
      <c r="B5641" s="190" t="s">
        <v>3304</v>
      </c>
      <c r="C5641" s="191">
        <v>540234</v>
      </c>
      <c r="D5641" s="192">
        <v>3.1909999999999998</v>
      </c>
      <c r="E5641" s="193">
        <v>43.323732720000002</v>
      </c>
      <c r="F5641" s="194">
        <v>2.7649769585253456</v>
      </c>
      <c r="H5641" s="195">
        <f t="shared" si="529"/>
        <v>3</v>
      </c>
      <c r="I5641" s="196">
        <f t="shared" si="530"/>
        <v>4.5</v>
      </c>
      <c r="J5641" s="197">
        <f t="shared" si="531"/>
        <v>3.5</v>
      </c>
      <c r="K5641" s="186">
        <f t="shared" si="528"/>
        <v>11</v>
      </c>
      <c r="L5641" s="198">
        <f t="shared" si="532"/>
        <v>3.6666666666666665</v>
      </c>
      <c r="M5641" s="199">
        <f t="shared" si="533"/>
        <v>3.66</v>
      </c>
    </row>
    <row r="5642" spans="1:13" x14ac:dyDescent="0.35">
      <c r="A5642" s="189" t="s">
        <v>5118</v>
      </c>
      <c r="B5642" s="190" t="s">
        <v>5129</v>
      </c>
      <c r="C5642" s="191">
        <v>553476</v>
      </c>
      <c r="D5642" s="192">
        <v>4.5869999999999997</v>
      </c>
      <c r="E5642" s="193">
        <v>41.772997029999999</v>
      </c>
      <c r="F5642" s="194">
        <v>3.2640949554896146</v>
      </c>
      <c r="H5642" s="195">
        <f t="shared" si="529"/>
        <v>5</v>
      </c>
      <c r="I5642" s="196">
        <f t="shared" si="530"/>
        <v>2</v>
      </c>
      <c r="J5642" s="197">
        <f t="shared" si="531"/>
        <v>2.5</v>
      </c>
      <c r="K5642" s="186">
        <f t="shared" si="528"/>
        <v>9.5</v>
      </c>
      <c r="L5642" s="198">
        <f t="shared" si="532"/>
        <v>3.1666666666666665</v>
      </c>
      <c r="M5642" s="199">
        <f t="shared" si="533"/>
        <v>3.16</v>
      </c>
    </row>
    <row r="5643" spans="1:13" x14ac:dyDescent="0.35">
      <c r="A5643" s="189" t="s">
        <v>5118</v>
      </c>
      <c r="B5643" s="190" t="s">
        <v>5130</v>
      </c>
      <c r="C5643" s="191">
        <v>540773</v>
      </c>
      <c r="D5643" s="192">
        <v>3.617</v>
      </c>
      <c r="E5643" s="193">
        <v>44.629896219999999</v>
      </c>
      <c r="F5643" s="194">
        <v>2.2765316370940742</v>
      </c>
      <c r="H5643" s="195">
        <f t="shared" si="529"/>
        <v>4</v>
      </c>
      <c r="I5643" s="196">
        <f t="shared" si="530"/>
        <v>5</v>
      </c>
      <c r="J5643" s="197">
        <f t="shared" si="531"/>
        <v>4</v>
      </c>
      <c r="K5643" s="186">
        <f t="shared" si="528"/>
        <v>13</v>
      </c>
      <c r="L5643" s="198">
        <f t="shared" si="532"/>
        <v>4.333333333333333</v>
      </c>
      <c r="M5643" s="199">
        <f t="shared" si="533"/>
        <v>4.33</v>
      </c>
    </row>
    <row r="5644" spans="1:13" x14ac:dyDescent="0.35">
      <c r="A5644" s="189" t="s">
        <v>5118</v>
      </c>
      <c r="B5644" s="190" t="s">
        <v>5131</v>
      </c>
      <c r="C5644" s="191">
        <v>553352</v>
      </c>
      <c r="D5644" s="192">
        <v>2.1859999999999999</v>
      </c>
      <c r="E5644" s="193">
        <v>44.090759079999998</v>
      </c>
      <c r="F5644" s="194">
        <v>0.66006600660066006</v>
      </c>
      <c r="H5644" s="195">
        <f t="shared" si="529"/>
        <v>0.5</v>
      </c>
      <c r="I5644" s="196">
        <f t="shared" si="530"/>
        <v>5</v>
      </c>
      <c r="J5644" s="197">
        <f t="shared" si="531"/>
        <v>5</v>
      </c>
      <c r="K5644" s="186">
        <f t="shared" si="528"/>
        <v>10.5</v>
      </c>
      <c r="L5644" s="198">
        <f t="shared" si="532"/>
        <v>3.5</v>
      </c>
      <c r="M5644" s="199">
        <f t="shared" si="533"/>
        <v>3.5</v>
      </c>
    </row>
    <row r="5645" spans="1:13" x14ac:dyDescent="0.35">
      <c r="A5645" s="189" t="s">
        <v>5118</v>
      </c>
      <c r="B5645" s="190" t="s">
        <v>5132</v>
      </c>
      <c r="C5645" s="191">
        <v>540854</v>
      </c>
      <c r="D5645" s="192">
        <v>2.786</v>
      </c>
      <c r="E5645" s="193">
        <v>40.363406410000003</v>
      </c>
      <c r="F5645" s="194">
        <v>3.3726812816188869</v>
      </c>
      <c r="H5645" s="195">
        <f t="shared" si="529"/>
        <v>2</v>
      </c>
      <c r="I5645" s="196">
        <f t="shared" si="530"/>
        <v>0.5</v>
      </c>
      <c r="J5645" s="197">
        <f t="shared" si="531"/>
        <v>2.5</v>
      </c>
      <c r="K5645" s="186">
        <f t="shared" ref="K5645:K5708" si="534">SUM(H5645:J5645)</f>
        <v>5</v>
      </c>
      <c r="L5645" s="198">
        <f t="shared" si="532"/>
        <v>1.6666666666666667</v>
      </c>
      <c r="M5645" s="199">
        <f t="shared" si="533"/>
        <v>1.66</v>
      </c>
    </row>
    <row r="5646" spans="1:13" x14ac:dyDescent="0.35">
      <c r="A5646" s="189" t="s">
        <v>5118</v>
      </c>
      <c r="B5646" s="190" t="s">
        <v>5133</v>
      </c>
      <c r="C5646" s="191">
        <v>540871</v>
      </c>
      <c r="D5646" s="192">
        <v>4.1559999999999997</v>
      </c>
      <c r="E5646" s="193">
        <v>43.475369460000003</v>
      </c>
      <c r="F5646" s="194">
        <v>0.32840722495894908</v>
      </c>
      <c r="H5646" s="195">
        <f t="shared" si="529"/>
        <v>5</v>
      </c>
      <c r="I5646" s="196">
        <f t="shared" si="530"/>
        <v>4.5</v>
      </c>
      <c r="J5646" s="197">
        <f t="shared" si="531"/>
        <v>5</v>
      </c>
      <c r="K5646" s="186">
        <f t="shared" si="534"/>
        <v>14.5</v>
      </c>
      <c r="L5646" s="198">
        <f t="shared" si="532"/>
        <v>4.833333333333333</v>
      </c>
      <c r="M5646" s="199">
        <f t="shared" si="533"/>
        <v>4.83</v>
      </c>
    </row>
    <row r="5647" spans="1:13" x14ac:dyDescent="0.35">
      <c r="A5647" s="189" t="s">
        <v>5118</v>
      </c>
      <c r="B5647" s="190" t="s">
        <v>5134</v>
      </c>
      <c r="C5647" s="191">
        <v>540919</v>
      </c>
      <c r="D5647" s="192">
        <v>3.8610000000000002</v>
      </c>
      <c r="E5647" s="193">
        <v>41.574299629999999</v>
      </c>
      <c r="F5647" s="194">
        <v>2.679658952496955</v>
      </c>
      <c r="H5647" s="195">
        <f t="shared" si="529"/>
        <v>4.5</v>
      </c>
      <c r="I5647" s="196">
        <f t="shared" si="530"/>
        <v>1.5</v>
      </c>
      <c r="J5647" s="197">
        <f t="shared" si="531"/>
        <v>3.5</v>
      </c>
      <c r="K5647" s="186">
        <f t="shared" si="534"/>
        <v>9.5</v>
      </c>
      <c r="L5647" s="198">
        <f t="shared" si="532"/>
        <v>3.1666666666666665</v>
      </c>
      <c r="M5647" s="199">
        <f t="shared" si="533"/>
        <v>3.16</v>
      </c>
    </row>
    <row r="5648" spans="1:13" x14ac:dyDescent="0.35">
      <c r="A5648" s="189" t="s">
        <v>5118</v>
      </c>
      <c r="B5648" s="190" t="s">
        <v>5135</v>
      </c>
      <c r="C5648" s="191">
        <v>541125</v>
      </c>
      <c r="D5648" s="192">
        <v>1.1319999999999999</v>
      </c>
      <c r="E5648" s="193">
        <v>44.380281689999997</v>
      </c>
      <c r="F5648" s="194">
        <v>0.93896713615023486</v>
      </c>
      <c r="H5648" s="195">
        <f t="shared" si="529"/>
        <v>0.5</v>
      </c>
      <c r="I5648" s="196">
        <f t="shared" si="530"/>
        <v>5</v>
      </c>
      <c r="J5648" s="197">
        <f t="shared" si="531"/>
        <v>5</v>
      </c>
      <c r="K5648" s="186">
        <f t="shared" si="534"/>
        <v>10.5</v>
      </c>
      <c r="L5648" s="198">
        <f t="shared" si="532"/>
        <v>3.5</v>
      </c>
      <c r="M5648" s="199">
        <f t="shared" si="533"/>
        <v>3.5</v>
      </c>
    </row>
    <row r="5649" spans="1:13" x14ac:dyDescent="0.35">
      <c r="A5649" s="189" t="s">
        <v>5118</v>
      </c>
      <c r="B5649" s="190" t="s">
        <v>5136</v>
      </c>
      <c r="C5649" s="191">
        <v>541168</v>
      </c>
      <c r="D5649" s="192">
        <v>2.653</v>
      </c>
      <c r="E5649" s="193">
        <v>44.282117159999999</v>
      </c>
      <c r="F5649" s="194">
        <v>1.3360739979445018</v>
      </c>
      <c r="H5649" s="195">
        <f t="shared" si="529"/>
        <v>1.5</v>
      </c>
      <c r="I5649" s="196">
        <f t="shared" si="530"/>
        <v>5</v>
      </c>
      <c r="J5649" s="197">
        <f t="shared" si="531"/>
        <v>5</v>
      </c>
      <c r="K5649" s="186">
        <f t="shared" si="534"/>
        <v>11.5</v>
      </c>
      <c r="L5649" s="198">
        <f t="shared" si="532"/>
        <v>3.8333333333333335</v>
      </c>
      <c r="M5649" s="199">
        <f t="shared" si="533"/>
        <v>3.83</v>
      </c>
    </row>
    <row r="5650" spans="1:13" x14ac:dyDescent="0.35">
      <c r="A5650" s="189" t="s">
        <v>5118</v>
      </c>
      <c r="B5650" s="190" t="s">
        <v>5137</v>
      </c>
      <c r="C5650" s="191">
        <v>570095</v>
      </c>
      <c r="D5650" s="192">
        <v>0.61</v>
      </c>
      <c r="E5650" s="193">
        <v>38.366906470000004</v>
      </c>
      <c r="F5650" s="194">
        <v>11.510791366906474</v>
      </c>
      <c r="H5650" s="195">
        <f t="shared" si="529"/>
        <v>0.5</v>
      </c>
      <c r="I5650" s="196">
        <f t="shared" si="530"/>
        <v>0.5</v>
      </c>
      <c r="J5650" s="197">
        <f t="shared" si="531"/>
        <v>0.5</v>
      </c>
      <c r="K5650" s="186">
        <f t="shared" si="534"/>
        <v>1.5</v>
      </c>
      <c r="L5650" s="198">
        <f t="shared" si="532"/>
        <v>0.5</v>
      </c>
      <c r="M5650" s="199">
        <f t="shared" si="533"/>
        <v>0.5</v>
      </c>
    </row>
    <row r="5651" spans="1:13" x14ac:dyDescent="0.35">
      <c r="A5651" s="189" t="s">
        <v>5118</v>
      </c>
      <c r="B5651" s="190" t="s">
        <v>5118</v>
      </c>
      <c r="C5651" s="191">
        <v>541354</v>
      </c>
      <c r="D5651" s="192">
        <v>4.0670000000000002</v>
      </c>
      <c r="E5651" s="193">
        <v>44.252826540000001</v>
      </c>
      <c r="F5651" s="194">
        <v>1.39839333531687</v>
      </c>
      <c r="H5651" s="195">
        <f t="shared" si="529"/>
        <v>5</v>
      </c>
      <c r="I5651" s="196">
        <f t="shared" si="530"/>
        <v>5</v>
      </c>
      <c r="J5651" s="197">
        <f t="shared" si="531"/>
        <v>5</v>
      </c>
      <c r="K5651" s="186">
        <f t="shared" si="534"/>
        <v>15</v>
      </c>
      <c r="L5651" s="198">
        <f t="shared" si="532"/>
        <v>5</v>
      </c>
      <c r="M5651" s="199">
        <f t="shared" si="533"/>
        <v>5</v>
      </c>
    </row>
    <row r="5652" spans="1:13" x14ac:dyDescent="0.35">
      <c r="A5652" s="189" t="s">
        <v>5118</v>
      </c>
      <c r="B5652" s="190" t="s">
        <v>5138</v>
      </c>
      <c r="C5652" s="191">
        <v>570338</v>
      </c>
      <c r="D5652" s="192">
        <v>4.5750000000000002</v>
      </c>
      <c r="E5652" s="193">
        <v>43.039923950000002</v>
      </c>
      <c r="F5652" s="194">
        <v>1.5209125475285172</v>
      </c>
      <c r="H5652" s="195">
        <f t="shared" si="529"/>
        <v>5</v>
      </c>
      <c r="I5652" s="196">
        <f t="shared" si="530"/>
        <v>3.5</v>
      </c>
      <c r="J5652" s="197">
        <f t="shared" si="531"/>
        <v>5</v>
      </c>
      <c r="K5652" s="186">
        <f t="shared" si="534"/>
        <v>13.5</v>
      </c>
      <c r="L5652" s="198">
        <f t="shared" si="532"/>
        <v>4.5</v>
      </c>
      <c r="M5652" s="199">
        <f t="shared" si="533"/>
        <v>4.5</v>
      </c>
    </row>
    <row r="5653" spans="1:13" x14ac:dyDescent="0.35">
      <c r="A5653" s="189" t="s">
        <v>5118</v>
      </c>
      <c r="B5653" s="190" t="s">
        <v>551</v>
      </c>
      <c r="C5653" s="191">
        <v>541478</v>
      </c>
      <c r="D5653" s="192">
        <v>2.4300000000000002</v>
      </c>
      <c r="E5653" s="193">
        <v>41.804651159999999</v>
      </c>
      <c r="F5653" s="194">
        <v>3.2558139534883717</v>
      </c>
      <c r="H5653" s="195">
        <f t="shared" si="529"/>
        <v>1</v>
      </c>
      <c r="I5653" s="196">
        <f t="shared" si="530"/>
        <v>2</v>
      </c>
      <c r="J5653" s="197">
        <f t="shared" si="531"/>
        <v>2.5</v>
      </c>
      <c r="K5653" s="186">
        <f t="shared" si="534"/>
        <v>5.5</v>
      </c>
      <c r="L5653" s="198">
        <f t="shared" si="532"/>
        <v>1.8333333333333333</v>
      </c>
      <c r="M5653" s="199">
        <f t="shared" si="533"/>
        <v>1.83</v>
      </c>
    </row>
    <row r="5654" spans="1:13" x14ac:dyDescent="0.35">
      <c r="A5654" s="189" t="s">
        <v>5139</v>
      </c>
      <c r="B5654" s="190" t="s">
        <v>5140</v>
      </c>
      <c r="C5654" s="191">
        <v>542318</v>
      </c>
      <c r="D5654" s="192">
        <v>2.3079999999999998</v>
      </c>
      <c r="E5654" s="193">
        <v>42.372549020000001</v>
      </c>
      <c r="F5654" s="194">
        <v>2.9411764705882351</v>
      </c>
      <c r="H5654" s="195">
        <f t="shared" si="529"/>
        <v>1</v>
      </c>
      <c r="I5654" s="196">
        <f t="shared" si="530"/>
        <v>2.5</v>
      </c>
      <c r="J5654" s="197">
        <f t="shared" si="531"/>
        <v>3</v>
      </c>
      <c r="K5654" s="186">
        <f t="shared" si="534"/>
        <v>6.5</v>
      </c>
      <c r="L5654" s="198">
        <f t="shared" si="532"/>
        <v>2.1666666666666665</v>
      </c>
      <c r="M5654" s="199">
        <f t="shared" si="533"/>
        <v>2.16</v>
      </c>
    </row>
    <row r="5655" spans="1:13" x14ac:dyDescent="0.35">
      <c r="A5655" s="189" t="s">
        <v>5139</v>
      </c>
      <c r="B5655" s="190" t="s">
        <v>5141</v>
      </c>
      <c r="C5655" s="191">
        <v>588377</v>
      </c>
      <c r="D5655" s="192">
        <v>3.4929999999999999</v>
      </c>
      <c r="E5655" s="193">
        <v>43.808093990000003</v>
      </c>
      <c r="F5655" s="194">
        <v>3.6553524804177542</v>
      </c>
      <c r="H5655" s="195">
        <f t="shared" si="529"/>
        <v>3.5</v>
      </c>
      <c r="I5655" s="196">
        <f t="shared" si="530"/>
        <v>5</v>
      </c>
      <c r="J5655" s="197">
        <f t="shared" si="531"/>
        <v>2</v>
      </c>
      <c r="K5655" s="186">
        <f t="shared" si="534"/>
        <v>10.5</v>
      </c>
      <c r="L5655" s="198">
        <f t="shared" si="532"/>
        <v>3.5</v>
      </c>
      <c r="M5655" s="199">
        <f t="shared" si="533"/>
        <v>3.5</v>
      </c>
    </row>
    <row r="5656" spans="1:13" x14ac:dyDescent="0.35">
      <c r="A5656" s="189" t="s">
        <v>5139</v>
      </c>
      <c r="B5656" s="190" t="s">
        <v>5139</v>
      </c>
      <c r="C5656" s="191">
        <v>588393</v>
      </c>
      <c r="D5656" s="192">
        <v>4.375</v>
      </c>
      <c r="E5656" s="193">
        <v>45.076343010000002</v>
      </c>
      <c r="F5656" s="194">
        <v>2.0939798080518508</v>
      </c>
      <c r="H5656" s="195">
        <f t="shared" si="529"/>
        <v>5</v>
      </c>
      <c r="I5656" s="196">
        <f t="shared" si="530"/>
        <v>5</v>
      </c>
      <c r="J5656" s="197">
        <f t="shared" si="531"/>
        <v>4.5</v>
      </c>
      <c r="K5656" s="186">
        <f t="shared" si="534"/>
        <v>14.5</v>
      </c>
      <c r="L5656" s="198">
        <f t="shared" si="532"/>
        <v>4.833333333333333</v>
      </c>
      <c r="M5656" s="199">
        <f t="shared" si="533"/>
        <v>4.83</v>
      </c>
    </row>
    <row r="5657" spans="1:13" x14ac:dyDescent="0.35">
      <c r="A5657" s="189" t="s">
        <v>5139</v>
      </c>
      <c r="B5657" s="190" t="s">
        <v>5142</v>
      </c>
      <c r="C5657" s="191">
        <v>588504</v>
      </c>
      <c r="D5657" s="192">
        <v>3.75</v>
      </c>
      <c r="E5657" s="193">
        <v>43.150537630000002</v>
      </c>
      <c r="F5657" s="194">
        <v>1.075268817204301</v>
      </c>
      <c r="H5657" s="195">
        <f t="shared" si="529"/>
        <v>4</v>
      </c>
      <c r="I5657" s="196">
        <f t="shared" si="530"/>
        <v>4</v>
      </c>
      <c r="J5657" s="197">
        <f t="shared" si="531"/>
        <v>5</v>
      </c>
      <c r="K5657" s="186">
        <f t="shared" si="534"/>
        <v>13</v>
      </c>
      <c r="L5657" s="198">
        <f t="shared" si="532"/>
        <v>4.333333333333333</v>
      </c>
      <c r="M5657" s="199">
        <f t="shared" si="533"/>
        <v>4.33</v>
      </c>
    </row>
    <row r="5658" spans="1:13" x14ac:dyDescent="0.35">
      <c r="A5658" s="189" t="s">
        <v>5139</v>
      </c>
      <c r="B5658" s="190" t="s">
        <v>5143</v>
      </c>
      <c r="C5658" s="191">
        <v>506737</v>
      </c>
      <c r="D5658" s="192">
        <v>2.9470000000000001</v>
      </c>
      <c r="E5658" s="193">
        <v>46.110834369999999</v>
      </c>
      <c r="F5658" s="194">
        <v>1.6189290161892902</v>
      </c>
      <c r="H5658" s="195">
        <f t="shared" si="529"/>
        <v>2.5</v>
      </c>
      <c r="I5658" s="196">
        <f t="shared" si="530"/>
        <v>5</v>
      </c>
      <c r="J5658" s="197">
        <f t="shared" si="531"/>
        <v>5</v>
      </c>
      <c r="K5658" s="186">
        <f t="shared" si="534"/>
        <v>12.5</v>
      </c>
      <c r="L5658" s="198">
        <f t="shared" si="532"/>
        <v>4.166666666666667</v>
      </c>
      <c r="M5658" s="199">
        <f t="shared" si="533"/>
        <v>4.16</v>
      </c>
    </row>
    <row r="5659" spans="1:13" x14ac:dyDescent="0.35">
      <c r="A5659" s="189" t="s">
        <v>5139</v>
      </c>
      <c r="B5659" s="190" t="s">
        <v>5144</v>
      </c>
      <c r="C5659" s="191">
        <v>588598</v>
      </c>
      <c r="D5659" s="192">
        <v>1.07</v>
      </c>
      <c r="E5659" s="193">
        <v>45.251879700000003</v>
      </c>
      <c r="F5659" s="194">
        <v>0</v>
      </c>
      <c r="H5659" s="195">
        <f t="shared" si="529"/>
        <v>0.5</v>
      </c>
      <c r="I5659" s="196">
        <f t="shared" si="530"/>
        <v>5</v>
      </c>
      <c r="J5659" s="197">
        <f t="shared" si="531"/>
        <v>5</v>
      </c>
      <c r="K5659" s="186">
        <f t="shared" si="534"/>
        <v>10.5</v>
      </c>
      <c r="L5659" s="198">
        <f t="shared" si="532"/>
        <v>3.5</v>
      </c>
      <c r="M5659" s="199">
        <f t="shared" si="533"/>
        <v>3.5</v>
      </c>
    </row>
    <row r="5660" spans="1:13" x14ac:dyDescent="0.35">
      <c r="A5660" s="189" t="s">
        <v>5139</v>
      </c>
      <c r="B5660" s="190" t="s">
        <v>966</v>
      </c>
      <c r="C5660" s="191">
        <v>588709</v>
      </c>
      <c r="D5660" s="192">
        <v>2.8050000000000002</v>
      </c>
      <c r="E5660" s="193">
        <v>42.257219249999999</v>
      </c>
      <c r="F5660" s="194">
        <v>2.5668449197860963</v>
      </c>
      <c r="H5660" s="195">
        <f t="shared" si="529"/>
        <v>2</v>
      </c>
      <c r="I5660" s="196">
        <f t="shared" si="530"/>
        <v>2.5</v>
      </c>
      <c r="J5660" s="197">
        <f t="shared" si="531"/>
        <v>3.5</v>
      </c>
      <c r="K5660" s="186">
        <f t="shared" si="534"/>
        <v>8</v>
      </c>
      <c r="L5660" s="198">
        <f t="shared" si="532"/>
        <v>2.6666666666666665</v>
      </c>
      <c r="M5660" s="199">
        <f t="shared" si="533"/>
        <v>2.66</v>
      </c>
    </row>
    <row r="5661" spans="1:13" x14ac:dyDescent="0.35">
      <c r="A5661" s="189" t="s">
        <v>5139</v>
      </c>
      <c r="B5661" s="190" t="s">
        <v>5145</v>
      </c>
      <c r="C5661" s="191">
        <v>553905</v>
      </c>
      <c r="D5661" s="192">
        <v>3.8889999999999998</v>
      </c>
      <c r="E5661" s="193">
        <v>45.718978100000001</v>
      </c>
      <c r="F5661" s="194">
        <v>2.9197080291970807</v>
      </c>
      <c r="H5661" s="195">
        <f t="shared" si="529"/>
        <v>4.5</v>
      </c>
      <c r="I5661" s="196">
        <f t="shared" si="530"/>
        <v>5</v>
      </c>
      <c r="J5661" s="197">
        <f t="shared" si="531"/>
        <v>3</v>
      </c>
      <c r="K5661" s="186">
        <f t="shared" si="534"/>
        <v>12.5</v>
      </c>
      <c r="L5661" s="198">
        <f t="shared" si="532"/>
        <v>4.166666666666667</v>
      </c>
      <c r="M5661" s="199">
        <f t="shared" si="533"/>
        <v>4.16</v>
      </c>
    </row>
    <row r="5662" spans="1:13" x14ac:dyDescent="0.35">
      <c r="A5662" s="189" t="s">
        <v>5139</v>
      </c>
      <c r="B5662" s="190" t="s">
        <v>5146</v>
      </c>
      <c r="C5662" s="191">
        <v>588822</v>
      </c>
      <c r="D5662" s="192">
        <v>3.4249999999999998</v>
      </c>
      <c r="E5662" s="193">
        <v>41.237777780000002</v>
      </c>
      <c r="F5662" s="194">
        <v>2.2222222222222223</v>
      </c>
      <c r="H5662" s="195">
        <f t="shared" si="529"/>
        <v>3.5</v>
      </c>
      <c r="I5662" s="196">
        <f t="shared" si="530"/>
        <v>1</v>
      </c>
      <c r="J5662" s="197">
        <f t="shared" si="531"/>
        <v>4</v>
      </c>
      <c r="K5662" s="186">
        <f t="shared" si="534"/>
        <v>8.5</v>
      </c>
      <c r="L5662" s="198">
        <f t="shared" si="532"/>
        <v>2.8333333333333335</v>
      </c>
      <c r="M5662" s="199">
        <f t="shared" si="533"/>
        <v>2.83</v>
      </c>
    </row>
    <row r="5663" spans="1:13" x14ac:dyDescent="0.35">
      <c r="A5663" s="189" t="s">
        <v>5139</v>
      </c>
      <c r="B5663" s="190" t="s">
        <v>5147</v>
      </c>
      <c r="C5663" s="191">
        <v>588873</v>
      </c>
      <c r="D5663" s="192">
        <v>3.3559999999999999</v>
      </c>
      <c r="E5663" s="193">
        <v>44.190789469999999</v>
      </c>
      <c r="F5663" s="194">
        <v>1.7543859649122808</v>
      </c>
      <c r="H5663" s="195">
        <f t="shared" si="529"/>
        <v>3</v>
      </c>
      <c r="I5663" s="196">
        <f t="shared" si="530"/>
        <v>5</v>
      </c>
      <c r="J5663" s="197">
        <f t="shared" si="531"/>
        <v>5</v>
      </c>
      <c r="K5663" s="186">
        <f t="shared" si="534"/>
        <v>13</v>
      </c>
      <c r="L5663" s="198">
        <f t="shared" si="532"/>
        <v>4.333333333333333</v>
      </c>
      <c r="M5663" s="199">
        <f t="shared" si="533"/>
        <v>4.33</v>
      </c>
    </row>
    <row r="5664" spans="1:13" x14ac:dyDescent="0.35">
      <c r="A5664" s="189" t="s">
        <v>5139</v>
      </c>
      <c r="B5664" s="190" t="s">
        <v>5148</v>
      </c>
      <c r="C5664" s="191">
        <v>588920</v>
      </c>
      <c r="D5664" s="192">
        <v>5.07</v>
      </c>
      <c r="E5664" s="193">
        <v>43.170250899999999</v>
      </c>
      <c r="F5664" s="194">
        <v>1.7921146953405018</v>
      </c>
      <c r="H5664" s="195">
        <f t="shared" si="529"/>
        <v>5</v>
      </c>
      <c r="I5664" s="196">
        <f t="shared" si="530"/>
        <v>4</v>
      </c>
      <c r="J5664" s="197">
        <f t="shared" si="531"/>
        <v>5</v>
      </c>
      <c r="K5664" s="186">
        <f t="shared" si="534"/>
        <v>14</v>
      </c>
      <c r="L5664" s="198">
        <f t="shared" si="532"/>
        <v>4.666666666666667</v>
      </c>
      <c r="M5664" s="199">
        <f t="shared" si="533"/>
        <v>4.66</v>
      </c>
    </row>
    <row r="5665" spans="1:13" x14ac:dyDescent="0.35">
      <c r="A5665" s="189" t="s">
        <v>5139</v>
      </c>
      <c r="B5665" s="190" t="s">
        <v>5149</v>
      </c>
      <c r="C5665" s="191">
        <v>588962</v>
      </c>
      <c r="D5665" s="192">
        <v>4.5709999999999997</v>
      </c>
      <c r="E5665" s="193">
        <v>45.086387430000002</v>
      </c>
      <c r="F5665" s="194">
        <v>2.0942408376963351</v>
      </c>
      <c r="H5665" s="195">
        <f t="shared" si="529"/>
        <v>5</v>
      </c>
      <c r="I5665" s="196">
        <f t="shared" si="530"/>
        <v>5</v>
      </c>
      <c r="J5665" s="197">
        <f t="shared" si="531"/>
        <v>4.5</v>
      </c>
      <c r="K5665" s="186">
        <f t="shared" si="534"/>
        <v>14.5</v>
      </c>
      <c r="L5665" s="198">
        <f t="shared" si="532"/>
        <v>4.833333333333333</v>
      </c>
      <c r="M5665" s="199">
        <f t="shared" si="533"/>
        <v>4.83</v>
      </c>
    </row>
    <row r="5666" spans="1:13" x14ac:dyDescent="0.35">
      <c r="A5666" s="189" t="s">
        <v>5139</v>
      </c>
      <c r="B5666" s="190" t="s">
        <v>5150</v>
      </c>
      <c r="C5666" s="191">
        <v>588997</v>
      </c>
      <c r="D5666" s="192">
        <v>3.9220000000000002</v>
      </c>
      <c r="E5666" s="193">
        <v>41.329046900000002</v>
      </c>
      <c r="F5666" s="194">
        <v>3.3282904689863848</v>
      </c>
      <c r="H5666" s="195">
        <f t="shared" si="529"/>
        <v>4.5</v>
      </c>
      <c r="I5666" s="196">
        <f t="shared" si="530"/>
        <v>1</v>
      </c>
      <c r="J5666" s="197">
        <f t="shared" si="531"/>
        <v>2.5</v>
      </c>
      <c r="K5666" s="186">
        <f t="shared" si="534"/>
        <v>8</v>
      </c>
      <c r="L5666" s="198">
        <f t="shared" si="532"/>
        <v>2.6666666666666665</v>
      </c>
      <c r="M5666" s="199">
        <f t="shared" si="533"/>
        <v>2.66</v>
      </c>
    </row>
    <row r="5667" spans="1:13" x14ac:dyDescent="0.35">
      <c r="A5667" s="189" t="s">
        <v>5139</v>
      </c>
      <c r="B5667" s="190" t="s">
        <v>4788</v>
      </c>
      <c r="C5667" s="191">
        <v>589136</v>
      </c>
      <c r="D5667" s="192">
        <v>2.2559999999999998</v>
      </c>
      <c r="E5667" s="193">
        <v>44.359296479999998</v>
      </c>
      <c r="F5667" s="194">
        <v>0.50251256281407042</v>
      </c>
      <c r="H5667" s="195">
        <f t="shared" si="529"/>
        <v>1</v>
      </c>
      <c r="I5667" s="196">
        <f t="shared" si="530"/>
        <v>5</v>
      </c>
      <c r="J5667" s="197">
        <f t="shared" si="531"/>
        <v>5</v>
      </c>
      <c r="K5667" s="186">
        <f t="shared" si="534"/>
        <v>11</v>
      </c>
      <c r="L5667" s="198">
        <f t="shared" si="532"/>
        <v>3.6666666666666665</v>
      </c>
      <c r="M5667" s="199">
        <f t="shared" si="533"/>
        <v>3.66</v>
      </c>
    </row>
    <row r="5668" spans="1:13" x14ac:dyDescent="0.35">
      <c r="A5668" s="189" t="s">
        <v>5151</v>
      </c>
      <c r="B5668" s="190" t="s">
        <v>5152</v>
      </c>
      <c r="C5668" s="191">
        <v>549690</v>
      </c>
      <c r="D5668" s="192">
        <v>2.2559999999999998</v>
      </c>
      <c r="E5668" s="193">
        <v>42.604999999999997</v>
      </c>
      <c r="F5668" s="194">
        <v>3</v>
      </c>
      <c r="H5668" s="195">
        <f t="shared" si="529"/>
        <v>1</v>
      </c>
      <c r="I5668" s="196">
        <f t="shared" si="530"/>
        <v>3</v>
      </c>
      <c r="J5668" s="197">
        <f t="shared" si="531"/>
        <v>3</v>
      </c>
      <c r="K5668" s="186">
        <f t="shared" si="534"/>
        <v>7</v>
      </c>
      <c r="L5668" s="198">
        <f t="shared" si="532"/>
        <v>2.3333333333333335</v>
      </c>
      <c r="M5668" s="199">
        <f t="shared" si="533"/>
        <v>2.33</v>
      </c>
    </row>
    <row r="5669" spans="1:13" x14ac:dyDescent="0.35">
      <c r="A5669" s="189" t="s">
        <v>5151</v>
      </c>
      <c r="B5669" s="190" t="s">
        <v>5151</v>
      </c>
      <c r="C5669" s="191">
        <v>588458</v>
      </c>
      <c r="D5669" s="192">
        <v>2.5059999999999998</v>
      </c>
      <c r="E5669" s="193">
        <v>44.738144689999999</v>
      </c>
      <c r="F5669" s="194">
        <v>3.2191069574247146</v>
      </c>
      <c r="H5669" s="195">
        <f t="shared" si="529"/>
        <v>1.5</v>
      </c>
      <c r="I5669" s="196">
        <f t="shared" si="530"/>
        <v>5</v>
      </c>
      <c r="J5669" s="197">
        <f t="shared" si="531"/>
        <v>2.5</v>
      </c>
      <c r="K5669" s="186">
        <f t="shared" si="534"/>
        <v>9</v>
      </c>
      <c r="L5669" s="198">
        <f t="shared" si="532"/>
        <v>3</v>
      </c>
      <c r="M5669" s="199">
        <f t="shared" si="533"/>
        <v>3</v>
      </c>
    </row>
    <row r="5670" spans="1:13" x14ac:dyDescent="0.35">
      <c r="A5670" s="189" t="s">
        <v>5151</v>
      </c>
      <c r="B5670" s="190" t="s">
        <v>5153</v>
      </c>
      <c r="C5670" s="191">
        <v>588474</v>
      </c>
      <c r="D5670" s="192">
        <v>1.111</v>
      </c>
      <c r="E5670" s="193">
        <v>41.001858740000003</v>
      </c>
      <c r="F5670" s="194">
        <v>0.74349442379182162</v>
      </c>
      <c r="H5670" s="195">
        <f t="shared" si="529"/>
        <v>0.5</v>
      </c>
      <c r="I5670" s="196">
        <f t="shared" si="530"/>
        <v>0.5</v>
      </c>
      <c r="J5670" s="197">
        <f t="shared" si="531"/>
        <v>5</v>
      </c>
      <c r="K5670" s="186">
        <f t="shared" si="534"/>
        <v>6</v>
      </c>
      <c r="L5670" s="198">
        <f t="shared" si="532"/>
        <v>2</v>
      </c>
      <c r="M5670" s="199">
        <f t="shared" si="533"/>
        <v>2</v>
      </c>
    </row>
    <row r="5671" spans="1:13" x14ac:dyDescent="0.35">
      <c r="A5671" s="189" t="s">
        <v>5151</v>
      </c>
      <c r="B5671" s="190" t="s">
        <v>3622</v>
      </c>
      <c r="C5671" s="191">
        <v>588555</v>
      </c>
      <c r="D5671" s="192">
        <v>2.198</v>
      </c>
      <c r="E5671" s="193">
        <v>42.183453239999999</v>
      </c>
      <c r="F5671" s="194">
        <v>1.4388489208633093</v>
      </c>
      <c r="H5671" s="195">
        <f t="shared" si="529"/>
        <v>0.5</v>
      </c>
      <c r="I5671" s="196">
        <f t="shared" si="530"/>
        <v>2.5</v>
      </c>
      <c r="J5671" s="197">
        <f t="shared" si="531"/>
        <v>5</v>
      </c>
      <c r="K5671" s="186">
        <f t="shared" si="534"/>
        <v>8</v>
      </c>
      <c r="L5671" s="198">
        <f t="shared" si="532"/>
        <v>2.6666666666666665</v>
      </c>
      <c r="M5671" s="199">
        <f t="shared" si="533"/>
        <v>2.66</v>
      </c>
    </row>
    <row r="5672" spans="1:13" x14ac:dyDescent="0.35">
      <c r="A5672" s="189" t="s">
        <v>5151</v>
      </c>
      <c r="B5672" s="190" t="s">
        <v>5154</v>
      </c>
      <c r="C5672" s="191">
        <v>588610</v>
      </c>
      <c r="D5672" s="192">
        <v>1.395</v>
      </c>
      <c r="E5672" s="193">
        <v>44.242654510000001</v>
      </c>
      <c r="F5672" s="194">
        <v>0.60790273556231</v>
      </c>
      <c r="H5672" s="195">
        <f t="shared" si="529"/>
        <v>0.5</v>
      </c>
      <c r="I5672" s="196">
        <f t="shared" si="530"/>
        <v>5</v>
      </c>
      <c r="J5672" s="197">
        <f t="shared" si="531"/>
        <v>5</v>
      </c>
      <c r="K5672" s="186">
        <f t="shared" si="534"/>
        <v>10.5</v>
      </c>
      <c r="L5672" s="198">
        <f t="shared" si="532"/>
        <v>3.5</v>
      </c>
      <c r="M5672" s="199">
        <f t="shared" si="533"/>
        <v>3.5</v>
      </c>
    </row>
    <row r="5673" spans="1:13" x14ac:dyDescent="0.35">
      <c r="A5673" s="189" t="s">
        <v>5151</v>
      </c>
      <c r="B5673" s="190" t="s">
        <v>5155</v>
      </c>
      <c r="C5673" s="191">
        <v>588636</v>
      </c>
      <c r="D5673" s="192">
        <v>2.8090000000000002</v>
      </c>
      <c r="E5673" s="193">
        <v>43.80078125</v>
      </c>
      <c r="F5673" s="194">
        <v>1.5625</v>
      </c>
      <c r="H5673" s="195">
        <f t="shared" si="529"/>
        <v>2</v>
      </c>
      <c r="I5673" s="196">
        <f t="shared" si="530"/>
        <v>5</v>
      </c>
      <c r="J5673" s="197">
        <f t="shared" si="531"/>
        <v>5</v>
      </c>
      <c r="K5673" s="186">
        <f t="shared" si="534"/>
        <v>12</v>
      </c>
      <c r="L5673" s="198">
        <f t="shared" si="532"/>
        <v>4</v>
      </c>
      <c r="M5673" s="199">
        <f t="shared" si="533"/>
        <v>4</v>
      </c>
    </row>
    <row r="5674" spans="1:13" x14ac:dyDescent="0.35">
      <c r="A5674" s="189" t="s">
        <v>5151</v>
      </c>
      <c r="B5674" s="190" t="s">
        <v>5156</v>
      </c>
      <c r="C5674" s="191">
        <v>588661</v>
      </c>
      <c r="D5674" s="192">
        <v>3</v>
      </c>
      <c r="E5674" s="193">
        <v>40.902197800000003</v>
      </c>
      <c r="F5674" s="194">
        <v>7.4725274725274726</v>
      </c>
      <c r="H5674" s="195">
        <f t="shared" si="529"/>
        <v>2.5</v>
      </c>
      <c r="I5674" s="196">
        <f t="shared" si="530"/>
        <v>0.5</v>
      </c>
      <c r="J5674" s="197">
        <f t="shared" si="531"/>
        <v>0.5</v>
      </c>
      <c r="K5674" s="186">
        <f t="shared" si="534"/>
        <v>3.5</v>
      </c>
      <c r="L5674" s="198">
        <f t="shared" si="532"/>
        <v>1.1666666666666667</v>
      </c>
      <c r="M5674" s="199">
        <f t="shared" si="533"/>
        <v>1.1599999999999999</v>
      </c>
    </row>
    <row r="5675" spans="1:13" x14ac:dyDescent="0.35">
      <c r="A5675" s="189" t="s">
        <v>5151</v>
      </c>
      <c r="B5675" s="190" t="s">
        <v>5157</v>
      </c>
      <c r="C5675" s="191">
        <v>588725</v>
      </c>
      <c r="D5675" s="192">
        <v>0.63300000000000001</v>
      </c>
      <c r="E5675" s="193">
        <v>42.421259839999998</v>
      </c>
      <c r="F5675" s="194">
        <v>1.5748031496062993</v>
      </c>
      <c r="H5675" s="195">
        <f t="shared" si="529"/>
        <v>0.5</v>
      </c>
      <c r="I5675" s="196">
        <f t="shared" si="530"/>
        <v>3</v>
      </c>
      <c r="J5675" s="197">
        <f t="shared" si="531"/>
        <v>5</v>
      </c>
      <c r="K5675" s="186">
        <f t="shared" si="534"/>
        <v>8.5</v>
      </c>
      <c r="L5675" s="198">
        <f t="shared" si="532"/>
        <v>2.8333333333333335</v>
      </c>
      <c r="M5675" s="199">
        <f t="shared" si="533"/>
        <v>2.83</v>
      </c>
    </row>
    <row r="5676" spans="1:13" x14ac:dyDescent="0.35">
      <c r="A5676" s="189" t="s">
        <v>5151</v>
      </c>
      <c r="B5676" s="190" t="s">
        <v>4234</v>
      </c>
      <c r="C5676" s="191">
        <v>588741</v>
      </c>
      <c r="D5676" s="192">
        <v>2.1110000000000002</v>
      </c>
      <c r="E5676" s="193">
        <v>40.58</v>
      </c>
      <c r="F5676" s="194">
        <v>4.2352941176470598</v>
      </c>
      <c r="H5676" s="195">
        <f t="shared" si="529"/>
        <v>0.5</v>
      </c>
      <c r="I5676" s="196">
        <f t="shared" si="530"/>
        <v>0.5</v>
      </c>
      <c r="J5676" s="197">
        <f t="shared" si="531"/>
        <v>1</v>
      </c>
      <c r="K5676" s="186">
        <f t="shared" si="534"/>
        <v>2</v>
      </c>
      <c r="L5676" s="198">
        <f t="shared" si="532"/>
        <v>0.66666666666666663</v>
      </c>
      <c r="M5676" s="199">
        <f t="shared" si="533"/>
        <v>0.66</v>
      </c>
    </row>
    <row r="5677" spans="1:13" x14ac:dyDescent="0.35">
      <c r="A5677" s="189" t="s">
        <v>5151</v>
      </c>
      <c r="B5677" s="190" t="s">
        <v>5158</v>
      </c>
      <c r="C5677" s="191">
        <v>588750</v>
      </c>
      <c r="D5677" s="192">
        <v>1.5449999999999999</v>
      </c>
      <c r="E5677" s="193">
        <v>39.204285710000001</v>
      </c>
      <c r="F5677" s="194">
        <v>3.4285714285714284</v>
      </c>
      <c r="H5677" s="195">
        <f t="shared" si="529"/>
        <v>0.5</v>
      </c>
      <c r="I5677" s="196">
        <f t="shared" si="530"/>
        <v>0.5</v>
      </c>
      <c r="J5677" s="197">
        <f t="shared" si="531"/>
        <v>2.5</v>
      </c>
      <c r="K5677" s="186">
        <f t="shared" si="534"/>
        <v>3.5</v>
      </c>
      <c r="L5677" s="198">
        <f t="shared" si="532"/>
        <v>1.1666666666666667</v>
      </c>
      <c r="M5677" s="199">
        <f t="shared" si="533"/>
        <v>1.1599999999999999</v>
      </c>
    </row>
    <row r="5678" spans="1:13" x14ac:dyDescent="0.35">
      <c r="A5678" s="189" t="s">
        <v>5151</v>
      </c>
      <c r="B5678" s="190" t="s">
        <v>711</v>
      </c>
      <c r="C5678" s="191">
        <v>588784</v>
      </c>
      <c r="D5678" s="192">
        <v>2.4289999999999998</v>
      </c>
      <c r="E5678" s="193">
        <v>42.840482569999999</v>
      </c>
      <c r="F5678" s="194">
        <v>7.5067024128686324</v>
      </c>
      <c r="H5678" s="195">
        <f t="shared" si="529"/>
        <v>1</v>
      </c>
      <c r="I5678" s="196">
        <f t="shared" si="530"/>
        <v>3.5</v>
      </c>
      <c r="J5678" s="197">
        <f t="shared" si="531"/>
        <v>0.5</v>
      </c>
      <c r="K5678" s="186">
        <f t="shared" si="534"/>
        <v>5</v>
      </c>
      <c r="L5678" s="198">
        <f t="shared" si="532"/>
        <v>1.6666666666666667</v>
      </c>
      <c r="M5678" s="199">
        <f t="shared" si="533"/>
        <v>1.66</v>
      </c>
    </row>
    <row r="5679" spans="1:13" x14ac:dyDescent="0.35">
      <c r="A5679" s="189" t="s">
        <v>5151</v>
      </c>
      <c r="B5679" s="190" t="s">
        <v>5159</v>
      </c>
      <c r="C5679" s="191">
        <v>588831</v>
      </c>
      <c r="D5679" s="192">
        <v>2.74</v>
      </c>
      <c r="E5679" s="193">
        <v>40.987704919999999</v>
      </c>
      <c r="F5679" s="194">
        <v>11.475409836065573</v>
      </c>
      <c r="H5679" s="195">
        <f t="shared" si="529"/>
        <v>2</v>
      </c>
      <c r="I5679" s="196">
        <f t="shared" si="530"/>
        <v>0.5</v>
      </c>
      <c r="J5679" s="197">
        <f t="shared" si="531"/>
        <v>0.5</v>
      </c>
      <c r="K5679" s="186">
        <f t="shared" si="534"/>
        <v>3</v>
      </c>
      <c r="L5679" s="198">
        <f t="shared" si="532"/>
        <v>1</v>
      </c>
      <c r="M5679" s="199">
        <f t="shared" si="533"/>
        <v>1</v>
      </c>
    </row>
    <row r="5680" spans="1:13" x14ac:dyDescent="0.35">
      <c r="A5680" s="189" t="s">
        <v>5151</v>
      </c>
      <c r="B5680" s="190" t="s">
        <v>5160</v>
      </c>
      <c r="C5680" s="191">
        <v>588903</v>
      </c>
      <c r="D5680" s="192">
        <v>1.982</v>
      </c>
      <c r="E5680" s="193">
        <v>43.008801339999998</v>
      </c>
      <c r="F5680" s="194">
        <v>0.50293378038558256</v>
      </c>
      <c r="H5680" s="195">
        <f t="shared" si="529"/>
        <v>0.5</v>
      </c>
      <c r="I5680" s="196">
        <f t="shared" si="530"/>
        <v>3.5</v>
      </c>
      <c r="J5680" s="197">
        <f t="shared" si="531"/>
        <v>5</v>
      </c>
      <c r="K5680" s="186">
        <f t="shared" si="534"/>
        <v>9</v>
      </c>
      <c r="L5680" s="198">
        <f t="shared" si="532"/>
        <v>3</v>
      </c>
      <c r="M5680" s="199">
        <f t="shared" si="533"/>
        <v>3</v>
      </c>
    </row>
    <row r="5681" spans="1:13" x14ac:dyDescent="0.35">
      <c r="A5681" s="189" t="s">
        <v>5151</v>
      </c>
      <c r="B5681" s="190" t="s">
        <v>1172</v>
      </c>
      <c r="C5681" s="191">
        <v>549720</v>
      </c>
      <c r="D5681" s="192">
        <v>1.575</v>
      </c>
      <c r="E5681" s="193">
        <v>41.879684419999997</v>
      </c>
      <c r="F5681" s="194">
        <v>3.3530571992110452</v>
      </c>
      <c r="H5681" s="195">
        <f t="shared" si="529"/>
        <v>0.5</v>
      </c>
      <c r="I5681" s="196">
        <f t="shared" si="530"/>
        <v>2</v>
      </c>
      <c r="J5681" s="197">
        <f t="shared" si="531"/>
        <v>2.5</v>
      </c>
      <c r="K5681" s="186">
        <f t="shared" si="534"/>
        <v>5</v>
      </c>
      <c r="L5681" s="198">
        <f t="shared" si="532"/>
        <v>1.6666666666666667</v>
      </c>
      <c r="M5681" s="199">
        <f t="shared" si="533"/>
        <v>1.66</v>
      </c>
    </row>
    <row r="5682" spans="1:13" x14ac:dyDescent="0.35">
      <c r="A5682" s="189" t="s">
        <v>5151</v>
      </c>
      <c r="B5682" s="190" t="s">
        <v>5161</v>
      </c>
      <c r="C5682" s="191">
        <v>588946</v>
      </c>
      <c r="D5682" s="192">
        <v>0.66800000000000004</v>
      </c>
      <c r="E5682" s="193">
        <v>43.862555720000003</v>
      </c>
      <c r="F5682" s="194">
        <v>2.9717682020802374</v>
      </c>
      <c r="H5682" s="195">
        <f t="shared" si="529"/>
        <v>0.5</v>
      </c>
      <c r="I5682" s="196">
        <f t="shared" si="530"/>
        <v>5</v>
      </c>
      <c r="J5682" s="197">
        <f t="shared" si="531"/>
        <v>3</v>
      </c>
      <c r="K5682" s="186">
        <f t="shared" si="534"/>
        <v>8.5</v>
      </c>
      <c r="L5682" s="198">
        <f t="shared" si="532"/>
        <v>2.8333333333333335</v>
      </c>
      <c r="M5682" s="199">
        <f t="shared" si="533"/>
        <v>2.83</v>
      </c>
    </row>
    <row r="5683" spans="1:13" x14ac:dyDescent="0.35">
      <c r="A5683" s="189" t="s">
        <v>5151</v>
      </c>
      <c r="B5683" s="190" t="s">
        <v>5162</v>
      </c>
      <c r="C5683" s="191">
        <v>588971</v>
      </c>
      <c r="D5683" s="192">
        <v>1.804</v>
      </c>
      <c r="E5683" s="193">
        <v>42.19331158</v>
      </c>
      <c r="F5683" s="194">
        <v>1.9575856443719413</v>
      </c>
      <c r="H5683" s="195">
        <f t="shared" si="529"/>
        <v>0.5</v>
      </c>
      <c r="I5683" s="196">
        <f t="shared" si="530"/>
        <v>2.5</v>
      </c>
      <c r="J5683" s="197">
        <f t="shared" si="531"/>
        <v>4.5</v>
      </c>
      <c r="K5683" s="186">
        <f t="shared" si="534"/>
        <v>7.5</v>
      </c>
      <c r="L5683" s="198">
        <f t="shared" si="532"/>
        <v>2.5</v>
      </c>
      <c r="M5683" s="199">
        <f t="shared" si="533"/>
        <v>2.5</v>
      </c>
    </row>
    <row r="5684" spans="1:13" x14ac:dyDescent="0.35">
      <c r="A5684" s="189" t="s">
        <v>5151</v>
      </c>
      <c r="B5684" s="190" t="s">
        <v>1517</v>
      </c>
      <c r="C5684" s="191">
        <v>589098</v>
      </c>
      <c r="D5684" s="192">
        <v>1.1299999999999999</v>
      </c>
      <c r="E5684" s="193">
        <v>42.313620069999999</v>
      </c>
      <c r="F5684" s="194">
        <v>0.71684587813620071</v>
      </c>
      <c r="H5684" s="195">
        <f t="shared" si="529"/>
        <v>0.5</v>
      </c>
      <c r="I5684" s="196">
        <f t="shared" si="530"/>
        <v>2.5</v>
      </c>
      <c r="J5684" s="197">
        <f t="shared" si="531"/>
        <v>5</v>
      </c>
      <c r="K5684" s="186">
        <f t="shared" si="534"/>
        <v>8</v>
      </c>
      <c r="L5684" s="198">
        <f t="shared" si="532"/>
        <v>2.6666666666666665</v>
      </c>
      <c r="M5684" s="199">
        <f t="shared" si="533"/>
        <v>2.66</v>
      </c>
    </row>
    <row r="5685" spans="1:13" x14ac:dyDescent="0.35">
      <c r="A5685" s="189" t="s">
        <v>5151</v>
      </c>
      <c r="B5685" s="190" t="s">
        <v>5163</v>
      </c>
      <c r="C5685" s="191">
        <v>589152</v>
      </c>
      <c r="D5685" s="192">
        <v>1.4219999999999999</v>
      </c>
      <c r="E5685" s="193">
        <v>44.05732484</v>
      </c>
      <c r="F5685" s="194">
        <v>0</v>
      </c>
      <c r="H5685" s="195">
        <f t="shared" si="529"/>
        <v>0.5</v>
      </c>
      <c r="I5685" s="196">
        <f t="shared" si="530"/>
        <v>5</v>
      </c>
      <c r="J5685" s="197">
        <f t="shared" si="531"/>
        <v>5</v>
      </c>
      <c r="K5685" s="186">
        <f t="shared" si="534"/>
        <v>10.5</v>
      </c>
      <c r="L5685" s="198">
        <f t="shared" si="532"/>
        <v>3.5</v>
      </c>
      <c r="M5685" s="199">
        <f t="shared" si="533"/>
        <v>3.5</v>
      </c>
    </row>
    <row r="5686" spans="1:13" x14ac:dyDescent="0.35">
      <c r="A5686" s="189" t="s">
        <v>5151</v>
      </c>
      <c r="B5686" s="190" t="s">
        <v>5164</v>
      </c>
      <c r="C5686" s="191">
        <v>589233</v>
      </c>
      <c r="D5686" s="192">
        <v>2.0640000000000001</v>
      </c>
      <c r="E5686" s="193">
        <v>41.876237619999998</v>
      </c>
      <c r="F5686" s="194">
        <v>2.722772277227723</v>
      </c>
      <c r="H5686" s="195">
        <f t="shared" si="529"/>
        <v>0.5</v>
      </c>
      <c r="I5686" s="196">
        <f t="shared" si="530"/>
        <v>2</v>
      </c>
      <c r="J5686" s="197">
        <f t="shared" si="531"/>
        <v>3.5</v>
      </c>
      <c r="K5686" s="186">
        <f t="shared" si="534"/>
        <v>6</v>
      </c>
      <c r="L5686" s="198">
        <f t="shared" si="532"/>
        <v>2</v>
      </c>
      <c r="M5686" s="199">
        <f t="shared" si="533"/>
        <v>2</v>
      </c>
    </row>
    <row r="5687" spans="1:13" x14ac:dyDescent="0.35">
      <c r="A5687" s="189" t="s">
        <v>5165</v>
      </c>
      <c r="B5687" s="190" t="s">
        <v>5166</v>
      </c>
      <c r="C5687" s="191">
        <v>588300</v>
      </c>
      <c r="D5687" s="192">
        <v>5.6180000000000003</v>
      </c>
      <c r="E5687" s="193">
        <v>46.279249450000002</v>
      </c>
      <c r="F5687" s="194">
        <v>3.5320088300220749</v>
      </c>
      <c r="H5687" s="195">
        <f t="shared" si="529"/>
        <v>5</v>
      </c>
      <c r="I5687" s="196">
        <f t="shared" si="530"/>
        <v>5</v>
      </c>
      <c r="J5687" s="197">
        <f t="shared" si="531"/>
        <v>2</v>
      </c>
      <c r="K5687" s="186">
        <f t="shared" si="534"/>
        <v>12</v>
      </c>
      <c r="L5687" s="198">
        <f t="shared" si="532"/>
        <v>4</v>
      </c>
      <c r="M5687" s="199">
        <f t="shared" si="533"/>
        <v>4</v>
      </c>
    </row>
    <row r="5688" spans="1:13" x14ac:dyDescent="0.35">
      <c r="A5688" s="189" t="s">
        <v>5165</v>
      </c>
      <c r="B5688" s="190" t="s">
        <v>5167</v>
      </c>
      <c r="C5688" s="191">
        <v>588326</v>
      </c>
      <c r="D5688" s="192">
        <v>1.95</v>
      </c>
      <c r="E5688" s="193">
        <v>42.7</v>
      </c>
      <c r="F5688" s="194">
        <v>2.6168224299065419</v>
      </c>
      <c r="H5688" s="195">
        <f t="shared" si="529"/>
        <v>0.5</v>
      </c>
      <c r="I5688" s="196">
        <f t="shared" si="530"/>
        <v>3.5</v>
      </c>
      <c r="J5688" s="197">
        <f t="shared" si="531"/>
        <v>3.5</v>
      </c>
      <c r="K5688" s="186">
        <f t="shared" si="534"/>
        <v>7.5</v>
      </c>
      <c r="L5688" s="198">
        <f t="shared" si="532"/>
        <v>2.5</v>
      </c>
      <c r="M5688" s="199">
        <f t="shared" si="533"/>
        <v>2.5</v>
      </c>
    </row>
    <row r="5689" spans="1:13" x14ac:dyDescent="0.35">
      <c r="A5689" s="189" t="s">
        <v>5165</v>
      </c>
      <c r="B5689" s="190" t="s">
        <v>5168</v>
      </c>
      <c r="C5689" s="191">
        <v>588385</v>
      </c>
      <c r="D5689" s="192">
        <v>2.3450000000000002</v>
      </c>
      <c r="E5689" s="193">
        <v>41.859631149999998</v>
      </c>
      <c r="F5689" s="194">
        <v>4.5081967213114753</v>
      </c>
      <c r="H5689" s="195">
        <f t="shared" si="529"/>
        <v>1</v>
      </c>
      <c r="I5689" s="196">
        <f t="shared" si="530"/>
        <v>2</v>
      </c>
      <c r="J5689" s="197">
        <f t="shared" si="531"/>
        <v>1</v>
      </c>
      <c r="K5689" s="186">
        <f t="shared" si="534"/>
        <v>4</v>
      </c>
      <c r="L5689" s="198">
        <f t="shared" si="532"/>
        <v>1.3333333333333333</v>
      </c>
      <c r="M5689" s="199">
        <f t="shared" si="533"/>
        <v>1.33</v>
      </c>
    </row>
    <row r="5690" spans="1:13" x14ac:dyDescent="0.35">
      <c r="A5690" s="189" t="s">
        <v>5165</v>
      </c>
      <c r="B5690" s="190" t="s">
        <v>5169</v>
      </c>
      <c r="C5690" s="191">
        <v>588407</v>
      </c>
      <c r="D5690" s="192">
        <v>4.7169999999999996</v>
      </c>
      <c r="E5690" s="193">
        <v>45.064999999999998</v>
      </c>
      <c r="F5690" s="194">
        <v>1</v>
      </c>
      <c r="H5690" s="195">
        <f t="shared" si="529"/>
        <v>5</v>
      </c>
      <c r="I5690" s="196">
        <f t="shared" si="530"/>
        <v>5</v>
      </c>
      <c r="J5690" s="197">
        <f t="shared" si="531"/>
        <v>5</v>
      </c>
      <c r="K5690" s="186">
        <f t="shared" si="534"/>
        <v>15</v>
      </c>
      <c r="L5690" s="198">
        <f t="shared" si="532"/>
        <v>5</v>
      </c>
      <c r="M5690" s="199">
        <f t="shared" si="533"/>
        <v>5</v>
      </c>
    </row>
    <row r="5691" spans="1:13" x14ac:dyDescent="0.35">
      <c r="A5691" s="189" t="s">
        <v>5165</v>
      </c>
      <c r="B5691" s="190" t="s">
        <v>750</v>
      </c>
      <c r="C5691" s="191">
        <v>588431</v>
      </c>
      <c r="D5691" s="192">
        <v>4.4279999999999999</v>
      </c>
      <c r="E5691" s="193">
        <v>44.024705879999999</v>
      </c>
      <c r="F5691" s="194">
        <v>2.8235294117647056</v>
      </c>
      <c r="H5691" s="195">
        <f t="shared" si="529"/>
        <v>5</v>
      </c>
      <c r="I5691" s="196">
        <f t="shared" si="530"/>
        <v>5</v>
      </c>
      <c r="J5691" s="197">
        <f t="shared" si="531"/>
        <v>3.5</v>
      </c>
      <c r="K5691" s="186">
        <f t="shared" si="534"/>
        <v>13.5</v>
      </c>
      <c r="L5691" s="198">
        <f t="shared" si="532"/>
        <v>4.5</v>
      </c>
      <c r="M5691" s="199">
        <f t="shared" si="533"/>
        <v>4.5</v>
      </c>
    </row>
    <row r="5692" spans="1:13" x14ac:dyDescent="0.35">
      <c r="A5692" s="189" t="s">
        <v>5165</v>
      </c>
      <c r="B5692" s="190" t="s">
        <v>5170</v>
      </c>
      <c r="C5692" s="191">
        <v>542342</v>
      </c>
      <c r="D5692" s="192">
        <v>9.0909999999999993</v>
      </c>
      <c r="E5692" s="193">
        <v>42.083333330000002</v>
      </c>
      <c r="F5692" s="194">
        <v>0</v>
      </c>
      <c r="H5692" s="195">
        <f t="shared" si="529"/>
        <v>5</v>
      </c>
      <c r="I5692" s="196">
        <f t="shared" si="530"/>
        <v>2.5</v>
      </c>
      <c r="J5692" s="197">
        <f t="shared" si="531"/>
        <v>5</v>
      </c>
      <c r="K5692" s="186">
        <f t="shared" si="534"/>
        <v>12.5</v>
      </c>
      <c r="L5692" s="198">
        <f t="shared" si="532"/>
        <v>4.166666666666667</v>
      </c>
      <c r="M5692" s="199">
        <f t="shared" si="533"/>
        <v>4.16</v>
      </c>
    </row>
    <row r="5693" spans="1:13" x14ac:dyDescent="0.35">
      <c r="A5693" s="189" t="s">
        <v>5165</v>
      </c>
      <c r="B5693" s="190" t="s">
        <v>1730</v>
      </c>
      <c r="C5693" s="191">
        <v>588482</v>
      </c>
      <c r="D5693" s="192">
        <v>10.526</v>
      </c>
      <c r="E5693" s="193">
        <v>44.362499999999997</v>
      </c>
      <c r="F5693" s="194">
        <v>0</v>
      </c>
      <c r="H5693" s="195">
        <f t="shared" si="529"/>
        <v>5</v>
      </c>
      <c r="I5693" s="196">
        <f t="shared" si="530"/>
        <v>5</v>
      </c>
      <c r="J5693" s="197">
        <f t="shared" si="531"/>
        <v>5</v>
      </c>
      <c r="K5693" s="186">
        <f t="shared" si="534"/>
        <v>15</v>
      </c>
      <c r="L5693" s="198">
        <f t="shared" si="532"/>
        <v>5</v>
      </c>
      <c r="M5693" s="199">
        <f t="shared" si="533"/>
        <v>5</v>
      </c>
    </row>
    <row r="5694" spans="1:13" x14ac:dyDescent="0.35">
      <c r="A5694" s="189" t="s">
        <v>5165</v>
      </c>
      <c r="B5694" s="190" t="s">
        <v>5171</v>
      </c>
      <c r="C5694" s="191">
        <v>588491</v>
      </c>
      <c r="D5694" s="192">
        <v>2.496</v>
      </c>
      <c r="E5694" s="193">
        <v>44.531274070000002</v>
      </c>
      <c r="F5694" s="194">
        <v>1.2324757356339548</v>
      </c>
      <c r="H5694" s="195">
        <f t="shared" si="529"/>
        <v>1.5</v>
      </c>
      <c r="I5694" s="196">
        <f t="shared" si="530"/>
        <v>5</v>
      </c>
      <c r="J5694" s="197">
        <f t="shared" si="531"/>
        <v>5</v>
      </c>
      <c r="K5694" s="186">
        <f t="shared" si="534"/>
        <v>11.5</v>
      </c>
      <c r="L5694" s="198">
        <f t="shared" si="532"/>
        <v>3.8333333333333335</v>
      </c>
      <c r="M5694" s="199">
        <f t="shared" si="533"/>
        <v>3.83</v>
      </c>
    </row>
    <row r="5695" spans="1:13" x14ac:dyDescent="0.35">
      <c r="A5695" s="189" t="s">
        <v>5165</v>
      </c>
      <c r="B5695" s="190" t="s">
        <v>5172</v>
      </c>
      <c r="C5695" s="191">
        <v>588512</v>
      </c>
      <c r="D5695" s="192">
        <v>2.633</v>
      </c>
      <c r="E5695" s="193">
        <v>44.323693230000003</v>
      </c>
      <c r="F5695" s="194">
        <v>1.2425021422450728</v>
      </c>
      <c r="H5695" s="195">
        <f t="shared" si="529"/>
        <v>1.5</v>
      </c>
      <c r="I5695" s="196">
        <f t="shared" si="530"/>
        <v>5</v>
      </c>
      <c r="J5695" s="197">
        <f t="shared" si="531"/>
        <v>5</v>
      </c>
      <c r="K5695" s="186">
        <f t="shared" si="534"/>
        <v>11.5</v>
      </c>
      <c r="L5695" s="198">
        <f t="shared" si="532"/>
        <v>3.8333333333333335</v>
      </c>
      <c r="M5695" s="199">
        <f t="shared" si="533"/>
        <v>3.83</v>
      </c>
    </row>
    <row r="5696" spans="1:13" x14ac:dyDescent="0.35">
      <c r="A5696" s="189" t="s">
        <v>5165</v>
      </c>
      <c r="B5696" s="190" t="s">
        <v>5173</v>
      </c>
      <c r="C5696" s="191">
        <v>588547</v>
      </c>
      <c r="D5696" s="192">
        <v>4.0819999999999999</v>
      </c>
      <c r="E5696" s="193">
        <v>46.474683540000001</v>
      </c>
      <c r="F5696" s="194">
        <v>0</v>
      </c>
      <c r="H5696" s="195">
        <f t="shared" si="529"/>
        <v>5</v>
      </c>
      <c r="I5696" s="196">
        <f t="shared" si="530"/>
        <v>5</v>
      </c>
      <c r="J5696" s="197">
        <f t="shared" si="531"/>
        <v>5</v>
      </c>
      <c r="K5696" s="186">
        <f t="shared" si="534"/>
        <v>15</v>
      </c>
      <c r="L5696" s="198">
        <f t="shared" si="532"/>
        <v>5</v>
      </c>
      <c r="M5696" s="199">
        <f t="shared" si="533"/>
        <v>5</v>
      </c>
    </row>
    <row r="5697" spans="1:13" x14ac:dyDescent="0.35">
      <c r="A5697" s="189" t="s">
        <v>5165</v>
      </c>
      <c r="B5697" s="190" t="s">
        <v>5174</v>
      </c>
      <c r="C5697" s="191">
        <v>588563</v>
      </c>
      <c r="D5697" s="192">
        <v>1.478</v>
      </c>
      <c r="E5697" s="193">
        <v>41.247634069999997</v>
      </c>
      <c r="F5697" s="194">
        <v>1.2618296529968456</v>
      </c>
      <c r="H5697" s="195">
        <f t="shared" si="529"/>
        <v>0.5</v>
      </c>
      <c r="I5697" s="196">
        <f t="shared" si="530"/>
        <v>1</v>
      </c>
      <c r="J5697" s="197">
        <f t="shared" si="531"/>
        <v>5</v>
      </c>
      <c r="K5697" s="186">
        <f t="shared" si="534"/>
        <v>6.5</v>
      </c>
      <c r="L5697" s="198">
        <f t="shared" si="532"/>
        <v>2.1666666666666665</v>
      </c>
      <c r="M5697" s="199">
        <f t="shared" si="533"/>
        <v>2.16</v>
      </c>
    </row>
    <row r="5698" spans="1:13" x14ac:dyDescent="0.35">
      <c r="A5698" s="189" t="s">
        <v>5165</v>
      </c>
      <c r="B5698" s="190" t="s">
        <v>5175</v>
      </c>
      <c r="C5698" s="191">
        <v>587354</v>
      </c>
      <c r="D5698" s="192">
        <v>2.3809999999999998</v>
      </c>
      <c r="E5698" s="193">
        <v>41.96692607</v>
      </c>
      <c r="F5698" s="194">
        <v>2.3346303501945527</v>
      </c>
      <c r="H5698" s="195">
        <f t="shared" si="529"/>
        <v>1</v>
      </c>
      <c r="I5698" s="196">
        <f t="shared" si="530"/>
        <v>2</v>
      </c>
      <c r="J5698" s="197">
        <f t="shared" si="531"/>
        <v>4</v>
      </c>
      <c r="K5698" s="186">
        <f t="shared" si="534"/>
        <v>7</v>
      </c>
      <c r="L5698" s="198">
        <f t="shared" si="532"/>
        <v>2.3333333333333335</v>
      </c>
      <c r="M5698" s="199">
        <f t="shared" si="533"/>
        <v>2.33</v>
      </c>
    </row>
    <row r="5699" spans="1:13" x14ac:dyDescent="0.35">
      <c r="A5699" s="189" t="s">
        <v>5165</v>
      </c>
      <c r="B5699" s="190" t="s">
        <v>5176</v>
      </c>
      <c r="C5699" s="191">
        <v>588601</v>
      </c>
      <c r="D5699" s="192">
        <v>1.8340000000000001</v>
      </c>
      <c r="E5699" s="193">
        <v>45.092307689999998</v>
      </c>
      <c r="F5699" s="194">
        <v>0.51282051282051277</v>
      </c>
      <c r="H5699" s="195">
        <f t="shared" si="529"/>
        <v>0.5</v>
      </c>
      <c r="I5699" s="196">
        <f t="shared" si="530"/>
        <v>5</v>
      </c>
      <c r="J5699" s="197">
        <f t="shared" si="531"/>
        <v>5</v>
      </c>
      <c r="K5699" s="186">
        <f t="shared" si="534"/>
        <v>10.5</v>
      </c>
      <c r="L5699" s="198">
        <f t="shared" si="532"/>
        <v>3.5</v>
      </c>
      <c r="M5699" s="199">
        <f t="shared" si="533"/>
        <v>3.5</v>
      </c>
    </row>
    <row r="5700" spans="1:13" x14ac:dyDescent="0.35">
      <c r="A5700" s="189" t="s">
        <v>5165</v>
      </c>
      <c r="B5700" s="190" t="s">
        <v>5177</v>
      </c>
      <c r="C5700" s="191">
        <v>588521</v>
      </c>
      <c r="D5700" s="192">
        <v>2.9630000000000001</v>
      </c>
      <c r="E5700" s="193">
        <v>42.160377359999998</v>
      </c>
      <c r="F5700" s="194">
        <v>3.7735849056603774</v>
      </c>
      <c r="H5700" s="195">
        <f t="shared" ref="H5700:H5763" si="535">VALUE(_xlfn.IFS(D5700&gt;4.05,"5",D5700&gt;=3.83,"4,5",D5700&gt;=3.6,"4",D5700&gt;=3.37,"3,5",D5700&gt;=3.14,"3",D5700&gt;=2.91,"2,5",D5700&gt;=2.68,"2",D5700&gt;=2.45,"1,5",D5700&gt;=2.22,"1",D5700&lt;2.22,"0,5"))</f>
        <v>2.5</v>
      </c>
      <c r="I5700" s="196">
        <f t="shared" ref="I5700:I5763" si="536">VALUE(_xlfn.IFS(E5700&gt;43.62,"5",E5700&gt;=43.32,"4,5",E5700&gt;=43.1,"4",E5700&gt;=42.7,"3,5",E5700&gt;=42.39,"3",E5700&gt;=42.08,"2,5",E5700&gt;=41.77,"2",E5700&gt;=41.46,"1,5",E5700&gt;=41.15,"1",E5700&lt;41.15,"0,5"))</f>
        <v>2.5</v>
      </c>
      <c r="J5700" s="197">
        <f t="shared" ref="J5700:J5763" si="537">VALUE(_xlfn.IFS(F5700&gt;4.53,"0,5",F5700&gt;=4.2,"1",F5700&gt;=3.86,"1,5",F5700&gt;=3.52,"2",F5700&gt;=3.18,"2,5",F5700&gt;=2.84,"3",F5700&gt;=2.5,"3,5",F5700&gt;=2.16,"4",F5700&gt;=1.82,"4,5",F5700&lt;1.82,"5"))</f>
        <v>2</v>
      </c>
      <c r="K5700" s="186">
        <f t="shared" si="534"/>
        <v>7</v>
      </c>
      <c r="L5700" s="198">
        <f t="shared" ref="L5700:L5763" si="538">(H5700+I5700+J5700)/3</f>
        <v>2.3333333333333335</v>
      </c>
      <c r="M5700" s="199">
        <f t="shared" ref="M5700:M5763" si="539">ROUNDDOWN(L5700,2)</f>
        <v>2.33</v>
      </c>
    </row>
    <row r="5701" spans="1:13" x14ac:dyDescent="0.35">
      <c r="A5701" s="189" t="s">
        <v>5165</v>
      </c>
      <c r="B5701" s="190" t="s">
        <v>5165</v>
      </c>
      <c r="C5701" s="191">
        <v>588296</v>
      </c>
      <c r="D5701" s="192">
        <v>3.12</v>
      </c>
      <c r="E5701" s="193">
        <v>44.810299409999999</v>
      </c>
      <c r="F5701" s="194">
        <v>2.1645483997294317</v>
      </c>
      <c r="H5701" s="195">
        <f t="shared" si="535"/>
        <v>2.5</v>
      </c>
      <c r="I5701" s="196">
        <f t="shared" si="536"/>
        <v>5</v>
      </c>
      <c r="J5701" s="197">
        <f t="shared" si="537"/>
        <v>4</v>
      </c>
      <c r="K5701" s="186">
        <f t="shared" si="534"/>
        <v>11.5</v>
      </c>
      <c r="L5701" s="198">
        <f t="shared" si="538"/>
        <v>3.8333333333333335</v>
      </c>
      <c r="M5701" s="199">
        <f t="shared" si="539"/>
        <v>3.83</v>
      </c>
    </row>
    <row r="5702" spans="1:13" x14ac:dyDescent="0.35">
      <c r="A5702" s="189" t="s">
        <v>5165</v>
      </c>
      <c r="B5702" s="190" t="s">
        <v>5178</v>
      </c>
      <c r="C5702" s="191">
        <v>588628</v>
      </c>
      <c r="D5702" s="192">
        <v>2.3260000000000001</v>
      </c>
      <c r="E5702" s="193">
        <v>41.381578949999998</v>
      </c>
      <c r="F5702" s="194">
        <v>0</v>
      </c>
      <c r="H5702" s="195">
        <f t="shared" si="535"/>
        <v>1</v>
      </c>
      <c r="I5702" s="196">
        <f t="shared" si="536"/>
        <v>1</v>
      </c>
      <c r="J5702" s="197">
        <f t="shared" si="537"/>
        <v>5</v>
      </c>
      <c r="K5702" s="186">
        <f t="shared" si="534"/>
        <v>7</v>
      </c>
      <c r="L5702" s="198">
        <f t="shared" si="538"/>
        <v>2.3333333333333335</v>
      </c>
      <c r="M5702" s="199">
        <f t="shared" si="539"/>
        <v>2.33</v>
      </c>
    </row>
    <row r="5703" spans="1:13" x14ac:dyDescent="0.35">
      <c r="A5703" s="189" t="s">
        <v>5165</v>
      </c>
      <c r="B5703" s="190" t="s">
        <v>5179</v>
      </c>
      <c r="C5703" s="191">
        <v>588644</v>
      </c>
      <c r="D5703" s="192">
        <v>2.4390000000000001</v>
      </c>
      <c r="E5703" s="193">
        <v>44.200590640000001</v>
      </c>
      <c r="F5703" s="194">
        <v>2.635165833711949</v>
      </c>
      <c r="H5703" s="195">
        <f t="shared" si="535"/>
        <v>1</v>
      </c>
      <c r="I5703" s="196">
        <f t="shared" si="536"/>
        <v>5</v>
      </c>
      <c r="J5703" s="197">
        <f t="shared" si="537"/>
        <v>3.5</v>
      </c>
      <c r="K5703" s="186">
        <f t="shared" si="534"/>
        <v>9.5</v>
      </c>
      <c r="L5703" s="198">
        <f t="shared" si="538"/>
        <v>3.1666666666666665</v>
      </c>
      <c r="M5703" s="199">
        <f t="shared" si="539"/>
        <v>3.16</v>
      </c>
    </row>
    <row r="5704" spans="1:13" x14ac:dyDescent="0.35">
      <c r="A5704" s="189" t="s">
        <v>5165</v>
      </c>
      <c r="B5704" s="190" t="s">
        <v>5180</v>
      </c>
      <c r="C5704" s="191">
        <v>588652</v>
      </c>
      <c r="D5704" s="192">
        <v>3.2890000000000001</v>
      </c>
      <c r="E5704" s="193">
        <v>41.107723579999998</v>
      </c>
      <c r="F5704" s="194">
        <v>3.2520325203252032</v>
      </c>
      <c r="H5704" s="195">
        <f t="shared" si="535"/>
        <v>3</v>
      </c>
      <c r="I5704" s="196">
        <f t="shared" si="536"/>
        <v>0.5</v>
      </c>
      <c r="J5704" s="197">
        <f t="shared" si="537"/>
        <v>2.5</v>
      </c>
      <c r="K5704" s="186">
        <f t="shared" si="534"/>
        <v>6</v>
      </c>
      <c r="L5704" s="198">
        <f t="shared" si="538"/>
        <v>2</v>
      </c>
      <c r="M5704" s="199">
        <f t="shared" si="539"/>
        <v>2</v>
      </c>
    </row>
    <row r="5705" spans="1:13" x14ac:dyDescent="0.35">
      <c r="A5705" s="189" t="s">
        <v>5165</v>
      </c>
      <c r="B5705" s="190" t="s">
        <v>5181</v>
      </c>
      <c r="C5705" s="191">
        <v>588695</v>
      </c>
      <c r="D5705" s="192">
        <v>4.7320000000000002</v>
      </c>
      <c r="E5705" s="193">
        <v>40.89958592</v>
      </c>
      <c r="F5705" s="194">
        <v>0.82815734989648038</v>
      </c>
      <c r="H5705" s="195">
        <f t="shared" si="535"/>
        <v>5</v>
      </c>
      <c r="I5705" s="196">
        <f t="shared" si="536"/>
        <v>0.5</v>
      </c>
      <c r="J5705" s="197">
        <f t="shared" si="537"/>
        <v>5</v>
      </c>
      <c r="K5705" s="186">
        <f t="shared" si="534"/>
        <v>10.5</v>
      </c>
      <c r="L5705" s="198">
        <f t="shared" si="538"/>
        <v>3.5</v>
      </c>
      <c r="M5705" s="199">
        <f t="shared" si="539"/>
        <v>3.5</v>
      </c>
    </row>
    <row r="5706" spans="1:13" x14ac:dyDescent="0.35">
      <c r="A5706" s="189" t="s">
        <v>5165</v>
      </c>
      <c r="B5706" s="190" t="s">
        <v>1152</v>
      </c>
      <c r="C5706" s="191">
        <v>588717</v>
      </c>
      <c r="D5706" s="192">
        <v>3.01</v>
      </c>
      <c r="E5706" s="193">
        <v>41.278012680000003</v>
      </c>
      <c r="F5706" s="194">
        <v>3.382663847780127</v>
      </c>
      <c r="H5706" s="195">
        <f t="shared" si="535"/>
        <v>2.5</v>
      </c>
      <c r="I5706" s="196">
        <f t="shared" si="536"/>
        <v>1</v>
      </c>
      <c r="J5706" s="197">
        <f t="shared" si="537"/>
        <v>2.5</v>
      </c>
      <c r="K5706" s="186">
        <f t="shared" si="534"/>
        <v>6</v>
      </c>
      <c r="L5706" s="198">
        <f t="shared" si="538"/>
        <v>2</v>
      </c>
      <c r="M5706" s="199">
        <f t="shared" si="539"/>
        <v>2</v>
      </c>
    </row>
    <row r="5707" spans="1:13" x14ac:dyDescent="0.35">
      <c r="A5707" s="189" t="s">
        <v>5165</v>
      </c>
      <c r="B5707" s="190" t="s">
        <v>5182</v>
      </c>
      <c r="C5707" s="191">
        <v>588733</v>
      </c>
      <c r="D5707" s="192">
        <v>3.3079999999999998</v>
      </c>
      <c r="E5707" s="193">
        <v>41.763157890000002</v>
      </c>
      <c r="F5707" s="194">
        <v>2.9605263157894739</v>
      </c>
      <c r="H5707" s="195">
        <f t="shared" si="535"/>
        <v>3</v>
      </c>
      <c r="I5707" s="196">
        <f t="shared" si="536"/>
        <v>1.5</v>
      </c>
      <c r="J5707" s="197">
        <f t="shared" si="537"/>
        <v>3</v>
      </c>
      <c r="K5707" s="186">
        <f t="shared" si="534"/>
        <v>7.5</v>
      </c>
      <c r="L5707" s="198">
        <f t="shared" si="538"/>
        <v>2.5</v>
      </c>
      <c r="M5707" s="199">
        <f t="shared" si="539"/>
        <v>2.5</v>
      </c>
    </row>
    <row r="5708" spans="1:13" x14ac:dyDescent="0.35">
      <c r="A5708" s="189" t="s">
        <v>5165</v>
      </c>
      <c r="B5708" s="190" t="s">
        <v>5183</v>
      </c>
      <c r="C5708" s="191">
        <v>588768</v>
      </c>
      <c r="D5708" s="192">
        <v>2.4550000000000001</v>
      </c>
      <c r="E5708" s="193">
        <v>42.205067569999997</v>
      </c>
      <c r="F5708" s="194">
        <v>2.1621621621621623</v>
      </c>
      <c r="H5708" s="195">
        <f t="shared" si="535"/>
        <v>1.5</v>
      </c>
      <c r="I5708" s="196">
        <f t="shared" si="536"/>
        <v>2.5</v>
      </c>
      <c r="J5708" s="197">
        <f t="shared" si="537"/>
        <v>4</v>
      </c>
      <c r="K5708" s="186">
        <f t="shared" si="534"/>
        <v>8</v>
      </c>
      <c r="L5708" s="198">
        <f t="shared" si="538"/>
        <v>2.6666666666666665</v>
      </c>
      <c r="M5708" s="199">
        <f t="shared" si="539"/>
        <v>2.66</v>
      </c>
    </row>
    <row r="5709" spans="1:13" x14ac:dyDescent="0.35">
      <c r="A5709" s="189" t="s">
        <v>5165</v>
      </c>
      <c r="B5709" s="190" t="s">
        <v>5184</v>
      </c>
      <c r="C5709" s="191">
        <v>588806</v>
      </c>
      <c r="D5709" s="192">
        <v>3.8220000000000001</v>
      </c>
      <c r="E5709" s="193">
        <v>42.180851060000002</v>
      </c>
      <c r="F5709" s="194">
        <v>5.957446808510638</v>
      </c>
      <c r="H5709" s="195">
        <f t="shared" si="535"/>
        <v>4</v>
      </c>
      <c r="I5709" s="196">
        <f t="shared" si="536"/>
        <v>2.5</v>
      </c>
      <c r="J5709" s="197">
        <f t="shared" si="537"/>
        <v>0.5</v>
      </c>
      <c r="K5709" s="186">
        <f t="shared" ref="K5709:K5772" si="540">SUM(H5709:J5709)</f>
        <v>7</v>
      </c>
      <c r="L5709" s="198">
        <f t="shared" si="538"/>
        <v>2.3333333333333335</v>
      </c>
      <c r="M5709" s="199">
        <f t="shared" si="539"/>
        <v>2.33</v>
      </c>
    </row>
    <row r="5710" spans="1:13" x14ac:dyDescent="0.35">
      <c r="A5710" s="189" t="s">
        <v>5165</v>
      </c>
      <c r="B5710" s="190" t="s">
        <v>5185</v>
      </c>
      <c r="C5710" s="191">
        <v>588814</v>
      </c>
      <c r="D5710" s="192">
        <v>1.9159999999999999</v>
      </c>
      <c r="E5710" s="193">
        <v>41.921296300000002</v>
      </c>
      <c r="F5710" s="194">
        <v>4.166666666666667</v>
      </c>
      <c r="H5710" s="195">
        <f t="shared" si="535"/>
        <v>0.5</v>
      </c>
      <c r="I5710" s="196">
        <f t="shared" si="536"/>
        <v>2</v>
      </c>
      <c r="J5710" s="197">
        <f t="shared" si="537"/>
        <v>1.5</v>
      </c>
      <c r="K5710" s="186">
        <f t="shared" si="540"/>
        <v>4</v>
      </c>
      <c r="L5710" s="198">
        <f t="shared" si="538"/>
        <v>1.3333333333333333</v>
      </c>
      <c r="M5710" s="199">
        <f t="shared" si="539"/>
        <v>1.33</v>
      </c>
    </row>
    <row r="5711" spans="1:13" x14ac:dyDescent="0.35">
      <c r="A5711" s="189" t="s">
        <v>5165</v>
      </c>
      <c r="B5711" s="190" t="s">
        <v>5186</v>
      </c>
      <c r="C5711" s="191">
        <v>588849</v>
      </c>
      <c r="D5711" s="192">
        <v>3.2</v>
      </c>
      <c r="E5711" s="193">
        <v>46.527777780000001</v>
      </c>
      <c r="F5711" s="194">
        <v>1.3888888888888888</v>
      </c>
      <c r="H5711" s="195">
        <f t="shared" si="535"/>
        <v>3</v>
      </c>
      <c r="I5711" s="196">
        <f t="shared" si="536"/>
        <v>5</v>
      </c>
      <c r="J5711" s="197">
        <f t="shared" si="537"/>
        <v>5</v>
      </c>
      <c r="K5711" s="186">
        <f t="shared" si="540"/>
        <v>13</v>
      </c>
      <c r="L5711" s="198">
        <f t="shared" si="538"/>
        <v>4.333333333333333</v>
      </c>
      <c r="M5711" s="199">
        <f t="shared" si="539"/>
        <v>4.33</v>
      </c>
    </row>
    <row r="5712" spans="1:13" x14ac:dyDescent="0.35">
      <c r="A5712" s="189" t="s">
        <v>5165</v>
      </c>
      <c r="B5712" s="190" t="s">
        <v>5187</v>
      </c>
      <c r="C5712" s="191">
        <v>588865</v>
      </c>
      <c r="D5712" s="192">
        <v>2.6030000000000002</v>
      </c>
      <c r="E5712" s="193">
        <v>43.560820370000002</v>
      </c>
      <c r="F5712" s="194">
        <v>0.84865629420084865</v>
      </c>
      <c r="H5712" s="195">
        <f t="shared" si="535"/>
        <v>1.5</v>
      </c>
      <c r="I5712" s="196">
        <f t="shared" si="536"/>
        <v>4.5</v>
      </c>
      <c r="J5712" s="197">
        <f t="shared" si="537"/>
        <v>5</v>
      </c>
      <c r="K5712" s="186">
        <f t="shared" si="540"/>
        <v>11</v>
      </c>
      <c r="L5712" s="198">
        <f t="shared" si="538"/>
        <v>3.6666666666666665</v>
      </c>
      <c r="M5712" s="199">
        <f t="shared" si="539"/>
        <v>3.66</v>
      </c>
    </row>
    <row r="5713" spans="1:13" x14ac:dyDescent="0.35">
      <c r="A5713" s="189" t="s">
        <v>5165</v>
      </c>
      <c r="B5713" s="190" t="s">
        <v>5188</v>
      </c>
      <c r="C5713" s="191">
        <v>587397</v>
      </c>
      <c r="D5713" s="192">
        <v>5</v>
      </c>
      <c r="E5713" s="193">
        <v>44.445525289999999</v>
      </c>
      <c r="F5713" s="194">
        <v>3.1128404669260701</v>
      </c>
      <c r="H5713" s="195">
        <f t="shared" si="535"/>
        <v>5</v>
      </c>
      <c r="I5713" s="196">
        <f t="shared" si="536"/>
        <v>5</v>
      </c>
      <c r="J5713" s="197">
        <f t="shared" si="537"/>
        <v>3</v>
      </c>
      <c r="K5713" s="186">
        <f t="shared" si="540"/>
        <v>13</v>
      </c>
      <c r="L5713" s="198">
        <f t="shared" si="538"/>
        <v>4.333333333333333</v>
      </c>
      <c r="M5713" s="199">
        <f t="shared" si="539"/>
        <v>4.33</v>
      </c>
    </row>
    <row r="5714" spans="1:13" x14ac:dyDescent="0.35">
      <c r="A5714" s="189" t="s">
        <v>5165</v>
      </c>
      <c r="B5714" s="190" t="s">
        <v>5189</v>
      </c>
      <c r="C5714" s="191">
        <v>588890</v>
      </c>
      <c r="D5714" s="192">
        <v>3.8460000000000001</v>
      </c>
      <c r="E5714" s="193">
        <v>43.971181559999998</v>
      </c>
      <c r="F5714" s="194">
        <v>1.4409221902017291</v>
      </c>
      <c r="H5714" s="195">
        <f t="shared" si="535"/>
        <v>4.5</v>
      </c>
      <c r="I5714" s="196">
        <f t="shared" si="536"/>
        <v>5</v>
      </c>
      <c r="J5714" s="197">
        <f t="shared" si="537"/>
        <v>5</v>
      </c>
      <c r="K5714" s="186">
        <f t="shared" si="540"/>
        <v>14.5</v>
      </c>
      <c r="L5714" s="198">
        <f t="shared" si="538"/>
        <v>4.833333333333333</v>
      </c>
      <c r="M5714" s="199">
        <f t="shared" si="539"/>
        <v>4.83</v>
      </c>
    </row>
    <row r="5715" spans="1:13" x14ac:dyDescent="0.35">
      <c r="A5715" s="189" t="s">
        <v>5165</v>
      </c>
      <c r="B5715" s="190" t="s">
        <v>1346</v>
      </c>
      <c r="C5715" s="191">
        <v>588938</v>
      </c>
      <c r="D5715" s="192">
        <v>2.335</v>
      </c>
      <c r="E5715" s="193">
        <v>42.188811190000003</v>
      </c>
      <c r="F5715" s="194">
        <v>3.4965034965034967</v>
      </c>
      <c r="H5715" s="195">
        <f t="shared" si="535"/>
        <v>1</v>
      </c>
      <c r="I5715" s="196">
        <f t="shared" si="536"/>
        <v>2.5</v>
      </c>
      <c r="J5715" s="197">
        <f t="shared" si="537"/>
        <v>2.5</v>
      </c>
      <c r="K5715" s="186">
        <f t="shared" si="540"/>
        <v>6</v>
      </c>
      <c r="L5715" s="198">
        <f t="shared" si="538"/>
        <v>2</v>
      </c>
      <c r="M5715" s="199">
        <f t="shared" si="539"/>
        <v>2</v>
      </c>
    </row>
    <row r="5716" spans="1:13" x14ac:dyDescent="0.35">
      <c r="A5716" s="189" t="s">
        <v>5165</v>
      </c>
      <c r="B5716" s="190" t="s">
        <v>5190</v>
      </c>
      <c r="C5716" s="191">
        <v>588954</v>
      </c>
      <c r="D5716" s="192">
        <v>3.4249999999999998</v>
      </c>
      <c r="E5716" s="193">
        <v>44.014204550000002</v>
      </c>
      <c r="F5716" s="194">
        <v>3.4090909090909087</v>
      </c>
      <c r="H5716" s="195">
        <f t="shared" si="535"/>
        <v>3.5</v>
      </c>
      <c r="I5716" s="196">
        <f t="shared" si="536"/>
        <v>5</v>
      </c>
      <c r="J5716" s="197">
        <f t="shared" si="537"/>
        <v>2.5</v>
      </c>
      <c r="K5716" s="186">
        <f t="shared" si="540"/>
        <v>11</v>
      </c>
      <c r="L5716" s="198">
        <f t="shared" si="538"/>
        <v>3.6666666666666665</v>
      </c>
      <c r="M5716" s="199">
        <f t="shared" si="539"/>
        <v>3.66</v>
      </c>
    </row>
    <row r="5717" spans="1:13" x14ac:dyDescent="0.35">
      <c r="A5717" s="189" t="s">
        <v>5165</v>
      </c>
      <c r="B5717" s="190" t="s">
        <v>5191</v>
      </c>
      <c r="C5717" s="191">
        <v>588989</v>
      </c>
      <c r="D5717" s="192">
        <v>1.619</v>
      </c>
      <c r="E5717" s="193">
        <v>43.350543479999999</v>
      </c>
      <c r="F5717" s="194">
        <v>1.0869565217391304</v>
      </c>
      <c r="H5717" s="195">
        <f t="shared" si="535"/>
        <v>0.5</v>
      </c>
      <c r="I5717" s="196">
        <f t="shared" si="536"/>
        <v>4.5</v>
      </c>
      <c r="J5717" s="197">
        <f t="shared" si="537"/>
        <v>5</v>
      </c>
      <c r="K5717" s="186">
        <f t="shared" si="540"/>
        <v>10</v>
      </c>
      <c r="L5717" s="198">
        <f t="shared" si="538"/>
        <v>3.3333333333333335</v>
      </c>
      <c r="M5717" s="199">
        <f t="shared" si="539"/>
        <v>3.33</v>
      </c>
    </row>
    <row r="5718" spans="1:13" x14ac:dyDescent="0.35">
      <c r="A5718" s="189" t="s">
        <v>5165</v>
      </c>
      <c r="B5718" s="190" t="s">
        <v>5192</v>
      </c>
      <c r="C5718" s="191">
        <v>589004</v>
      </c>
      <c r="D5718" s="192">
        <v>2.8109999999999999</v>
      </c>
      <c r="E5718" s="193">
        <v>41.359740260000002</v>
      </c>
      <c r="F5718" s="194">
        <v>4.6753246753246751</v>
      </c>
      <c r="H5718" s="195">
        <f t="shared" si="535"/>
        <v>2</v>
      </c>
      <c r="I5718" s="196">
        <f t="shared" si="536"/>
        <v>1</v>
      </c>
      <c r="J5718" s="197">
        <f t="shared" si="537"/>
        <v>0.5</v>
      </c>
      <c r="K5718" s="186">
        <f t="shared" si="540"/>
        <v>3.5</v>
      </c>
      <c r="L5718" s="198">
        <f t="shared" si="538"/>
        <v>1.1666666666666667</v>
      </c>
      <c r="M5718" s="199">
        <f t="shared" si="539"/>
        <v>1.1599999999999999</v>
      </c>
    </row>
    <row r="5719" spans="1:13" x14ac:dyDescent="0.35">
      <c r="A5719" s="189" t="s">
        <v>5165</v>
      </c>
      <c r="B5719" s="190" t="s">
        <v>5193</v>
      </c>
      <c r="C5719" s="191">
        <v>589039</v>
      </c>
      <c r="D5719" s="192">
        <v>2.2839999999999998</v>
      </c>
      <c r="E5719" s="193">
        <v>46.838709680000001</v>
      </c>
      <c r="F5719" s="194">
        <v>0.967741935483871</v>
      </c>
      <c r="H5719" s="195">
        <f t="shared" si="535"/>
        <v>1</v>
      </c>
      <c r="I5719" s="196">
        <f t="shared" si="536"/>
        <v>5</v>
      </c>
      <c r="J5719" s="197">
        <f t="shared" si="537"/>
        <v>5</v>
      </c>
      <c r="K5719" s="186">
        <f t="shared" si="540"/>
        <v>11</v>
      </c>
      <c r="L5719" s="198">
        <f t="shared" si="538"/>
        <v>3.6666666666666665</v>
      </c>
      <c r="M5719" s="199">
        <f t="shared" si="539"/>
        <v>3.66</v>
      </c>
    </row>
    <row r="5720" spans="1:13" x14ac:dyDescent="0.35">
      <c r="A5720" s="189" t="s">
        <v>5165</v>
      </c>
      <c r="B5720" s="190" t="s">
        <v>1565</v>
      </c>
      <c r="C5720" s="191">
        <v>589047</v>
      </c>
      <c r="D5720" s="192">
        <v>1.2270000000000001</v>
      </c>
      <c r="E5720" s="193">
        <v>41.090361450000003</v>
      </c>
      <c r="F5720" s="194">
        <v>1.606425702811245</v>
      </c>
      <c r="H5720" s="195">
        <f t="shared" si="535"/>
        <v>0.5</v>
      </c>
      <c r="I5720" s="196">
        <f t="shared" si="536"/>
        <v>0.5</v>
      </c>
      <c r="J5720" s="197">
        <f t="shared" si="537"/>
        <v>5</v>
      </c>
      <c r="K5720" s="186">
        <f t="shared" si="540"/>
        <v>6</v>
      </c>
      <c r="L5720" s="198">
        <f t="shared" si="538"/>
        <v>2</v>
      </c>
      <c r="M5720" s="199">
        <f t="shared" si="539"/>
        <v>2</v>
      </c>
    </row>
    <row r="5721" spans="1:13" x14ac:dyDescent="0.35">
      <c r="A5721" s="189" t="s">
        <v>5165</v>
      </c>
      <c r="B5721" s="190" t="s">
        <v>5194</v>
      </c>
      <c r="C5721" s="191">
        <v>589055</v>
      </c>
      <c r="D5721" s="192">
        <v>2.0409999999999999</v>
      </c>
      <c r="E5721" s="193">
        <v>44.146666670000002</v>
      </c>
      <c r="F5721" s="194">
        <v>2.666666666666667</v>
      </c>
      <c r="H5721" s="195">
        <f t="shared" si="535"/>
        <v>0.5</v>
      </c>
      <c r="I5721" s="196">
        <f t="shared" si="536"/>
        <v>5</v>
      </c>
      <c r="J5721" s="197">
        <f t="shared" si="537"/>
        <v>3.5</v>
      </c>
      <c r="K5721" s="186">
        <f t="shared" si="540"/>
        <v>9</v>
      </c>
      <c r="L5721" s="198">
        <f t="shared" si="538"/>
        <v>3</v>
      </c>
      <c r="M5721" s="199">
        <f t="shared" si="539"/>
        <v>3</v>
      </c>
    </row>
    <row r="5722" spans="1:13" x14ac:dyDescent="0.35">
      <c r="A5722" s="189" t="s">
        <v>5165</v>
      </c>
      <c r="B5722" s="190" t="s">
        <v>5195</v>
      </c>
      <c r="C5722" s="191">
        <v>557188</v>
      </c>
      <c r="D5722" s="192">
        <v>6.1139999999999999</v>
      </c>
      <c r="E5722" s="193">
        <v>42.404899139999998</v>
      </c>
      <c r="F5722" s="194">
        <v>7.4927953890489922</v>
      </c>
      <c r="H5722" s="195">
        <f t="shared" si="535"/>
        <v>5</v>
      </c>
      <c r="I5722" s="196">
        <f t="shared" si="536"/>
        <v>3</v>
      </c>
      <c r="J5722" s="197">
        <f t="shared" si="537"/>
        <v>0.5</v>
      </c>
      <c r="K5722" s="186">
        <f t="shared" si="540"/>
        <v>8.5</v>
      </c>
      <c r="L5722" s="198">
        <f t="shared" si="538"/>
        <v>2.8333333333333335</v>
      </c>
      <c r="M5722" s="199">
        <f t="shared" si="539"/>
        <v>2.83</v>
      </c>
    </row>
    <row r="5723" spans="1:13" x14ac:dyDescent="0.35">
      <c r="A5723" s="189" t="s">
        <v>5165</v>
      </c>
      <c r="B5723" s="190" t="s">
        <v>5196</v>
      </c>
      <c r="C5723" s="191">
        <v>589080</v>
      </c>
      <c r="D5723" s="192">
        <v>1.8049999999999999</v>
      </c>
      <c r="E5723" s="193">
        <v>45.419431279999998</v>
      </c>
      <c r="F5723" s="194">
        <v>2.3696682464454977</v>
      </c>
      <c r="H5723" s="195">
        <f t="shared" si="535"/>
        <v>0.5</v>
      </c>
      <c r="I5723" s="196">
        <f t="shared" si="536"/>
        <v>5</v>
      </c>
      <c r="J5723" s="197">
        <f t="shared" si="537"/>
        <v>4</v>
      </c>
      <c r="K5723" s="186">
        <f t="shared" si="540"/>
        <v>9.5</v>
      </c>
      <c r="L5723" s="198">
        <f t="shared" si="538"/>
        <v>3.1666666666666665</v>
      </c>
      <c r="M5723" s="199">
        <f t="shared" si="539"/>
        <v>3.16</v>
      </c>
    </row>
    <row r="5724" spans="1:13" x14ac:dyDescent="0.35">
      <c r="A5724" s="189" t="s">
        <v>5165</v>
      </c>
      <c r="B5724" s="190" t="s">
        <v>4369</v>
      </c>
      <c r="C5724" s="191">
        <v>589110</v>
      </c>
      <c r="D5724" s="192">
        <v>1.754</v>
      </c>
      <c r="E5724" s="193">
        <v>44.635593219999997</v>
      </c>
      <c r="F5724" s="194">
        <v>0</v>
      </c>
      <c r="H5724" s="195">
        <f t="shared" si="535"/>
        <v>0.5</v>
      </c>
      <c r="I5724" s="196">
        <f t="shared" si="536"/>
        <v>5</v>
      </c>
      <c r="J5724" s="197">
        <f t="shared" si="537"/>
        <v>5</v>
      </c>
      <c r="K5724" s="186">
        <f t="shared" si="540"/>
        <v>10.5</v>
      </c>
      <c r="L5724" s="198">
        <f t="shared" si="538"/>
        <v>3.5</v>
      </c>
      <c r="M5724" s="199">
        <f t="shared" si="539"/>
        <v>3.5</v>
      </c>
    </row>
    <row r="5725" spans="1:13" x14ac:dyDescent="0.35">
      <c r="A5725" s="189" t="s">
        <v>5165</v>
      </c>
      <c r="B5725" s="190" t="s">
        <v>5057</v>
      </c>
      <c r="C5725" s="191">
        <v>589128</v>
      </c>
      <c r="D5725" s="192">
        <v>2.19</v>
      </c>
      <c r="E5725" s="193">
        <v>41.193693690000003</v>
      </c>
      <c r="F5725" s="194">
        <v>7.6576576576576576</v>
      </c>
      <c r="H5725" s="195">
        <f t="shared" si="535"/>
        <v>0.5</v>
      </c>
      <c r="I5725" s="196">
        <f t="shared" si="536"/>
        <v>1</v>
      </c>
      <c r="J5725" s="197">
        <f t="shared" si="537"/>
        <v>0.5</v>
      </c>
      <c r="K5725" s="186">
        <f t="shared" si="540"/>
        <v>2</v>
      </c>
      <c r="L5725" s="198">
        <f t="shared" si="538"/>
        <v>0.66666666666666663</v>
      </c>
      <c r="M5725" s="199">
        <f t="shared" si="539"/>
        <v>0.66</v>
      </c>
    </row>
    <row r="5726" spans="1:13" x14ac:dyDescent="0.35">
      <c r="A5726" s="189" t="s">
        <v>5165</v>
      </c>
      <c r="B5726" s="190" t="s">
        <v>5197</v>
      </c>
      <c r="C5726" s="191">
        <v>542393</v>
      </c>
      <c r="D5726" s="192">
        <v>0.79400000000000004</v>
      </c>
      <c r="E5726" s="193">
        <v>47.106217620000002</v>
      </c>
      <c r="F5726" s="194">
        <v>1.0362694300518134</v>
      </c>
      <c r="H5726" s="195">
        <f t="shared" si="535"/>
        <v>0.5</v>
      </c>
      <c r="I5726" s="196">
        <f t="shared" si="536"/>
        <v>5</v>
      </c>
      <c r="J5726" s="197">
        <f t="shared" si="537"/>
        <v>5</v>
      </c>
      <c r="K5726" s="186">
        <f t="shared" si="540"/>
        <v>10.5</v>
      </c>
      <c r="L5726" s="198">
        <f t="shared" si="538"/>
        <v>3.5</v>
      </c>
      <c r="M5726" s="199">
        <f t="shared" si="539"/>
        <v>3.5</v>
      </c>
    </row>
    <row r="5727" spans="1:13" x14ac:dyDescent="0.35">
      <c r="A5727" s="189" t="s">
        <v>5165</v>
      </c>
      <c r="B5727" s="190" t="s">
        <v>5198</v>
      </c>
      <c r="C5727" s="191">
        <v>589161</v>
      </c>
      <c r="D5727" s="192">
        <v>3.4260000000000002</v>
      </c>
      <c r="E5727" s="193">
        <v>43.922764229999999</v>
      </c>
      <c r="F5727" s="194">
        <v>7.5880758807588071</v>
      </c>
      <c r="H5727" s="195">
        <f t="shared" si="535"/>
        <v>3.5</v>
      </c>
      <c r="I5727" s="196">
        <f t="shared" si="536"/>
        <v>5</v>
      </c>
      <c r="J5727" s="197">
        <f t="shared" si="537"/>
        <v>0.5</v>
      </c>
      <c r="K5727" s="186">
        <f t="shared" si="540"/>
        <v>9</v>
      </c>
      <c r="L5727" s="198">
        <f t="shared" si="538"/>
        <v>3</v>
      </c>
      <c r="M5727" s="199">
        <f t="shared" si="539"/>
        <v>3</v>
      </c>
    </row>
    <row r="5728" spans="1:13" x14ac:dyDescent="0.35">
      <c r="A5728" s="189" t="s">
        <v>5165</v>
      </c>
      <c r="B5728" s="190" t="s">
        <v>5199</v>
      </c>
      <c r="C5728" s="191">
        <v>587257</v>
      </c>
      <c r="D5728" s="192">
        <v>3.8460000000000001</v>
      </c>
      <c r="E5728" s="193">
        <v>42.835616440000003</v>
      </c>
      <c r="F5728" s="194">
        <v>4.10958904109589</v>
      </c>
      <c r="H5728" s="195">
        <f t="shared" si="535"/>
        <v>4.5</v>
      </c>
      <c r="I5728" s="196">
        <f t="shared" si="536"/>
        <v>3.5</v>
      </c>
      <c r="J5728" s="197">
        <f t="shared" si="537"/>
        <v>1.5</v>
      </c>
      <c r="K5728" s="186">
        <f t="shared" si="540"/>
        <v>9.5</v>
      </c>
      <c r="L5728" s="198">
        <f t="shared" si="538"/>
        <v>3.1666666666666665</v>
      </c>
      <c r="M5728" s="199">
        <f t="shared" si="539"/>
        <v>3.16</v>
      </c>
    </row>
    <row r="5729" spans="1:13" x14ac:dyDescent="0.35">
      <c r="A5729" s="189" t="s">
        <v>5165</v>
      </c>
      <c r="B5729" s="190" t="s">
        <v>5200</v>
      </c>
      <c r="C5729" s="191">
        <v>589187</v>
      </c>
      <c r="D5729" s="192">
        <v>2.5779999999999998</v>
      </c>
      <c r="E5729" s="193">
        <v>43.736024839999999</v>
      </c>
      <c r="F5729" s="194">
        <v>3.5886818495514148</v>
      </c>
      <c r="H5729" s="195">
        <f t="shared" si="535"/>
        <v>1.5</v>
      </c>
      <c r="I5729" s="196">
        <f t="shared" si="536"/>
        <v>5</v>
      </c>
      <c r="J5729" s="197">
        <f t="shared" si="537"/>
        <v>2</v>
      </c>
      <c r="K5729" s="186">
        <f t="shared" si="540"/>
        <v>8.5</v>
      </c>
      <c r="L5729" s="198">
        <f t="shared" si="538"/>
        <v>2.8333333333333335</v>
      </c>
      <c r="M5729" s="199">
        <f t="shared" si="539"/>
        <v>2.83</v>
      </c>
    </row>
    <row r="5730" spans="1:13" x14ac:dyDescent="0.35">
      <c r="A5730" s="189" t="s">
        <v>5165</v>
      </c>
      <c r="B5730" s="190" t="s">
        <v>5201</v>
      </c>
      <c r="C5730" s="191">
        <v>589195</v>
      </c>
      <c r="D5730" s="192">
        <v>3.1749999999999998</v>
      </c>
      <c r="E5730" s="193">
        <v>42.629047620000001</v>
      </c>
      <c r="F5730" s="194">
        <v>0.85714285714285721</v>
      </c>
      <c r="H5730" s="195">
        <f t="shared" si="535"/>
        <v>3</v>
      </c>
      <c r="I5730" s="196">
        <f t="shared" si="536"/>
        <v>3</v>
      </c>
      <c r="J5730" s="197">
        <f t="shared" si="537"/>
        <v>5</v>
      </c>
      <c r="K5730" s="186">
        <f t="shared" si="540"/>
        <v>11</v>
      </c>
      <c r="L5730" s="198">
        <f t="shared" si="538"/>
        <v>3.6666666666666665</v>
      </c>
      <c r="M5730" s="199">
        <f t="shared" si="539"/>
        <v>3.66</v>
      </c>
    </row>
    <row r="5731" spans="1:13" x14ac:dyDescent="0.35">
      <c r="A5731" s="189" t="s">
        <v>5165</v>
      </c>
      <c r="B5731" s="190" t="s">
        <v>5202</v>
      </c>
      <c r="C5731" s="191">
        <v>589217</v>
      </c>
      <c r="D5731" s="192">
        <v>3.581</v>
      </c>
      <c r="E5731" s="193">
        <v>40.472927239999997</v>
      </c>
      <c r="F5731" s="194">
        <v>0.67681895093062605</v>
      </c>
      <c r="H5731" s="195">
        <f t="shared" si="535"/>
        <v>3.5</v>
      </c>
      <c r="I5731" s="196">
        <f t="shared" si="536"/>
        <v>0.5</v>
      </c>
      <c r="J5731" s="197">
        <f t="shared" si="537"/>
        <v>5</v>
      </c>
      <c r="K5731" s="186">
        <f t="shared" si="540"/>
        <v>9</v>
      </c>
      <c r="L5731" s="198">
        <f t="shared" si="538"/>
        <v>3</v>
      </c>
      <c r="M5731" s="199">
        <f t="shared" si="539"/>
        <v>3</v>
      </c>
    </row>
    <row r="5732" spans="1:13" x14ac:dyDescent="0.35">
      <c r="A5732" s="189" t="s">
        <v>5165</v>
      </c>
      <c r="B5732" s="190" t="s">
        <v>5203</v>
      </c>
      <c r="C5732" s="191">
        <v>589225</v>
      </c>
      <c r="D5732" s="192">
        <v>3.0049999999999999</v>
      </c>
      <c r="E5732" s="193">
        <v>41.89478261</v>
      </c>
      <c r="F5732" s="194">
        <v>2.0869565217391304</v>
      </c>
      <c r="H5732" s="195">
        <f t="shared" si="535"/>
        <v>2.5</v>
      </c>
      <c r="I5732" s="196">
        <f t="shared" si="536"/>
        <v>2</v>
      </c>
      <c r="J5732" s="197">
        <f t="shared" si="537"/>
        <v>4.5</v>
      </c>
      <c r="K5732" s="186">
        <f t="shared" si="540"/>
        <v>9</v>
      </c>
      <c r="L5732" s="198">
        <f t="shared" si="538"/>
        <v>3</v>
      </c>
      <c r="M5732" s="199">
        <f t="shared" si="539"/>
        <v>3</v>
      </c>
    </row>
    <row r="5733" spans="1:13" x14ac:dyDescent="0.35">
      <c r="A5733" s="189" t="s">
        <v>5204</v>
      </c>
      <c r="B5733" s="190" t="s">
        <v>3404</v>
      </c>
      <c r="C5733" s="191">
        <v>585076</v>
      </c>
      <c r="D5733" s="192">
        <v>2.2519999999999998</v>
      </c>
      <c r="E5733" s="193">
        <v>43.86849711</v>
      </c>
      <c r="F5733" s="194">
        <v>2.601156069364162</v>
      </c>
      <c r="H5733" s="195">
        <f t="shared" si="535"/>
        <v>1</v>
      </c>
      <c r="I5733" s="196">
        <f t="shared" si="536"/>
        <v>5</v>
      </c>
      <c r="J5733" s="197">
        <f t="shared" si="537"/>
        <v>3.5</v>
      </c>
      <c r="K5733" s="186">
        <f t="shared" si="540"/>
        <v>9.5</v>
      </c>
      <c r="L5733" s="198">
        <f t="shared" si="538"/>
        <v>3.1666666666666665</v>
      </c>
      <c r="M5733" s="199">
        <f t="shared" si="539"/>
        <v>3.16</v>
      </c>
    </row>
    <row r="5734" spans="1:13" x14ac:dyDescent="0.35">
      <c r="A5734" s="189" t="s">
        <v>5204</v>
      </c>
      <c r="B5734" s="190" t="s">
        <v>5205</v>
      </c>
      <c r="C5734" s="191">
        <v>557102</v>
      </c>
      <c r="D5734" s="192">
        <v>0.79700000000000004</v>
      </c>
      <c r="E5734" s="193">
        <v>45.078947370000002</v>
      </c>
      <c r="F5734" s="194">
        <v>0.554016620498615</v>
      </c>
      <c r="H5734" s="195">
        <f t="shared" si="535"/>
        <v>0.5</v>
      </c>
      <c r="I5734" s="196">
        <f t="shared" si="536"/>
        <v>5</v>
      </c>
      <c r="J5734" s="197">
        <f t="shared" si="537"/>
        <v>5</v>
      </c>
      <c r="K5734" s="186">
        <f t="shared" si="540"/>
        <v>10.5</v>
      </c>
      <c r="L5734" s="198">
        <f t="shared" si="538"/>
        <v>3.5</v>
      </c>
      <c r="M5734" s="199">
        <f t="shared" si="539"/>
        <v>3.5</v>
      </c>
    </row>
    <row r="5735" spans="1:13" x14ac:dyDescent="0.35">
      <c r="A5735" s="189" t="s">
        <v>5204</v>
      </c>
      <c r="B5735" s="190" t="s">
        <v>5206</v>
      </c>
      <c r="C5735" s="191">
        <v>585173</v>
      </c>
      <c r="D5735" s="192">
        <v>1.357</v>
      </c>
      <c r="E5735" s="193">
        <v>39.942225389999997</v>
      </c>
      <c r="F5735" s="194">
        <v>3.4236804564907275</v>
      </c>
      <c r="H5735" s="195">
        <f t="shared" si="535"/>
        <v>0.5</v>
      </c>
      <c r="I5735" s="196">
        <f t="shared" si="536"/>
        <v>0.5</v>
      </c>
      <c r="J5735" s="197">
        <f t="shared" si="537"/>
        <v>2.5</v>
      </c>
      <c r="K5735" s="186">
        <f t="shared" si="540"/>
        <v>3.5</v>
      </c>
      <c r="L5735" s="198">
        <f t="shared" si="538"/>
        <v>1.1666666666666667</v>
      </c>
      <c r="M5735" s="199">
        <f t="shared" si="539"/>
        <v>1.1599999999999999</v>
      </c>
    </row>
    <row r="5736" spans="1:13" x14ac:dyDescent="0.35">
      <c r="A5736" s="189" t="s">
        <v>5204</v>
      </c>
      <c r="B5736" s="190" t="s">
        <v>5207</v>
      </c>
      <c r="C5736" s="191">
        <v>585246</v>
      </c>
      <c r="D5736" s="192">
        <v>2.7919999999999998</v>
      </c>
      <c r="E5736" s="193">
        <v>41.049833890000002</v>
      </c>
      <c r="F5736" s="194">
        <v>2.6578073089700998</v>
      </c>
      <c r="H5736" s="195">
        <f t="shared" si="535"/>
        <v>2</v>
      </c>
      <c r="I5736" s="196">
        <f t="shared" si="536"/>
        <v>0.5</v>
      </c>
      <c r="J5736" s="197">
        <f t="shared" si="537"/>
        <v>3.5</v>
      </c>
      <c r="K5736" s="186">
        <f t="shared" si="540"/>
        <v>6</v>
      </c>
      <c r="L5736" s="198">
        <f t="shared" si="538"/>
        <v>2</v>
      </c>
      <c r="M5736" s="199">
        <f t="shared" si="539"/>
        <v>2</v>
      </c>
    </row>
    <row r="5737" spans="1:13" x14ac:dyDescent="0.35">
      <c r="A5737" s="189" t="s">
        <v>5204</v>
      </c>
      <c r="B5737" s="190" t="s">
        <v>2386</v>
      </c>
      <c r="C5737" s="191">
        <v>586871</v>
      </c>
      <c r="D5737" s="192">
        <v>1.3220000000000001</v>
      </c>
      <c r="E5737" s="193">
        <v>41.196969699999997</v>
      </c>
      <c r="F5737" s="194">
        <v>3.3057851239669422</v>
      </c>
      <c r="H5737" s="195">
        <f t="shared" si="535"/>
        <v>0.5</v>
      </c>
      <c r="I5737" s="196">
        <f t="shared" si="536"/>
        <v>1</v>
      </c>
      <c r="J5737" s="197">
        <f t="shared" si="537"/>
        <v>2.5</v>
      </c>
      <c r="K5737" s="186">
        <f t="shared" si="540"/>
        <v>4</v>
      </c>
      <c r="L5737" s="198">
        <f t="shared" si="538"/>
        <v>1.3333333333333333</v>
      </c>
      <c r="M5737" s="199">
        <f t="shared" si="539"/>
        <v>1.33</v>
      </c>
    </row>
    <row r="5738" spans="1:13" x14ac:dyDescent="0.35">
      <c r="A5738" s="189" t="s">
        <v>5204</v>
      </c>
      <c r="B5738" s="190" t="s">
        <v>5208</v>
      </c>
      <c r="C5738" s="191">
        <v>585441</v>
      </c>
      <c r="D5738" s="192">
        <v>3.03</v>
      </c>
      <c r="E5738" s="193">
        <v>42.257201649999999</v>
      </c>
      <c r="F5738" s="194">
        <v>3.2921810699588478</v>
      </c>
      <c r="H5738" s="195">
        <f t="shared" si="535"/>
        <v>2.5</v>
      </c>
      <c r="I5738" s="196">
        <f t="shared" si="536"/>
        <v>2.5</v>
      </c>
      <c r="J5738" s="197">
        <f t="shared" si="537"/>
        <v>2.5</v>
      </c>
      <c r="K5738" s="186">
        <f t="shared" si="540"/>
        <v>7.5</v>
      </c>
      <c r="L5738" s="198">
        <f t="shared" si="538"/>
        <v>2.5</v>
      </c>
      <c r="M5738" s="199">
        <f t="shared" si="539"/>
        <v>2.5</v>
      </c>
    </row>
    <row r="5739" spans="1:13" x14ac:dyDescent="0.35">
      <c r="A5739" s="189" t="s">
        <v>5204</v>
      </c>
      <c r="B5739" s="190" t="s">
        <v>5204</v>
      </c>
      <c r="C5739" s="191">
        <v>585459</v>
      </c>
      <c r="D5739" s="192">
        <v>1.931</v>
      </c>
      <c r="E5739" s="193">
        <v>45.822193830000003</v>
      </c>
      <c r="F5739" s="194">
        <v>2.555533713387065</v>
      </c>
      <c r="H5739" s="195">
        <f t="shared" si="535"/>
        <v>0.5</v>
      </c>
      <c r="I5739" s="196">
        <f t="shared" si="536"/>
        <v>5</v>
      </c>
      <c r="J5739" s="197">
        <f t="shared" si="537"/>
        <v>3.5</v>
      </c>
      <c r="K5739" s="186">
        <f t="shared" si="540"/>
        <v>9</v>
      </c>
      <c r="L5739" s="198">
        <f t="shared" si="538"/>
        <v>3</v>
      </c>
      <c r="M5739" s="199">
        <f t="shared" si="539"/>
        <v>3</v>
      </c>
    </row>
    <row r="5740" spans="1:13" x14ac:dyDescent="0.35">
      <c r="A5740" s="189" t="s">
        <v>5204</v>
      </c>
      <c r="B5740" s="190" t="s">
        <v>5209</v>
      </c>
      <c r="C5740" s="191">
        <v>556874</v>
      </c>
      <c r="D5740" s="192">
        <v>1.478</v>
      </c>
      <c r="E5740" s="193">
        <v>44.412225710000001</v>
      </c>
      <c r="F5740" s="194">
        <v>3.761755485893417</v>
      </c>
      <c r="H5740" s="195">
        <f t="shared" si="535"/>
        <v>0.5</v>
      </c>
      <c r="I5740" s="196">
        <f t="shared" si="536"/>
        <v>5</v>
      </c>
      <c r="J5740" s="197">
        <f t="shared" si="537"/>
        <v>2</v>
      </c>
      <c r="K5740" s="186">
        <f t="shared" si="540"/>
        <v>7.5</v>
      </c>
      <c r="L5740" s="198">
        <f t="shared" si="538"/>
        <v>2.5</v>
      </c>
      <c r="M5740" s="199">
        <f t="shared" si="539"/>
        <v>2.5</v>
      </c>
    </row>
    <row r="5741" spans="1:13" x14ac:dyDescent="0.35">
      <c r="A5741" s="189" t="s">
        <v>5204</v>
      </c>
      <c r="B5741" s="190" t="s">
        <v>2380</v>
      </c>
      <c r="C5741" s="191">
        <v>534811</v>
      </c>
      <c r="D5741" s="192">
        <v>0</v>
      </c>
      <c r="E5741" s="193">
        <v>43.644278610000001</v>
      </c>
      <c r="F5741" s="194">
        <v>7.9601990049751254</v>
      </c>
      <c r="H5741" s="195">
        <f t="shared" si="535"/>
        <v>0.5</v>
      </c>
      <c r="I5741" s="196">
        <f t="shared" si="536"/>
        <v>5</v>
      </c>
      <c r="J5741" s="197">
        <f t="shared" si="537"/>
        <v>0.5</v>
      </c>
      <c r="K5741" s="186">
        <f t="shared" si="540"/>
        <v>6</v>
      </c>
      <c r="L5741" s="198">
        <f t="shared" si="538"/>
        <v>2</v>
      </c>
      <c r="M5741" s="199">
        <f t="shared" si="539"/>
        <v>2</v>
      </c>
    </row>
    <row r="5742" spans="1:13" x14ac:dyDescent="0.35">
      <c r="A5742" s="189" t="s">
        <v>5204</v>
      </c>
      <c r="B5742" s="190" t="s">
        <v>5210</v>
      </c>
      <c r="C5742" s="191">
        <v>549401</v>
      </c>
      <c r="D5742" s="192">
        <v>1.1679999999999999</v>
      </c>
      <c r="E5742" s="193">
        <v>43.061313869999999</v>
      </c>
      <c r="F5742" s="194">
        <v>2.1897810218978102</v>
      </c>
      <c r="H5742" s="195">
        <f t="shared" si="535"/>
        <v>0.5</v>
      </c>
      <c r="I5742" s="196">
        <f t="shared" si="536"/>
        <v>3.5</v>
      </c>
      <c r="J5742" s="197">
        <f t="shared" si="537"/>
        <v>4</v>
      </c>
      <c r="K5742" s="186">
        <f t="shared" si="540"/>
        <v>8</v>
      </c>
      <c r="L5742" s="198">
        <f t="shared" si="538"/>
        <v>2.6666666666666665</v>
      </c>
      <c r="M5742" s="199">
        <f t="shared" si="539"/>
        <v>2.66</v>
      </c>
    </row>
    <row r="5743" spans="1:13" x14ac:dyDescent="0.35">
      <c r="A5743" s="189" t="s">
        <v>5204</v>
      </c>
      <c r="B5743" s="190" t="s">
        <v>5211</v>
      </c>
      <c r="C5743" s="191">
        <v>586919</v>
      </c>
      <c r="D5743" s="192">
        <v>3.8460000000000001</v>
      </c>
      <c r="E5743" s="193">
        <v>45.781124499999997</v>
      </c>
      <c r="F5743" s="194">
        <v>0.80321285140562249</v>
      </c>
      <c r="H5743" s="195">
        <f t="shared" si="535"/>
        <v>4.5</v>
      </c>
      <c r="I5743" s="196">
        <f t="shared" si="536"/>
        <v>5</v>
      </c>
      <c r="J5743" s="197">
        <f t="shared" si="537"/>
        <v>5</v>
      </c>
      <c r="K5743" s="186">
        <f t="shared" si="540"/>
        <v>14.5</v>
      </c>
      <c r="L5743" s="198">
        <f t="shared" si="538"/>
        <v>4.833333333333333</v>
      </c>
      <c r="M5743" s="199">
        <f t="shared" si="539"/>
        <v>4.83</v>
      </c>
    </row>
    <row r="5744" spans="1:13" x14ac:dyDescent="0.35">
      <c r="A5744" s="189" t="s">
        <v>5204</v>
      </c>
      <c r="B5744" s="190" t="s">
        <v>5212</v>
      </c>
      <c r="C5744" s="191">
        <v>585734</v>
      </c>
      <c r="D5744" s="192">
        <v>1.6950000000000001</v>
      </c>
      <c r="E5744" s="193">
        <v>45.21052632</v>
      </c>
      <c r="F5744" s="194">
        <v>1.7543859649122808</v>
      </c>
      <c r="H5744" s="195">
        <f t="shared" si="535"/>
        <v>0.5</v>
      </c>
      <c r="I5744" s="196">
        <f t="shared" si="536"/>
        <v>5</v>
      </c>
      <c r="J5744" s="197">
        <f t="shared" si="537"/>
        <v>5</v>
      </c>
      <c r="K5744" s="186">
        <f t="shared" si="540"/>
        <v>10.5</v>
      </c>
      <c r="L5744" s="198">
        <f t="shared" si="538"/>
        <v>3.5</v>
      </c>
      <c r="M5744" s="199">
        <f t="shared" si="539"/>
        <v>3.5</v>
      </c>
    </row>
    <row r="5745" spans="1:13" x14ac:dyDescent="0.35">
      <c r="A5745" s="189" t="s">
        <v>5204</v>
      </c>
      <c r="B5745" s="190" t="s">
        <v>5213</v>
      </c>
      <c r="C5745" s="191">
        <v>585751</v>
      </c>
      <c r="D5745" s="192">
        <v>1.8480000000000001</v>
      </c>
      <c r="E5745" s="193">
        <v>45.193123389999997</v>
      </c>
      <c r="F5745" s="194">
        <v>1.3174807197943443</v>
      </c>
      <c r="H5745" s="195">
        <f t="shared" si="535"/>
        <v>0.5</v>
      </c>
      <c r="I5745" s="196">
        <f t="shared" si="536"/>
        <v>5</v>
      </c>
      <c r="J5745" s="197">
        <f t="shared" si="537"/>
        <v>5</v>
      </c>
      <c r="K5745" s="186">
        <f t="shared" si="540"/>
        <v>10.5</v>
      </c>
      <c r="L5745" s="198">
        <f t="shared" si="538"/>
        <v>3.5</v>
      </c>
      <c r="M5745" s="199">
        <f t="shared" si="539"/>
        <v>3.5</v>
      </c>
    </row>
    <row r="5746" spans="1:13" x14ac:dyDescent="0.35">
      <c r="A5746" s="189" t="s">
        <v>5204</v>
      </c>
      <c r="B5746" s="190" t="s">
        <v>5214</v>
      </c>
      <c r="C5746" s="191">
        <v>585769</v>
      </c>
      <c r="D5746" s="192">
        <v>2.2599999999999998</v>
      </c>
      <c r="E5746" s="193">
        <v>42.714920069999998</v>
      </c>
      <c r="F5746" s="194">
        <v>2.1314387211367674</v>
      </c>
      <c r="H5746" s="195">
        <f t="shared" si="535"/>
        <v>1</v>
      </c>
      <c r="I5746" s="196">
        <f t="shared" si="536"/>
        <v>3.5</v>
      </c>
      <c r="J5746" s="197">
        <f t="shared" si="537"/>
        <v>4.5</v>
      </c>
      <c r="K5746" s="186">
        <f t="shared" si="540"/>
        <v>9</v>
      </c>
      <c r="L5746" s="198">
        <f t="shared" si="538"/>
        <v>3</v>
      </c>
      <c r="M5746" s="199">
        <f t="shared" si="539"/>
        <v>3</v>
      </c>
    </row>
    <row r="5747" spans="1:13" x14ac:dyDescent="0.35">
      <c r="A5747" s="189" t="s">
        <v>5204</v>
      </c>
      <c r="B5747" s="190" t="s">
        <v>1187</v>
      </c>
      <c r="C5747" s="191">
        <v>585807</v>
      </c>
      <c r="D5747" s="192">
        <v>2.3570000000000002</v>
      </c>
      <c r="E5747" s="193">
        <v>44.549568970000003</v>
      </c>
      <c r="F5747" s="194">
        <v>1.2931034482758621</v>
      </c>
      <c r="H5747" s="195">
        <f t="shared" si="535"/>
        <v>1</v>
      </c>
      <c r="I5747" s="196">
        <f t="shared" si="536"/>
        <v>5</v>
      </c>
      <c r="J5747" s="197">
        <f t="shared" si="537"/>
        <v>5</v>
      </c>
      <c r="K5747" s="186">
        <f t="shared" si="540"/>
        <v>11</v>
      </c>
      <c r="L5747" s="198">
        <f t="shared" si="538"/>
        <v>3.6666666666666665</v>
      </c>
      <c r="M5747" s="199">
        <f t="shared" si="539"/>
        <v>3.66</v>
      </c>
    </row>
    <row r="5748" spans="1:13" x14ac:dyDescent="0.35">
      <c r="A5748" s="189" t="s">
        <v>5215</v>
      </c>
      <c r="B5748" s="190" t="s">
        <v>5216</v>
      </c>
      <c r="C5748" s="191">
        <v>588318</v>
      </c>
      <c r="D5748" s="192">
        <v>0</v>
      </c>
      <c r="E5748" s="193">
        <v>44.608626200000003</v>
      </c>
      <c r="F5748" s="194">
        <v>3.8338658146964852</v>
      </c>
      <c r="H5748" s="195">
        <f t="shared" si="535"/>
        <v>0.5</v>
      </c>
      <c r="I5748" s="196">
        <f t="shared" si="536"/>
        <v>5</v>
      </c>
      <c r="J5748" s="197">
        <f t="shared" si="537"/>
        <v>2</v>
      </c>
      <c r="K5748" s="186">
        <f t="shared" si="540"/>
        <v>7.5</v>
      </c>
      <c r="L5748" s="198">
        <f t="shared" si="538"/>
        <v>2.5</v>
      </c>
      <c r="M5748" s="199">
        <f t="shared" si="539"/>
        <v>2.5</v>
      </c>
    </row>
    <row r="5749" spans="1:13" x14ac:dyDescent="0.35">
      <c r="A5749" s="189" t="s">
        <v>5215</v>
      </c>
      <c r="B5749" s="190" t="s">
        <v>5217</v>
      </c>
      <c r="C5749" s="191">
        <v>585220</v>
      </c>
      <c r="D5749" s="192">
        <v>1.6479999999999999</v>
      </c>
      <c r="E5749" s="193">
        <v>40.671867259999999</v>
      </c>
      <c r="F5749" s="194">
        <v>3.4670629024269437</v>
      </c>
      <c r="H5749" s="195">
        <f t="shared" si="535"/>
        <v>0.5</v>
      </c>
      <c r="I5749" s="196">
        <f t="shared" si="536"/>
        <v>0.5</v>
      </c>
      <c r="J5749" s="197">
        <f t="shared" si="537"/>
        <v>2.5</v>
      </c>
      <c r="K5749" s="186">
        <f t="shared" si="540"/>
        <v>3.5</v>
      </c>
      <c r="L5749" s="198">
        <f t="shared" si="538"/>
        <v>1.1666666666666667</v>
      </c>
      <c r="M5749" s="199">
        <f t="shared" si="539"/>
        <v>1.1599999999999999</v>
      </c>
    </row>
    <row r="5750" spans="1:13" x14ac:dyDescent="0.35">
      <c r="A5750" s="189" t="s">
        <v>5215</v>
      </c>
      <c r="B5750" s="190" t="s">
        <v>609</v>
      </c>
      <c r="C5750" s="191">
        <v>549436</v>
      </c>
      <c r="D5750" s="192">
        <v>2.8439999999999999</v>
      </c>
      <c r="E5750" s="193">
        <v>45.325242719999999</v>
      </c>
      <c r="F5750" s="194">
        <v>1.2944983818770226</v>
      </c>
      <c r="H5750" s="195">
        <f t="shared" si="535"/>
        <v>2</v>
      </c>
      <c r="I5750" s="196">
        <f t="shared" si="536"/>
        <v>5</v>
      </c>
      <c r="J5750" s="197">
        <f t="shared" si="537"/>
        <v>5</v>
      </c>
      <c r="K5750" s="186">
        <f t="shared" si="540"/>
        <v>12</v>
      </c>
      <c r="L5750" s="198">
        <f t="shared" si="538"/>
        <v>4</v>
      </c>
      <c r="M5750" s="199">
        <f t="shared" si="539"/>
        <v>4</v>
      </c>
    </row>
    <row r="5751" spans="1:13" x14ac:dyDescent="0.35">
      <c r="A5751" s="189" t="s">
        <v>5215</v>
      </c>
      <c r="B5751" s="190" t="s">
        <v>5218</v>
      </c>
      <c r="C5751" s="191">
        <v>585513</v>
      </c>
      <c r="D5751" s="192">
        <v>2.048</v>
      </c>
      <c r="E5751" s="193">
        <v>44.495538199999999</v>
      </c>
      <c r="F5751" s="194">
        <v>1.5895147796988289</v>
      </c>
      <c r="H5751" s="195">
        <f t="shared" si="535"/>
        <v>0.5</v>
      </c>
      <c r="I5751" s="196">
        <f t="shared" si="536"/>
        <v>5</v>
      </c>
      <c r="J5751" s="197">
        <f t="shared" si="537"/>
        <v>5</v>
      </c>
      <c r="K5751" s="186">
        <f t="shared" si="540"/>
        <v>10.5</v>
      </c>
      <c r="L5751" s="198">
        <f t="shared" si="538"/>
        <v>3.5</v>
      </c>
      <c r="M5751" s="199">
        <f t="shared" si="539"/>
        <v>3.5</v>
      </c>
    </row>
    <row r="5752" spans="1:13" x14ac:dyDescent="0.35">
      <c r="A5752" s="189" t="s">
        <v>5215</v>
      </c>
      <c r="B5752" s="190" t="s">
        <v>5219</v>
      </c>
      <c r="C5752" s="191">
        <v>549444</v>
      </c>
      <c r="D5752" s="192">
        <v>2.6619999999999999</v>
      </c>
      <c r="E5752" s="193">
        <v>42.364583330000002</v>
      </c>
      <c r="F5752" s="194">
        <v>0</v>
      </c>
      <c r="H5752" s="195">
        <f t="shared" si="535"/>
        <v>1.5</v>
      </c>
      <c r="I5752" s="196">
        <f t="shared" si="536"/>
        <v>2.5</v>
      </c>
      <c r="J5752" s="197">
        <f t="shared" si="537"/>
        <v>5</v>
      </c>
      <c r="K5752" s="186">
        <f t="shared" si="540"/>
        <v>9</v>
      </c>
      <c r="L5752" s="198">
        <f t="shared" si="538"/>
        <v>3</v>
      </c>
      <c r="M5752" s="199">
        <f t="shared" si="539"/>
        <v>3</v>
      </c>
    </row>
    <row r="5753" spans="1:13" x14ac:dyDescent="0.35">
      <c r="A5753" s="189" t="s">
        <v>5215</v>
      </c>
      <c r="B5753" s="190" t="s">
        <v>5215</v>
      </c>
      <c r="C5753" s="191">
        <v>585599</v>
      </c>
      <c r="D5753" s="192">
        <v>2.59</v>
      </c>
      <c r="E5753" s="193">
        <v>45.365545259999998</v>
      </c>
      <c r="F5753" s="194">
        <v>1.8071262146956868</v>
      </c>
      <c r="H5753" s="195">
        <f t="shared" si="535"/>
        <v>1.5</v>
      </c>
      <c r="I5753" s="196">
        <f t="shared" si="536"/>
        <v>5</v>
      </c>
      <c r="J5753" s="197">
        <f t="shared" si="537"/>
        <v>5</v>
      </c>
      <c r="K5753" s="186">
        <f t="shared" si="540"/>
        <v>11.5</v>
      </c>
      <c r="L5753" s="198">
        <f t="shared" si="538"/>
        <v>3.8333333333333335</v>
      </c>
      <c r="M5753" s="199">
        <f t="shared" si="539"/>
        <v>3.83</v>
      </c>
    </row>
    <row r="5754" spans="1:13" x14ac:dyDescent="0.35">
      <c r="A5754" s="189" t="s">
        <v>5215</v>
      </c>
      <c r="B5754" s="190" t="s">
        <v>4544</v>
      </c>
      <c r="C5754" s="191">
        <v>549461</v>
      </c>
      <c r="D5754" s="192">
        <v>2.5089999999999999</v>
      </c>
      <c r="E5754" s="193">
        <v>43.105321510000003</v>
      </c>
      <c r="F5754" s="194">
        <v>2.2172949002217295</v>
      </c>
      <c r="H5754" s="195">
        <f t="shared" si="535"/>
        <v>1.5</v>
      </c>
      <c r="I5754" s="196">
        <f t="shared" si="536"/>
        <v>4</v>
      </c>
      <c r="J5754" s="197">
        <f t="shared" si="537"/>
        <v>4</v>
      </c>
      <c r="K5754" s="186">
        <f t="shared" si="540"/>
        <v>9.5</v>
      </c>
      <c r="L5754" s="198">
        <f t="shared" si="538"/>
        <v>3.1666666666666665</v>
      </c>
      <c r="M5754" s="199">
        <f t="shared" si="539"/>
        <v>3.16</v>
      </c>
    </row>
    <row r="5755" spans="1:13" x14ac:dyDescent="0.35">
      <c r="A5755" s="189" t="s">
        <v>5215</v>
      </c>
      <c r="B5755" s="190" t="s">
        <v>5220</v>
      </c>
      <c r="C5755" s="191">
        <v>585793</v>
      </c>
      <c r="D5755" s="192">
        <v>2.5760000000000001</v>
      </c>
      <c r="E5755" s="193">
        <v>43.610977800000001</v>
      </c>
      <c r="F5755" s="194">
        <v>1.3197360527894422</v>
      </c>
      <c r="H5755" s="195">
        <f t="shared" si="535"/>
        <v>1.5</v>
      </c>
      <c r="I5755" s="196">
        <f t="shared" si="536"/>
        <v>4.5</v>
      </c>
      <c r="J5755" s="197">
        <f t="shared" si="537"/>
        <v>5</v>
      </c>
      <c r="K5755" s="186">
        <f t="shared" si="540"/>
        <v>11</v>
      </c>
      <c r="L5755" s="198">
        <f t="shared" si="538"/>
        <v>3.6666666666666665</v>
      </c>
      <c r="M5755" s="199">
        <f t="shared" si="539"/>
        <v>3.66</v>
      </c>
    </row>
    <row r="5756" spans="1:13" x14ac:dyDescent="0.35">
      <c r="A5756" s="189" t="s">
        <v>5215</v>
      </c>
      <c r="B5756" s="190" t="s">
        <v>1990</v>
      </c>
      <c r="C5756" s="191">
        <v>585858</v>
      </c>
      <c r="D5756" s="192">
        <v>2.1819999999999999</v>
      </c>
      <c r="E5756" s="193">
        <v>43.444715449999997</v>
      </c>
      <c r="F5756" s="194">
        <v>1.9512195121951219</v>
      </c>
      <c r="H5756" s="195">
        <f t="shared" si="535"/>
        <v>0.5</v>
      </c>
      <c r="I5756" s="196">
        <f t="shared" si="536"/>
        <v>4.5</v>
      </c>
      <c r="J5756" s="197">
        <f t="shared" si="537"/>
        <v>4.5</v>
      </c>
      <c r="K5756" s="186">
        <f t="shared" si="540"/>
        <v>9.5</v>
      </c>
      <c r="L5756" s="198">
        <f t="shared" si="538"/>
        <v>3.1666666666666665</v>
      </c>
      <c r="M5756" s="199">
        <f t="shared" si="539"/>
        <v>3.16</v>
      </c>
    </row>
    <row r="5757" spans="1:13" x14ac:dyDescent="0.35">
      <c r="A5757" s="189" t="s">
        <v>5215</v>
      </c>
      <c r="B5757" s="190" t="s">
        <v>5221</v>
      </c>
      <c r="C5757" s="191">
        <v>586013</v>
      </c>
      <c r="D5757" s="192">
        <v>1.958</v>
      </c>
      <c r="E5757" s="193">
        <v>42.19694397</v>
      </c>
      <c r="F5757" s="194">
        <v>1.3582342954159594</v>
      </c>
      <c r="H5757" s="195">
        <f t="shared" si="535"/>
        <v>0.5</v>
      </c>
      <c r="I5757" s="196">
        <f t="shared" si="536"/>
        <v>2.5</v>
      </c>
      <c r="J5757" s="197">
        <f t="shared" si="537"/>
        <v>5</v>
      </c>
      <c r="K5757" s="186">
        <f t="shared" si="540"/>
        <v>8</v>
      </c>
      <c r="L5757" s="198">
        <f t="shared" si="538"/>
        <v>2.6666666666666665</v>
      </c>
      <c r="M5757" s="199">
        <f t="shared" si="539"/>
        <v>2.66</v>
      </c>
    </row>
    <row r="5758" spans="1:13" x14ac:dyDescent="0.35">
      <c r="A5758" s="189" t="s">
        <v>5222</v>
      </c>
      <c r="B5758" s="190" t="s">
        <v>5223</v>
      </c>
      <c r="C5758" s="191">
        <v>541800</v>
      </c>
      <c r="D5758" s="192">
        <v>2.694</v>
      </c>
      <c r="E5758" s="193">
        <v>42.917128460000001</v>
      </c>
      <c r="F5758" s="194">
        <v>3.3249370277078083</v>
      </c>
      <c r="H5758" s="195">
        <f t="shared" si="535"/>
        <v>2</v>
      </c>
      <c r="I5758" s="196">
        <f t="shared" si="536"/>
        <v>3.5</v>
      </c>
      <c r="J5758" s="197">
        <f t="shared" si="537"/>
        <v>2.5</v>
      </c>
      <c r="K5758" s="186">
        <f t="shared" si="540"/>
        <v>8</v>
      </c>
      <c r="L5758" s="198">
        <f t="shared" si="538"/>
        <v>2.6666666666666665</v>
      </c>
      <c r="M5758" s="199">
        <f t="shared" si="539"/>
        <v>2.66</v>
      </c>
    </row>
    <row r="5759" spans="1:13" x14ac:dyDescent="0.35">
      <c r="A5759" s="189" t="s">
        <v>5222</v>
      </c>
      <c r="B5759" s="190" t="s">
        <v>5224</v>
      </c>
      <c r="C5759" s="191">
        <v>542687</v>
      </c>
      <c r="D5759" s="192">
        <v>3.294</v>
      </c>
      <c r="E5759" s="193">
        <v>44.529122229999999</v>
      </c>
      <c r="F5759" s="194">
        <v>3.9376538146021325</v>
      </c>
      <c r="H5759" s="195">
        <f t="shared" si="535"/>
        <v>3</v>
      </c>
      <c r="I5759" s="196">
        <f t="shared" si="536"/>
        <v>5</v>
      </c>
      <c r="J5759" s="197">
        <f t="shared" si="537"/>
        <v>1.5</v>
      </c>
      <c r="K5759" s="186">
        <f t="shared" si="540"/>
        <v>9.5</v>
      </c>
      <c r="L5759" s="198">
        <f t="shared" si="538"/>
        <v>3.1666666666666665</v>
      </c>
      <c r="M5759" s="199">
        <f t="shared" si="539"/>
        <v>3.16</v>
      </c>
    </row>
    <row r="5760" spans="1:13" x14ac:dyDescent="0.35">
      <c r="A5760" s="189" t="s">
        <v>5222</v>
      </c>
      <c r="B5760" s="190" t="s">
        <v>5225</v>
      </c>
      <c r="C5760" s="191">
        <v>542814</v>
      </c>
      <c r="D5760" s="192">
        <v>3.722</v>
      </c>
      <c r="E5760" s="193">
        <v>42.993006989999998</v>
      </c>
      <c r="F5760" s="194">
        <v>4.5954045954045952</v>
      </c>
      <c r="H5760" s="195">
        <f t="shared" si="535"/>
        <v>4</v>
      </c>
      <c r="I5760" s="196">
        <f t="shared" si="536"/>
        <v>3.5</v>
      </c>
      <c r="J5760" s="197">
        <f t="shared" si="537"/>
        <v>0.5</v>
      </c>
      <c r="K5760" s="186">
        <f t="shared" si="540"/>
        <v>8</v>
      </c>
      <c r="L5760" s="198">
        <f t="shared" si="538"/>
        <v>2.6666666666666665</v>
      </c>
      <c r="M5760" s="199">
        <f t="shared" si="539"/>
        <v>2.66</v>
      </c>
    </row>
    <row r="5761" spans="1:13" x14ac:dyDescent="0.35">
      <c r="A5761" s="189" t="s">
        <v>5222</v>
      </c>
      <c r="B5761" s="190" t="s">
        <v>5226</v>
      </c>
      <c r="C5761" s="191">
        <v>544698</v>
      </c>
      <c r="D5761" s="192">
        <v>3.161</v>
      </c>
      <c r="E5761" s="193">
        <v>43.348351649999998</v>
      </c>
      <c r="F5761" s="194">
        <v>5.1648351648351651</v>
      </c>
      <c r="H5761" s="195">
        <f t="shared" si="535"/>
        <v>3</v>
      </c>
      <c r="I5761" s="196">
        <f t="shared" si="536"/>
        <v>4.5</v>
      </c>
      <c r="J5761" s="197">
        <f t="shared" si="537"/>
        <v>0.5</v>
      </c>
      <c r="K5761" s="186">
        <f t="shared" si="540"/>
        <v>8</v>
      </c>
      <c r="L5761" s="198">
        <f t="shared" si="538"/>
        <v>2.6666666666666665</v>
      </c>
      <c r="M5761" s="199">
        <f t="shared" si="539"/>
        <v>2.66</v>
      </c>
    </row>
    <row r="5762" spans="1:13" x14ac:dyDescent="0.35">
      <c r="A5762" s="189" t="s">
        <v>5222</v>
      </c>
      <c r="B5762" s="190" t="s">
        <v>5222</v>
      </c>
      <c r="C5762" s="191">
        <v>544841</v>
      </c>
      <c r="D5762" s="192">
        <v>2.9340000000000002</v>
      </c>
      <c r="E5762" s="193">
        <v>45.14831899</v>
      </c>
      <c r="F5762" s="194">
        <v>3.417745031267414</v>
      </c>
      <c r="H5762" s="195">
        <f t="shared" si="535"/>
        <v>2.5</v>
      </c>
      <c r="I5762" s="196">
        <f t="shared" si="536"/>
        <v>5</v>
      </c>
      <c r="J5762" s="197">
        <f t="shared" si="537"/>
        <v>2.5</v>
      </c>
      <c r="K5762" s="186">
        <f t="shared" si="540"/>
        <v>10</v>
      </c>
      <c r="L5762" s="198">
        <f t="shared" si="538"/>
        <v>3.3333333333333335</v>
      </c>
      <c r="M5762" s="199">
        <f t="shared" si="539"/>
        <v>3.33</v>
      </c>
    </row>
    <row r="5763" spans="1:13" x14ac:dyDescent="0.35">
      <c r="A5763" s="189" t="s">
        <v>5222</v>
      </c>
      <c r="B5763" s="190" t="s">
        <v>5227</v>
      </c>
      <c r="C5763" s="191">
        <v>544949</v>
      </c>
      <c r="D5763" s="192">
        <v>2.7679999999999998</v>
      </c>
      <c r="E5763" s="193">
        <v>43.525389760000003</v>
      </c>
      <c r="F5763" s="194">
        <v>1.4253897550111359</v>
      </c>
      <c r="H5763" s="195">
        <f t="shared" si="535"/>
        <v>2</v>
      </c>
      <c r="I5763" s="196">
        <f t="shared" si="536"/>
        <v>4.5</v>
      </c>
      <c r="J5763" s="197">
        <f t="shared" si="537"/>
        <v>5</v>
      </c>
      <c r="K5763" s="186">
        <f t="shared" si="540"/>
        <v>11.5</v>
      </c>
      <c r="L5763" s="198">
        <f t="shared" si="538"/>
        <v>3.8333333333333335</v>
      </c>
      <c r="M5763" s="199">
        <f t="shared" si="539"/>
        <v>3.83</v>
      </c>
    </row>
    <row r="5764" spans="1:13" x14ac:dyDescent="0.35">
      <c r="A5764" s="189" t="s">
        <v>5222</v>
      </c>
      <c r="B5764" s="190" t="s">
        <v>5228</v>
      </c>
      <c r="C5764" s="191">
        <v>545198</v>
      </c>
      <c r="D5764" s="192">
        <v>2.5569999999999999</v>
      </c>
      <c r="E5764" s="193">
        <v>43.062535369999999</v>
      </c>
      <c r="F5764" s="194">
        <v>4.301075268817204</v>
      </c>
      <c r="H5764" s="195">
        <f t="shared" ref="H5764:H5827" si="541">VALUE(_xlfn.IFS(D5764&gt;4.05,"5",D5764&gt;=3.83,"4,5",D5764&gt;=3.6,"4",D5764&gt;=3.37,"3,5",D5764&gt;=3.14,"3",D5764&gt;=2.91,"2,5",D5764&gt;=2.68,"2",D5764&gt;=2.45,"1,5",D5764&gt;=2.22,"1",D5764&lt;2.22,"0,5"))</f>
        <v>1.5</v>
      </c>
      <c r="I5764" s="196">
        <f t="shared" ref="I5764:I5827" si="542">VALUE(_xlfn.IFS(E5764&gt;43.62,"5",E5764&gt;=43.32,"4,5",E5764&gt;=43.1,"4",E5764&gt;=42.7,"3,5",E5764&gt;=42.39,"3",E5764&gt;=42.08,"2,5",E5764&gt;=41.77,"2",E5764&gt;=41.46,"1,5",E5764&gt;=41.15,"1",E5764&lt;41.15,"0,5"))</f>
        <v>3.5</v>
      </c>
      <c r="J5764" s="197">
        <f t="shared" ref="J5764:J5827" si="543">VALUE(_xlfn.IFS(F5764&gt;4.53,"0,5",F5764&gt;=4.2,"1",F5764&gt;=3.86,"1,5",F5764&gt;=3.52,"2",F5764&gt;=3.18,"2,5",F5764&gt;=2.84,"3",F5764&gt;=2.5,"3,5",F5764&gt;=2.16,"4",F5764&gt;=1.82,"4,5",F5764&lt;1.82,"5"))</f>
        <v>1</v>
      </c>
      <c r="K5764" s="186">
        <f t="shared" si="540"/>
        <v>6</v>
      </c>
      <c r="L5764" s="198">
        <f t="shared" ref="L5764:L5827" si="544">(H5764+I5764+J5764)/3</f>
        <v>2</v>
      </c>
      <c r="M5764" s="199">
        <f t="shared" ref="M5764:M5827" si="545">ROUNDDOWN(L5764,2)</f>
        <v>2</v>
      </c>
    </row>
    <row r="5765" spans="1:13" x14ac:dyDescent="0.35">
      <c r="A5765" s="189" t="s">
        <v>5222</v>
      </c>
      <c r="B5765" s="190" t="s">
        <v>5229</v>
      </c>
      <c r="C5765" s="191">
        <v>545210</v>
      </c>
      <c r="D5765" s="192">
        <v>2.1680000000000001</v>
      </c>
      <c r="E5765" s="193">
        <v>42.450504119999998</v>
      </c>
      <c r="F5765" s="194">
        <v>2.0164986251145742</v>
      </c>
      <c r="H5765" s="195">
        <f t="shared" si="541"/>
        <v>0.5</v>
      </c>
      <c r="I5765" s="196">
        <f t="shared" si="542"/>
        <v>3</v>
      </c>
      <c r="J5765" s="197">
        <f t="shared" si="543"/>
        <v>4.5</v>
      </c>
      <c r="K5765" s="186">
        <f t="shared" si="540"/>
        <v>8</v>
      </c>
      <c r="L5765" s="198">
        <f t="shared" si="544"/>
        <v>2.6666666666666665</v>
      </c>
      <c r="M5765" s="199">
        <f t="shared" si="545"/>
        <v>2.66</v>
      </c>
    </row>
    <row r="5766" spans="1:13" x14ac:dyDescent="0.35">
      <c r="A5766" s="189" t="s">
        <v>5222</v>
      </c>
      <c r="B5766" s="190" t="s">
        <v>4009</v>
      </c>
      <c r="C5766" s="191">
        <v>545252</v>
      </c>
      <c r="D5766" s="192">
        <v>2.9159999999999999</v>
      </c>
      <c r="E5766" s="193">
        <v>42.90800144</v>
      </c>
      <c r="F5766" s="194">
        <v>3.0996575959632366</v>
      </c>
      <c r="H5766" s="195">
        <f t="shared" si="541"/>
        <v>2.5</v>
      </c>
      <c r="I5766" s="196">
        <f t="shared" si="542"/>
        <v>3.5</v>
      </c>
      <c r="J5766" s="197">
        <f t="shared" si="543"/>
        <v>3</v>
      </c>
      <c r="K5766" s="186">
        <f t="shared" si="540"/>
        <v>9</v>
      </c>
      <c r="L5766" s="198">
        <f t="shared" si="544"/>
        <v>3</v>
      </c>
      <c r="M5766" s="199">
        <f t="shared" si="545"/>
        <v>3</v>
      </c>
    </row>
    <row r="5767" spans="1:13" x14ac:dyDescent="0.35">
      <c r="A5767" s="189" t="s">
        <v>5230</v>
      </c>
      <c r="B5767" s="190" t="s">
        <v>1199</v>
      </c>
      <c r="C5767" s="191">
        <v>592013</v>
      </c>
      <c r="D5767" s="192">
        <v>3.5739999999999998</v>
      </c>
      <c r="E5767" s="193">
        <v>43.828997289999997</v>
      </c>
      <c r="F5767" s="194">
        <v>1.7344173441734418</v>
      </c>
      <c r="H5767" s="195">
        <f t="shared" si="541"/>
        <v>3.5</v>
      </c>
      <c r="I5767" s="196">
        <f t="shared" si="542"/>
        <v>5</v>
      </c>
      <c r="J5767" s="197">
        <f t="shared" si="543"/>
        <v>5</v>
      </c>
      <c r="K5767" s="186">
        <f t="shared" si="540"/>
        <v>13.5</v>
      </c>
      <c r="L5767" s="198">
        <f t="shared" si="544"/>
        <v>4.5</v>
      </c>
      <c r="M5767" s="199">
        <f t="shared" si="545"/>
        <v>4.5</v>
      </c>
    </row>
    <row r="5768" spans="1:13" x14ac:dyDescent="0.35">
      <c r="A5768" s="189" t="s">
        <v>5230</v>
      </c>
      <c r="B5768" s="190" t="s">
        <v>5231</v>
      </c>
      <c r="C5768" s="191">
        <v>592030</v>
      </c>
      <c r="D5768" s="192">
        <v>2.512</v>
      </c>
      <c r="E5768" s="193">
        <v>40.82777488</v>
      </c>
      <c r="F5768" s="194">
        <v>3.5435122459614381</v>
      </c>
      <c r="H5768" s="195">
        <f t="shared" si="541"/>
        <v>1.5</v>
      </c>
      <c r="I5768" s="196">
        <f t="shared" si="542"/>
        <v>0.5</v>
      </c>
      <c r="J5768" s="197">
        <f t="shared" si="543"/>
        <v>2</v>
      </c>
      <c r="K5768" s="186">
        <f t="shared" si="540"/>
        <v>4</v>
      </c>
      <c r="L5768" s="198">
        <f t="shared" si="544"/>
        <v>1.3333333333333333</v>
      </c>
      <c r="M5768" s="199">
        <f t="shared" si="545"/>
        <v>1.33</v>
      </c>
    </row>
    <row r="5769" spans="1:13" x14ac:dyDescent="0.35">
      <c r="A5769" s="189" t="s">
        <v>5230</v>
      </c>
      <c r="B5769" s="190" t="s">
        <v>5232</v>
      </c>
      <c r="C5769" s="191">
        <v>592064</v>
      </c>
      <c r="D5769" s="192">
        <v>2.5990000000000002</v>
      </c>
      <c r="E5769" s="193">
        <v>43.713218650000002</v>
      </c>
      <c r="F5769" s="194">
        <v>2.716161158895428</v>
      </c>
      <c r="H5769" s="195">
        <f t="shared" si="541"/>
        <v>1.5</v>
      </c>
      <c r="I5769" s="196">
        <f t="shared" si="542"/>
        <v>5</v>
      </c>
      <c r="J5769" s="197">
        <f t="shared" si="543"/>
        <v>3.5</v>
      </c>
      <c r="K5769" s="186">
        <f t="shared" si="540"/>
        <v>10</v>
      </c>
      <c r="L5769" s="198">
        <f t="shared" si="544"/>
        <v>3.3333333333333335</v>
      </c>
      <c r="M5769" s="199">
        <f t="shared" si="545"/>
        <v>3.33</v>
      </c>
    </row>
    <row r="5770" spans="1:13" x14ac:dyDescent="0.35">
      <c r="A5770" s="189" t="s">
        <v>5230</v>
      </c>
      <c r="B5770" s="190" t="s">
        <v>5233</v>
      </c>
      <c r="C5770" s="191">
        <v>592056</v>
      </c>
      <c r="D5770" s="192">
        <v>3.4750000000000001</v>
      </c>
      <c r="E5770" s="193">
        <v>43.033251229999998</v>
      </c>
      <c r="F5770" s="194">
        <v>2.2167487684729066</v>
      </c>
      <c r="H5770" s="195">
        <f t="shared" si="541"/>
        <v>3.5</v>
      </c>
      <c r="I5770" s="196">
        <f t="shared" si="542"/>
        <v>3.5</v>
      </c>
      <c r="J5770" s="197">
        <f t="shared" si="543"/>
        <v>4</v>
      </c>
      <c r="K5770" s="186">
        <f t="shared" si="540"/>
        <v>11</v>
      </c>
      <c r="L5770" s="198">
        <f t="shared" si="544"/>
        <v>3.6666666666666665</v>
      </c>
      <c r="M5770" s="199">
        <f t="shared" si="545"/>
        <v>3.66</v>
      </c>
    </row>
    <row r="5771" spans="1:13" x14ac:dyDescent="0.35">
      <c r="A5771" s="189" t="s">
        <v>5230</v>
      </c>
      <c r="B5771" s="190" t="s">
        <v>5234</v>
      </c>
      <c r="C5771" s="191">
        <v>592072</v>
      </c>
      <c r="D5771" s="192">
        <v>2.1659999999999999</v>
      </c>
      <c r="E5771" s="193">
        <v>43.695876290000001</v>
      </c>
      <c r="F5771" s="194">
        <v>5.0400916380297831</v>
      </c>
      <c r="H5771" s="195">
        <f t="shared" si="541"/>
        <v>0.5</v>
      </c>
      <c r="I5771" s="196">
        <f t="shared" si="542"/>
        <v>5</v>
      </c>
      <c r="J5771" s="197">
        <f t="shared" si="543"/>
        <v>0.5</v>
      </c>
      <c r="K5771" s="186">
        <f t="shared" si="540"/>
        <v>6</v>
      </c>
      <c r="L5771" s="198">
        <f t="shared" si="544"/>
        <v>2</v>
      </c>
      <c r="M5771" s="199">
        <f t="shared" si="545"/>
        <v>2</v>
      </c>
    </row>
    <row r="5772" spans="1:13" x14ac:dyDescent="0.35">
      <c r="A5772" s="189" t="s">
        <v>5230</v>
      </c>
      <c r="B5772" s="190" t="s">
        <v>5235</v>
      </c>
      <c r="C5772" s="191">
        <v>592081</v>
      </c>
      <c r="D5772" s="192">
        <v>2.6789999999999998</v>
      </c>
      <c r="E5772" s="193">
        <v>42.265525250000003</v>
      </c>
      <c r="F5772" s="194">
        <v>2.089378990133488</v>
      </c>
      <c r="H5772" s="195">
        <f t="shared" si="541"/>
        <v>1.5</v>
      </c>
      <c r="I5772" s="196">
        <f t="shared" si="542"/>
        <v>2.5</v>
      </c>
      <c r="J5772" s="197">
        <f t="shared" si="543"/>
        <v>4.5</v>
      </c>
      <c r="K5772" s="186">
        <f t="shared" si="540"/>
        <v>8.5</v>
      </c>
      <c r="L5772" s="198">
        <f t="shared" si="544"/>
        <v>2.8333333333333335</v>
      </c>
      <c r="M5772" s="199">
        <f t="shared" si="545"/>
        <v>2.83</v>
      </c>
    </row>
    <row r="5773" spans="1:13" x14ac:dyDescent="0.35">
      <c r="A5773" s="189" t="s">
        <v>5230</v>
      </c>
      <c r="B5773" s="190" t="s">
        <v>5236</v>
      </c>
      <c r="C5773" s="191">
        <v>592102</v>
      </c>
      <c r="D5773" s="192">
        <v>2.52</v>
      </c>
      <c r="E5773" s="193">
        <v>47.086776860000001</v>
      </c>
      <c r="F5773" s="194">
        <v>4.6280991735537187</v>
      </c>
      <c r="H5773" s="195">
        <f t="shared" si="541"/>
        <v>1.5</v>
      </c>
      <c r="I5773" s="196">
        <f t="shared" si="542"/>
        <v>5</v>
      </c>
      <c r="J5773" s="197">
        <f t="shared" si="543"/>
        <v>0.5</v>
      </c>
      <c r="K5773" s="186">
        <f t="shared" ref="K5773:K5836" si="546">SUM(H5773:J5773)</f>
        <v>7</v>
      </c>
      <c r="L5773" s="198">
        <f t="shared" si="544"/>
        <v>2.3333333333333335</v>
      </c>
      <c r="M5773" s="199">
        <f t="shared" si="545"/>
        <v>2.33</v>
      </c>
    </row>
    <row r="5774" spans="1:13" x14ac:dyDescent="0.35">
      <c r="A5774" s="189" t="s">
        <v>5230</v>
      </c>
      <c r="B5774" s="190" t="s">
        <v>2358</v>
      </c>
      <c r="C5774" s="191">
        <v>592137</v>
      </c>
      <c r="D5774" s="192">
        <v>2.4689999999999999</v>
      </c>
      <c r="E5774" s="193">
        <v>43.699475069999998</v>
      </c>
      <c r="F5774" s="194">
        <v>1.5748031496062991</v>
      </c>
      <c r="H5774" s="195">
        <f t="shared" si="541"/>
        <v>1.5</v>
      </c>
      <c r="I5774" s="196">
        <f t="shared" si="542"/>
        <v>5</v>
      </c>
      <c r="J5774" s="197">
        <f t="shared" si="543"/>
        <v>5</v>
      </c>
      <c r="K5774" s="186">
        <f t="shared" si="546"/>
        <v>11.5</v>
      </c>
      <c r="L5774" s="198">
        <f t="shared" si="544"/>
        <v>3.8333333333333335</v>
      </c>
      <c r="M5774" s="199">
        <f t="shared" si="545"/>
        <v>3.83</v>
      </c>
    </row>
    <row r="5775" spans="1:13" x14ac:dyDescent="0.35">
      <c r="A5775" s="189" t="s">
        <v>5230</v>
      </c>
      <c r="B5775" s="190" t="s">
        <v>5237</v>
      </c>
      <c r="C5775" s="191">
        <v>592170</v>
      </c>
      <c r="D5775" s="192">
        <v>2.673</v>
      </c>
      <c r="E5775" s="193">
        <v>44.177780370000001</v>
      </c>
      <c r="F5775" s="194">
        <v>1.7719748193051994</v>
      </c>
      <c r="H5775" s="195">
        <f t="shared" si="541"/>
        <v>1.5</v>
      </c>
      <c r="I5775" s="196">
        <f t="shared" si="542"/>
        <v>5</v>
      </c>
      <c r="J5775" s="197">
        <f t="shared" si="543"/>
        <v>5</v>
      </c>
      <c r="K5775" s="186">
        <f t="shared" si="546"/>
        <v>11.5</v>
      </c>
      <c r="L5775" s="198">
        <f t="shared" si="544"/>
        <v>3.8333333333333335</v>
      </c>
      <c r="M5775" s="199">
        <f t="shared" si="545"/>
        <v>3.83</v>
      </c>
    </row>
    <row r="5776" spans="1:13" x14ac:dyDescent="0.35">
      <c r="A5776" s="189" t="s">
        <v>5230</v>
      </c>
      <c r="B5776" s="190" t="s">
        <v>5238</v>
      </c>
      <c r="C5776" s="191">
        <v>592196</v>
      </c>
      <c r="D5776" s="192">
        <v>3.226</v>
      </c>
      <c r="E5776" s="193">
        <v>40.125</v>
      </c>
      <c r="F5776" s="194">
        <v>5</v>
      </c>
      <c r="H5776" s="195">
        <f t="shared" si="541"/>
        <v>3</v>
      </c>
      <c r="I5776" s="196">
        <f t="shared" si="542"/>
        <v>0.5</v>
      </c>
      <c r="J5776" s="197">
        <f t="shared" si="543"/>
        <v>0.5</v>
      </c>
      <c r="K5776" s="186">
        <f t="shared" si="546"/>
        <v>4</v>
      </c>
      <c r="L5776" s="198">
        <f t="shared" si="544"/>
        <v>1.3333333333333333</v>
      </c>
      <c r="M5776" s="199">
        <f t="shared" si="545"/>
        <v>1.33</v>
      </c>
    </row>
    <row r="5777" spans="1:13" x14ac:dyDescent="0.35">
      <c r="A5777" s="189" t="s">
        <v>5230</v>
      </c>
      <c r="B5777" s="190" t="s">
        <v>5239</v>
      </c>
      <c r="C5777" s="191">
        <v>592218</v>
      </c>
      <c r="D5777" s="192">
        <v>2.9550000000000001</v>
      </c>
      <c r="E5777" s="193">
        <v>42.943668989999999</v>
      </c>
      <c r="F5777" s="194">
        <v>2.1934197407776672</v>
      </c>
      <c r="H5777" s="195">
        <f t="shared" si="541"/>
        <v>2.5</v>
      </c>
      <c r="I5777" s="196">
        <f t="shared" si="542"/>
        <v>3.5</v>
      </c>
      <c r="J5777" s="197">
        <f t="shared" si="543"/>
        <v>4</v>
      </c>
      <c r="K5777" s="186">
        <f t="shared" si="546"/>
        <v>10</v>
      </c>
      <c r="L5777" s="198">
        <f t="shared" si="544"/>
        <v>3.3333333333333335</v>
      </c>
      <c r="M5777" s="199">
        <f t="shared" si="545"/>
        <v>3.33</v>
      </c>
    </row>
    <row r="5778" spans="1:13" x14ac:dyDescent="0.35">
      <c r="A5778" s="189" t="s">
        <v>5230</v>
      </c>
      <c r="B5778" s="190" t="s">
        <v>5240</v>
      </c>
      <c r="C5778" s="191">
        <v>592226</v>
      </c>
      <c r="D5778" s="192">
        <v>5.0490000000000004</v>
      </c>
      <c r="E5778" s="193">
        <v>42.577050999999997</v>
      </c>
      <c r="F5778" s="194">
        <v>2.2172949002217295</v>
      </c>
      <c r="H5778" s="195">
        <f t="shared" si="541"/>
        <v>5</v>
      </c>
      <c r="I5778" s="196">
        <f t="shared" si="542"/>
        <v>3</v>
      </c>
      <c r="J5778" s="197">
        <f t="shared" si="543"/>
        <v>4</v>
      </c>
      <c r="K5778" s="186">
        <f t="shared" si="546"/>
        <v>12</v>
      </c>
      <c r="L5778" s="198">
        <f t="shared" si="544"/>
        <v>4</v>
      </c>
      <c r="M5778" s="199">
        <f t="shared" si="545"/>
        <v>4</v>
      </c>
    </row>
    <row r="5779" spans="1:13" x14ac:dyDescent="0.35">
      <c r="A5779" s="189" t="s">
        <v>5230</v>
      </c>
      <c r="B5779" s="190" t="s">
        <v>3622</v>
      </c>
      <c r="C5779" s="191">
        <v>592234</v>
      </c>
      <c r="D5779" s="192">
        <v>3.806</v>
      </c>
      <c r="E5779" s="193">
        <v>44.184782609999999</v>
      </c>
      <c r="F5779" s="194">
        <v>0.43478260869565222</v>
      </c>
      <c r="H5779" s="195">
        <f t="shared" si="541"/>
        <v>4</v>
      </c>
      <c r="I5779" s="196">
        <f t="shared" si="542"/>
        <v>5</v>
      </c>
      <c r="J5779" s="197">
        <f t="shared" si="543"/>
        <v>5</v>
      </c>
      <c r="K5779" s="186">
        <f t="shared" si="546"/>
        <v>14</v>
      </c>
      <c r="L5779" s="198">
        <f t="shared" si="544"/>
        <v>4.666666666666667</v>
      </c>
      <c r="M5779" s="199">
        <f t="shared" si="545"/>
        <v>4.66</v>
      </c>
    </row>
    <row r="5780" spans="1:13" x14ac:dyDescent="0.35">
      <c r="A5780" s="189" t="s">
        <v>5230</v>
      </c>
      <c r="B5780" s="190" t="s">
        <v>5241</v>
      </c>
      <c r="C5780" s="191">
        <v>592269</v>
      </c>
      <c r="D5780" s="192">
        <v>2.819</v>
      </c>
      <c r="E5780" s="193">
        <v>43.661806210000002</v>
      </c>
      <c r="F5780" s="194">
        <v>2.2577610536218251</v>
      </c>
      <c r="H5780" s="195">
        <f t="shared" si="541"/>
        <v>2</v>
      </c>
      <c r="I5780" s="196">
        <f t="shared" si="542"/>
        <v>5</v>
      </c>
      <c r="J5780" s="197">
        <f t="shared" si="543"/>
        <v>4</v>
      </c>
      <c r="K5780" s="186">
        <f t="shared" si="546"/>
        <v>11</v>
      </c>
      <c r="L5780" s="198">
        <f t="shared" si="544"/>
        <v>3.6666666666666665</v>
      </c>
      <c r="M5780" s="199">
        <f t="shared" si="545"/>
        <v>3.66</v>
      </c>
    </row>
    <row r="5781" spans="1:13" x14ac:dyDescent="0.35">
      <c r="A5781" s="189" t="s">
        <v>5230</v>
      </c>
      <c r="B5781" s="190" t="s">
        <v>5242</v>
      </c>
      <c r="C5781" s="191">
        <v>592293</v>
      </c>
      <c r="D5781" s="192">
        <v>2.2890000000000001</v>
      </c>
      <c r="E5781" s="193">
        <v>43.907366070000002</v>
      </c>
      <c r="F5781" s="194">
        <v>1.1160714285714286</v>
      </c>
      <c r="H5781" s="195">
        <f t="shared" si="541"/>
        <v>1</v>
      </c>
      <c r="I5781" s="196">
        <f t="shared" si="542"/>
        <v>5</v>
      </c>
      <c r="J5781" s="197">
        <f t="shared" si="543"/>
        <v>5</v>
      </c>
      <c r="K5781" s="186">
        <f t="shared" si="546"/>
        <v>11</v>
      </c>
      <c r="L5781" s="198">
        <f t="shared" si="544"/>
        <v>3.6666666666666665</v>
      </c>
      <c r="M5781" s="199">
        <f t="shared" si="545"/>
        <v>3.66</v>
      </c>
    </row>
    <row r="5782" spans="1:13" x14ac:dyDescent="0.35">
      <c r="A5782" s="189" t="s">
        <v>5230</v>
      </c>
      <c r="B5782" s="190" t="s">
        <v>5243</v>
      </c>
      <c r="C5782" s="191">
        <v>592307</v>
      </c>
      <c r="D5782" s="192">
        <v>2.867</v>
      </c>
      <c r="E5782" s="193">
        <v>44.552757790000001</v>
      </c>
      <c r="F5782" s="194">
        <v>5.7553956834532372</v>
      </c>
      <c r="H5782" s="195">
        <f t="shared" si="541"/>
        <v>2</v>
      </c>
      <c r="I5782" s="196">
        <f t="shared" si="542"/>
        <v>5</v>
      </c>
      <c r="J5782" s="197">
        <f t="shared" si="543"/>
        <v>0.5</v>
      </c>
      <c r="K5782" s="186">
        <f t="shared" si="546"/>
        <v>7.5</v>
      </c>
      <c r="L5782" s="198">
        <f t="shared" si="544"/>
        <v>2.5</v>
      </c>
      <c r="M5782" s="199">
        <f t="shared" si="545"/>
        <v>2.5</v>
      </c>
    </row>
    <row r="5783" spans="1:13" x14ac:dyDescent="0.35">
      <c r="A5783" s="189" t="s">
        <v>5230</v>
      </c>
      <c r="B5783" s="190" t="s">
        <v>5244</v>
      </c>
      <c r="C5783" s="191">
        <v>592323</v>
      </c>
      <c r="D5783" s="192">
        <v>3.0019999999999998</v>
      </c>
      <c r="E5783" s="193">
        <v>42.505091649999997</v>
      </c>
      <c r="F5783" s="194">
        <v>3.4623217922606924</v>
      </c>
      <c r="H5783" s="195">
        <f t="shared" si="541"/>
        <v>2.5</v>
      </c>
      <c r="I5783" s="196">
        <f t="shared" si="542"/>
        <v>3</v>
      </c>
      <c r="J5783" s="197">
        <f t="shared" si="543"/>
        <v>2.5</v>
      </c>
      <c r="K5783" s="186">
        <f t="shared" si="546"/>
        <v>8</v>
      </c>
      <c r="L5783" s="198">
        <f t="shared" si="544"/>
        <v>2.6666666666666665</v>
      </c>
      <c r="M5783" s="199">
        <f t="shared" si="545"/>
        <v>2.66</v>
      </c>
    </row>
    <row r="5784" spans="1:13" x14ac:dyDescent="0.35">
      <c r="A5784" s="189" t="s">
        <v>5230</v>
      </c>
      <c r="B5784" s="190" t="s">
        <v>5245</v>
      </c>
      <c r="C5784" s="191">
        <v>550744</v>
      </c>
      <c r="D5784" s="192">
        <v>3.6720000000000002</v>
      </c>
      <c r="E5784" s="193">
        <v>43.360176989999999</v>
      </c>
      <c r="F5784" s="194">
        <v>1.9469026548672568</v>
      </c>
      <c r="H5784" s="195">
        <f t="shared" si="541"/>
        <v>4</v>
      </c>
      <c r="I5784" s="196">
        <f t="shared" si="542"/>
        <v>4.5</v>
      </c>
      <c r="J5784" s="197">
        <f t="shared" si="543"/>
        <v>4.5</v>
      </c>
      <c r="K5784" s="186">
        <f t="shared" si="546"/>
        <v>13</v>
      </c>
      <c r="L5784" s="198">
        <f t="shared" si="544"/>
        <v>4.333333333333333</v>
      </c>
      <c r="M5784" s="199">
        <f t="shared" si="545"/>
        <v>4.33</v>
      </c>
    </row>
    <row r="5785" spans="1:13" x14ac:dyDescent="0.35">
      <c r="A5785" s="189" t="s">
        <v>5230</v>
      </c>
      <c r="B5785" s="190" t="s">
        <v>4694</v>
      </c>
      <c r="C5785" s="191">
        <v>592366</v>
      </c>
      <c r="D5785" s="192">
        <v>3.81</v>
      </c>
      <c r="E5785" s="193">
        <v>42.153679650000001</v>
      </c>
      <c r="F5785" s="194">
        <v>0.4329004329004329</v>
      </c>
      <c r="H5785" s="195">
        <f t="shared" si="541"/>
        <v>4</v>
      </c>
      <c r="I5785" s="196">
        <f t="shared" si="542"/>
        <v>2.5</v>
      </c>
      <c r="J5785" s="197">
        <f t="shared" si="543"/>
        <v>5</v>
      </c>
      <c r="K5785" s="186">
        <f t="shared" si="546"/>
        <v>11.5</v>
      </c>
      <c r="L5785" s="198">
        <f t="shared" si="544"/>
        <v>3.8333333333333335</v>
      </c>
      <c r="M5785" s="199">
        <f t="shared" si="545"/>
        <v>3.83</v>
      </c>
    </row>
    <row r="5786" spans="1:13" x14ac:dyDescent="0.35">
      <c r="A5786" s="189" t="s">
        <v>5230</v>
      </c>
      <c r="B5786" s="190" t="s">
        <v>5246</v>
      </c>
      <c r="C5786" s="191">
        <v>592382</v>
      </c>
      <c r="D5786" s="192">
        <v>2.9409999999999998</v>
      </c>
      <c r="E5786" s="193">
        <v>42.267752719999997</v>
      </c>
      <c r="F5786" s="194">
        <v>3.5087719298245617</v>
      </c>
      <c r="H5786" s="195">
        <f t="shared" si="541"/>
        <v>2.5</v>
      </c>
      <c r="I5786" s="196">
        <f t="shared" si="542"/>
        <v>2.5</v>
      </c>
      <c r="J5786" s="197">
        <f t="shared" si="543"/>
        <v>2.5</v>
      </c>
      <c r="K5786" s="186">
        <f t="shared" si="546"/>
        <v>7.5</v>
      </c>
      <c r="L5786" s="198">
        <f t="shared" si="544"/>
        <v>2.5</v>
      </c>
      <c r="M5786" s="199">
        <f t="shared" si="545"/>
        <v>2.5</v>
      </c>
    </row>
    <row r="5787" spans="1:13" x14ac:dyDescent="0.35">
      <c r="A5787" s="189" t="s">
        <v>5230</v>
      </c>
      <c r="B5787" s="190" t="s">
        <v>5247</v>
      </c>
      <c r="C5787" s="191">
        <v>592391</v>
      </c>
      <c r="D5787" s="192">
        <v>2.673</v>
      </c>
      <c r="E5787" s="193">
        <v>42.621508380000002</v>
      </c>
      <c r="F5787" s="194">
        <v>1.955307262569832</v>
      </c>
      <c r="H5787" s="195">
        <f t="shared" si="541"/>
        <v>1.5</v>
      </c>
      <c r="I5787" s="196">
        <f t="shared" si="542"/>
        <v>3</v>
      </c>
      <c r="J5787" s="197">
        <f t="shared" si="543"/>
        <v>4.5</v>
      </c>
      <c r="K5787" s="186">
        <f t="shared" si="546"/>
        <v>9</v>
      </c>
      <c r="L5787" s="198">
        <f t="shared" si="544"/>
        <v>3</v>
      </c>
      <c r="M5787" s="199">
        <f t="shared" si="545"/>
        <v>3</v>
      </c>
    </row>
    <row r="5788" spans="1:13" x14ac:dyDescent="0.35">
      <c r="A5788" s="189" t="s">
        <v>5230</v>
      </c>
      <c r="B5788" s="190" t="s">
        <v>5248</v>
      </c>
      <c r="C5788" s="191">
        <v>592404</v>
      </c>
      <c r="D5788" s="192">
        <v>1.9610000000000001</v>
      </c>
      <c r="E5788" s="193">
        <v>44.171755730000001</v>
      </c>
      <c r="F5788" s="194">
        <v>2.7989821882951658</v>
      </c>
      <c r="H5788" s="195">
        <f t="shared" si="541"/>
        <v>0.5</v>
      </c>
      <c r="I5788" s="196">
        <f t="shared" si="542"/>
        <v>5</v>
      </c>
      <c r="J5788" s="197">
        <f t="shared" si="543"/>
        <v>3.5</v>
      </c>
      <c r="K5788" s="186">
        <f t="shared" si="546"/>
        <v>9</v>
      </c>
      <c r="L5788" s="198">
        <f t="shared" si="544"/>
        <v>3</v>
      </c>
      <c r="M5788" s="199">
        <f t="shared" si="545"/>
        <v>3</v>
      </c>
    </row>
    <row r="5789" spans="1:13" x14ac:dyDescent="0.35">
      <c r="A5789" s="189" t="s">
        <v>5230</v>
      </c>
      <c r="B5789" s="190" t="s">
        <v>5249</v>
      </c>
      <c r="C5789" s="191">
        <v>592412</v>
      </c>
      <c r="D5789" s="192">
        <v>1.63</v>
      </c>
      <c r="E5789" s="193">
        <v>43.161509899999999</v>
      </c>
      <c r="F5789" s="194">
        <v>3.217821782178218</v>
      </c>
      <c r="H5789" s="195">
        <f t="shared" si="541"/>
        <v>0.5</v>
      </c>
      <c r="I5789" s="196">
        <f t="shared" si="542"/>
        <v>4</v>
      </c>
      <c r="J5789" s="197">
        <f t="shared" si="543"/>
        <v>2.5</v>
      </c>
      <c r="K5789" s="186">
        <f t="shared" si="546"/>
        <v>7</v>
      </c>
      <c r="L5789" s="198">
        <f t="shared" si="544"/>
        <v>2.3333333333333335</v>
      </c>
      <c r="M5789" s="199">
        <f t="shared" si="545"/>
        <v>2.33</v>
      </c>
    </row>
    <row r="5790" spans="1:13" x14ac:dyDescent="0.35">
      <c r="A5790" s="189" t="s">
        <v>5230</v>
      </c>
      <c r="B5790" s="190" t="s">
        <v>4128</v>
      </c>
      <c r="C5790" s="191">
        <v>592447</v>
      </c>
      <c r="D5790" s="192">
        <v>3.2320000000000002</v>
      </c>
      <c r="E5790" s="193">
        <v>41.728274970000001</v>
      </c>
      <c r="F5790" s="194">
        <v>6.7444876783398184</v>
      </c>
      <c r="H5790" s="195">
        <f t="shared" si="541"/>
        <v>3</v>
      </c>
      <c r="I5790" s="196">
        <f t="shared" si="542"/>
        <v>1.5</v>
      </c>
      <c r="J5790" s="197">
        <f t="shared" si="543"/>
        <v>0.5</v>
      </c>
      <c r="K5790" s="186">
        <f t="shared" si="546"/>
        <v>5</v>
      </c>
      <c r="L5790" s="198">
        <f t="shared" si="544"/>
        <v>1.6666666666666667</v>
      </c>
      <c r="M5790" s="199">
        <f t="shared" si="545"/>
        <v>1.66</v>
      </c>
    </row>
    <row r="5791" spans="1:13" x14ac:dyDescent="0.35">
      <c r="A5791" s="189" t="s">
        <v>5230</v>
      </c>
      <c r="B5791" s="190" t="s">
        <v>5250</v>
      </c>
      <c r="C5791" s="191">
        <v>592455</v>
      </c>
      <c r="D5791" s="192">
        <v>3.3</v>
      </c>
      <c r="E5791" s="193">
        <v>44.076123410000001</v>
      </c>
      <c r="F5791" s="194">
        <v>3.4875922199865861</v>
      </c>
      <c r="H5791" s="195">
        <f t="shared" si="541"/>
        <v>3</v>
      </c>
      <c r="I5791" s="196">
        <f t="shared" si="542"/>
        <v>5</v>
      </c>
      <c r="J5791" s="197">
        <f t="shared" si="543"/>
        <v>2.5</v>
      </c>
      <c r="K5791" s="186">
        <f t="shared" si="546"/>
        <v>10.5</v>
      </c>
      <c r="L5791" s="198">
        <f t="shared" si="544"/>
        <v>3.5</v>
      </c>
      <c r="M5791" s="199">
        <f t="shared" si="545"/>
        <v>3.5</v>
      </c>
    </row>
    <row r="5792" spans="1:13" x14ac:dyDescent="0.35">
      <c r="A5792" s="189" t="s">
        <v>5230</v>
      </c>
      <c r="B5792" s="190" t="s">
        <v>5251</v>
      </c>
      <c r="C5792" s="191">
        <v>592463</v>
      </c>
      <c r="D5792" s="192">
        <v>2.9670000000000001</v>
      </c>
      <c r="E5792" s="193">
        <v>43.776508489999998</v>
      </c>
      <c r="F5792" s="194">
        <v>2.4604569420035149</v>
      </c>
      <c r="H5792" s="195">
        <f t="shared" si="541"/>
        <v>2.5</v>
      </c>
      <c r="I5792" s="196">
        <f t="shared" si="542"/>
        <v>5</v>
      </c>
      <c r="J5792" s="197">
        <f t="shared" si="543"/>
        <v>4</v>
      </c>
      <c r="K5792" s="186">
        <f t="shared" si="546"/>
        <v>11.5</v>
      </c>
      <c r="L5792" s="198">
        <f t="shared" si="544"/>
        <v>3.8333333333333335</v>
      </c>
      <c r="M5792" s="199">
        <f t="shared" si="545"/>
        <v>3.83</v>
      </c>
    </row>
    <row r="5793" spans="1:13" x14ac:dyDescent="0.35">
      <c r="A5793" s="189" t="s">
        <v>5230</v>
      </c>
      <c r="B5793" s="190" t="s">
        <v>5252</v>
      </c>
      <c r="C5793" s="191">
        <v>592471</v>
      </c>
      <c r="D5793" s="192">
        <v>3.22</v>
      </c>
      <c r="E5793" s="193">
        <v>44.332954549999997</v>
      </c>
      <c r="F5793" s="194">
        <v>2.7272727272727271</v>
      </c>
      <c r="H5793" s="195">
        <f t="shared" si="541"/>
        <v>3</v>
      </c>
      <c r="I5793" s="196">
        <f t="shared" si="542"/>
        <v>5</v>
      </c>
      <c r="J5793" s="197">
        <f t="shared" si="543"/>
        <v>3.5</v>
      </c>
      <c r="K5793" s="186">
        <f t="shared" si="546"/>
        <v>11.5</v>
      </c>
      <c r="L5793" s="198">
        <f t="shared" si="544"/>
        <v>3.8333333333333335</v>
      </c>
      <c r="M5793" s="199">
        <f t="shared" si="545"/>
        <v>3.83</v>
      </c>
    </row>
    <row r="5794" spans="1:13" x14ac:dyDescent="0.35">
      <c r="A5794" s="189" t="s">
        <v>5230</v>
      </c>
      <c r="B5794" s="190" t="s">
        <v>4001</v>
      </c>
      <c r="C5794" s="191">
        <v>592501</v>
      </c>
      <c r="D5794" s="192">
        <v>2.044</v>
      </c>
      <c r="E5794" s="193">
        <v>41.6484375</v>
      </c>
      <c r="F5794" s="194">
        <v>1.1160714285714286</v>
      </c>
      <c r="H5794" s="195">
        <f t="shared" si="541"/>
        <v>0.5</v>
      </c>
      <c r="I5794" s="196">
        <f t="shared" si="542"/>
        <v>1.5</v>
      </c>
      <c r="J5794" s="197">
        <f t="shared" si="543"/>
        <v>5</v>
      </c>
      <c r="K5794" s="186">
        <f t="shared" si="546"/>
        <v>7</v>
      </c>
      <c r="L5794" s="198">
        <f t="shared" si="544"/>
        <v>2.3333333333333335</v>
      </c>
      <c r="M5794" s="199">
        <f t="shared" si="545"/>
        <v>2.33</v>
      </c>
    </row>
    <row r="5795" spans="1:13" x14ac:dyDescent="0.35">
      <c r="A5795" s="189" t="s">
        <v>5230</v>
      </c>
      <c r="B5795" s="190" t="s">
        <v>5253</v>
      </c>
      <c r="C5795" s="191">
        <v>592510</v>
      </c>
      <c r="D5795" s="192">
        <v>2.7759999999999998</v>
      </c>
      <c r="E5795" s="193">
        <v>43.38729609</v>
      </c>
      <c r="F5795" s="194">
        <v>3.6579337617399905</v>
      </c>
      <c r="H5795" s="195">
        <f t="shared" si="541"/>
        <v>2</v>
      </c>
      <c r="I5795" s="196">
        <f t="shared" si="542"/>
        <v>4.5</v>
      </c>
      <c r="J5795" s="197">
        <f t="shared" si="543"/>
        <v>2</v>
      </c>
      <c r="K5795" s="186">
        <f t="shared" si="546"/>
        <v>8.5</v>
      </c>
      <c r="L5795" s="198">
        <f t="shared" si="544"/>
        <v>2.8333333333333335</v>
      </c>
      <c r="M5795" s="199">
        <f t="shared" si="545"/>
        <v>2.83</v>
      </c>
    </row>
    <row r="5796" spans="1:13" x14ac:dyDescent="0.35">
      <c r="A5796" s="189" t="s">
        <v>5230</v>
      </c>
      <c r="B5796" s="190" t="s">
        <v>312</v>
      </c>
      <c r="C5796" s="191">
        <v>592528</v>
      </c>
      <c r="D5796" s="192">
        <v>3.125</v>
      </c>
      <c r="E5796" s="193">
        <v>45.057522120000002</v>
      </c>
      <c r="F5796" s="194">
        <v>2.1632251720747298</v>
      </c>
      <c r="H5796" s="195">
        <f t="shared" si="541"/>
        <v>2.5</v>
      </c>
      <c r="I5796" s="196">
        <f t="shared" si="542"/>
        <v>5</v>
      </c>
      <c r="J5796" s="197">
        <f t="shared" si="543"/>
        <v>4</v>
      </c>
      <c r="K5796" s="186">
        <f t="shared" si="546"/>
        <v>11.5</v>
      </c>
      <c r="L5796" s="198">
        <f t="shared" si="544"/>
        <v>3.8333333333333335</v>
      </c>
      <c r="M5796" s="199">
        <f t="shared" si="545"/>
        <v>3.83</v>
      </c>
    </row>
    <row r="5797" spans="1:13" x14ac:dyDescent="0.35">
      <c r="A5797" s="189" t="s">
        <v>5230</v>
      </c>
      <c r="B5797" s="190" t="s">
        <v>5254</v>
      </c>
      <c r="C5797" s="191">
        <v>592561</v>
      </c>
      <c r="D5797" s="192">
        <v>1.1319999999999999</v>
      </c>
      <c r="E5797" s="193">
        <v>44.438388629999999</v>
      </c>
      <c r="F5797" s="194">
        <v>1.8957345971563981</v>
      </c>
      <c r="H5797" s="195">
        <f t="shared" si="541"/>
        <v>0.5</v>
      </c>
      <c r="I5797" s="196">
        <f t="shared" si="542"/>
        <v>5</v>
      </c>
      <c r="J5797" s="197">
        <f t="shared" si="543"/>
        <v>4.5</v>
      </c>
      <c r="K5797" s="186">
        <f t="shared" si="546"/>
        <v>10</v>
      </c>
      <c r="L5797" s="198">
        <f t="shared" si="544"/>
        <v>3.3333333333333335</v>
      </c>
      <c r="M5797" s="199">
        <f t="shared" si="545"/>
        <v>3.33</v>
      </c>
    </row>
    <row r="5798" spans="1:13" x14ac:dyDescent="0.35">
      <c r="A5798" s="189" t="s">
        <v>5230</v>
      </c>
      <c r="B5798" s="190" t="s">
        <v>5255</v>
      </c>
      <c r="C5798" s="191">
        <v>592587</v>
      </c>
      <c r="D5798" s="192">
        <v>11.538</v>
      </c>
      <c r="E5798" s="193">
        <v>43.265151520000003</v>
      </c>
      <c r="F5798" s="194">
        <v>4.545454545454545</v>
      </c>
      <c r="H5798" s="195">
        <f t="shared" si="541"/>
        <v>5</v>
      </c>
      <c r="I5798" s="196">
        <f t="shared" si="542"/>
        <v>4</v>
      </c>
      <c r="J5798" s="197">
        <f t="shared" si="543"/>
        <v>0.5</v>
      </c>
      <c r="K5798" s="186">
        <f t="shared" si="546"/>
        <v>9.5</v>
      </c>
      <c r="L5798" s="198">
        <f t="shared" si="544"/>
        <v>3.1666666666666665</v>
      </c>
      <c r="M5798" s="199">
        <f t="shared" si="545"/>
        <v>3.16</v>
      </c>
    </row>
    <row r="5799" spans="1:13" x14ac:dyDescent="0.35">
      <c r="A5799" s="189" t="s">
        <v>5230</v>
      </c>
      <c r="B5799" s="190" t="s">
        <v>3545</v>
      </c>
      <c r="C5799" s="191">
        <v>550752</v>
      </c>
      <c r="D5799" s="192">
        <v>3.5569999999999999</v>
      </c>
      <c r="E5799" s="193">
        <v>44.33592453</v>
      </c>
      <c r="F5799" s="194">
        <v>3.3811320754716978</v>
      </c>
      <c r="H5799" s="195">
        <f t="shared" si="541"/>
        <v>3.5</v>
      </c>
      <c r="I5799" s="196">
        <f t="shared" si="542"/>
        <v>5</v>
      </c>
      <c r="J5799" s="197">
        <f t="shared" si="543"/>
        <v>2.5</v>
      </c>
      <c r="K5799" s="186">
        <f t="shared" si="546"/>
        <v>11</v>
      </c>
      <c r="L5799" s="198">
        <f t="shared" si="544"/>
        <v>3.6666666666666665</v>
      </c>
      <c r="M5799" s="199">
        <f t="shared" si="545"/>
        <v>3.66</v>
      </c>
    </row>
    <row r="5800" spans="1:13" x14ac:dyDescent="0.35">
      <c r="A5800" s="189" t="s">
        <v>5230</v>
      </c>
      <c r="B5800" s="190" t="s">
        <v>5050</v>
      </c>
      <c r="C5800" s="191">
        <v>592625</v>
      </c>
      <c r="D5800" s="192">
        <v>3.488</v>
      </c>
      <c r="E5800" s="193">
        <v>45.344705879999999</v>
      </c>
      <c r="F5800" s="194">
        <v>3.7647058823529411</v>
      </c>
      <c r="H5800" s="195">
        <f t="shared" si="541"/>
        <v>3.5</v>
      </c>
      <c r="I5800" s="196">
        <f t="shared" si="542"/>
        <v>5</v>
      </c>
      <c r="J5800" s="197">
        <f t="shared" si="543"/>
        <v>2</v>
      </c>
      <c r="K5800" s="186">
        <f t="shared" si="546"/>
        <v>10.5</v>
      </c>
      <c r="L5800" s="198">
        <f t="shared" si="544"/>
        <v>3.5</v>
      </c>
      <c r="M5800" s="199">
        <f t="shared" si="545"/>
        <v>3.5</v>
      </c>
    </row>
    <row r="5801" spans="1:13" x14ac:dyDescent="0.35">
      <c r="A5801" s="189" t="s">
        <v>5230</v>
      </c>
      <c r="B5801" s="190" t="s">
        <v>5256</v>
      </c>
      <c r="C5801" s="191">
        <v>592633</v>
      </c>
      <c r="D5801" s="192">
        <v>6.3159999999999998</v>
      </c>
      <c r="E5801" s="193">
        <v>49.273006129999999</v>
      </c>
      <c r="F5801" s="194">
        <v>6.1349693251533743</v>
      </c>
      <c r="H5801" s="195">
        <f t="shared" si="541"/>
        <v>5</v>
      </c>
      <c r="I5801" s="196">
        <f t="shared" si="542"/>
        <v>5</v>
      </c>
      <c r="J5801" s="197">
        <f t="shared" si="543"/>
        <v>0.5</v>
      </c>
      <c r="K5801" s="186">
        <f t="shared" si="546"/>
        <v>10.5</v>
      </c>
      <c r="L5801" s="198">
        <f t="shared" si="544"/>
        <v>3.5</v>
      </c>
      <c r="M5801" s="199">
        <f t="shared" si="545"/>
        <v>3.5</v>
      </c>
    </row>
    <row r="5802" spans="1:13" x14ac:dyDescent="0.35">
      <c r="A5802" s="189" t="s">
        <v>5230</v>
      </c>
      <c r="B5802" s="190" t="s">
        <v>2328</v>
      </c>
      <c r="C5802" s="191">
        <v>592650</v>
      </c>
      <c r="D5802" s="192">
        <v>3.2629999999999999</v>
      </c>
      <c r="E5802" s="193">
        <v>41.529850750000001</v>
      </c>
      <c r="F5802" s="194">
        <v>4.477611940298508</v>
      </c>
      <c r="H5802" s="195">
        <f t="shared" si="541"/>
        <v>3</v>
      </c>
      <c r="I5802" s="196">
        <f t="shared" si="542"/>
        <v>1.5</v>
      </c>
      <c r="J5802" s="197">
        <f t="shared" si="543"/>
        <v>1</v>
      </c>
      <c r="K5802" s="186">
        <f t="shared" si="546"/>
        <v>5.5</v>
      </c>
      <c r="L5802" s="198">
        <f t="shared" si="544"/>
        <v>1.8333333333333333</v>
      </c>
      <c r="M5802" s="199">
        <f t="shared" si="545"/>
        <v>1.83</v>
      </c>
    </row>
    <row r="5803" spans="1:13" x14ac:dyDescent="0.35">
      <c r="A5803" s="189" t="s">
        <v>5230</v>
      </c>
      <c r="B5803" s="190" t="s">
        <v>668</v>
      </c>
      <c r="C5803" s="191">
        <v>592668</v>
      </c>
      <c r="D5803" s="192">
        <v>2.0550000000000002</v>
      </c>
      <c r="E5803" s="193">
        <v>45.531818180000002</v>
      </c>
      <c r="F5803" s="194">
        <v>1.8181818181818181</v>
      </c>
      <c r="H5803" s="195">
        <f t="shared" si="541"/>
        <v>0.5</v>
      </c>
      <c r="I5803" s="196">
        <f t="shared" si="542"/>
        <v>5</v>
      </c>
      <c r="J5803" s="197">
        <f t="shared" si="543"/>
        <v>5</v>
      </c>
      <c r="K5803" s="186">
        <f t="shared" si="546"/>
        <v>10.5</v>
      </c>
      <c r="L5803" s="198">
        <f t="shared" si="544"/>
        <v>3.5</v>
      </c>
      <c r="M5803" s="199">
        <f t="shared" si="545"/>
        <v>3.5</v>
      </c>
    </row>
    <row r="5804" spans="1:13" x14ac:dyDescent="0.35">
      <c r="A5804" s="189" t="s">
        <v>5230</v>
      </c>
      <c r="B5804" s="190" t="s">
        <v>5257</v>
      </c>
      <c r="C5804" s="191">
        <v>592692</v>
      </c>
      <c r="D5804" s="192">
        <v>2.649</v>
      </c>
      <c r="E5804" s="193">
        <v>42.752644680000003</v>
      </c>
      <c r="F5804" s="194">
        <v>3.1113876789047916</v>
      </c>
      <c r="H5804" s="195">
        <f t="shared" si="541"/>
        <v>1.5</v>
      </c>
      <c r="I5804" s="196">
        <f t="shared" si="542"/>
        <v>3.5</v>
      </c>
      <c r="J5804" s="197">
        <f t="shared" si="543"/>
        <v>3</v>
      </c>
      <c r="K5804" s="186">
        <f t="shared" si="546"/>
        <v>8</v>
      </c>
      <c r="L5804" s="198">
        <f t="shared" si="544"/>
        <v>2.6666666666666665</v>
      </c>
      <c r="M5804" s="199">
        <f t="shared" si="545"/>
        <v>2.66</v>
      </c>
    </row>
    <row r="5805" spans="1:13" x14ac:dyDescent="0.35">
      <c r="A5805" s="189" t="s">
        <v>5230</v>
      </c>
      <c r="B5805" s="190" t="s">
        <v>5258</v>
      </c>
      <c r="C5805" s="191">
        <v>592706</v>
      </c>
      <c r="D5805" s="192">
        <v>3.347</v>
      </c>
      <c r="E5805" s="193">
        <v>43.141396929999999</v>
      </c>
      <c r="F5805" s="194">
        <v>1.8739352640545146</v>
      </c>
      <c r="H5805" s="195">
        <f t="shared" si="541"/>
        <v>3</v>
      </c>
      <c r="I5805" s="196">
        <f t="shared" si="542"/>
        <v>4</v>
      </c>
      <c r="J5805" s="197">
        <f t="shared" si="543"/>
        <v>4.5</v>
      </c>
      <c r="K5805" s="186">
        <f t="shared" si="546"/>
        <v>11.5</v>
      </c>
      <c r="L5805" s="198">
        <f t="shared" si="544"/>
        <v>3.8333333333333335</v>
      </c>
      <c r="M5805" s="199">
        <f t="shared" si="545"/>
        <v>3.83</v>
      </c>
    </row>
    <row r="5806" spans="1:13" x14ac:dyDescent="0.35">
      <c r="A5806" s="189" t="s">
        <v>5230</v>
      </c>
      <c r="B5806" s="190" t="s">
        <v>1709</v>
      </c>
      <c r="C5806" s="191">
        <v>592714</v>
      </c>
      <c r="D5806" s="192">
        <v>2.4390000000000001</v>
      </c>
      <c r="E5806" s="193">
        <v>43.950592890000003</v>
      </c>
      <c r="F5806" s="194">
        <v>1.5810276679841897</v>
      </c>
      <c r="H5806" s="195">
        <f t="shared" si="541"/>
        <v>1</v>
      </c>
      <c r="I5806" s="196">
        <f t="shared" si="542"/>
        <v>5</v>
      </c>
      <c r="J5806" s="197">
        <f t="shared" si="543"/>
        <v>5</v>
      </c>
      <c r="K5806" s="186">
        <f t="shared" si="546"/>
        <v>11</v>
      </c>
      <c r="L5806" s="198">
        <f t="shared" si="544"/>
        <v>3.6666666666666665</v>
      </c>
      <c r="M5806" s="199">
        <f t="shared" si="545"/>
        <v>3.66</v>
      </c>
    </row>
    <row r="5807" spans="1:13" x14ac:dyDescent="0.35">
      <c r="A5807" s="189" t="s">
        <v>5230</v>
      </c>
      <c r="B5807" s="190" t="s">
        <v>5259</v>
      </c>
      <c r="C5807" s="191">
        <v>592722</v>
      </c>
      <c r="D5807" s="192">
        <v>2.6429999999999998</v>
      </c>
      <c r="E5807" s="193">
        <v>42.996441279999999</v>
      </c>
      <c r="F5807" s="194">
        <v>3.7366548042704628</v>
      </c>
      <c r="H5807" s="195">
        <f t="shared" si="541"/>
        <v>1.5</v>
      </c>
      <c r="I5807" s="196">
        <f t="shared" si="542"/>
        <v>3.5</v>
      </c>
      <c r="J5807" s="197">
        <f t="shared" si="543"/>
        <v>2</v>
      </c>
      <c r="K5807" s="186">
        <f t="shared" si="546"/>
        <v>7</v>
      </c>
      <c r="L5807" s="198">
        <f t="shared" si="544"/>
        <v>2.3333333333333335</v>
      </c>
      <c r="M5807" s="199">
        <f t="shared" si="545"/>
        <v>2.33</v>
      </c>
    </row>
    <row r="5808" spans="1:13" x14ac:dyDescent="0.35">
      <c r="A5808" s="189" t="s">
        <v>5230</v>
      </c>
      <c r="B5808" s="190" t="s">
        <v>5230</v>
      </c>
      <c r="C5808" s="191">
        <v>592005</v>
      </c>
      <c r="D5808" s="192">
        <v>3.556</v>
      </c>
      <c r="E5808" s="193">
        <v>45.091745879999998</v>
      </c>
      <c r="F5808" s="194">
        <v>5.9760157221353225</v>
      </c>
      <c r="H5808" s="195">
        <f t="shared" si="541"/>
        <v>3.5</v>
      </c>
      <c r="I5808" s="196">
        <f t="shared" si="542"/>
        <v>5</v>
      </c>
      <c r="J5808" s="197">
        <f t="shared" si="543"/>
        <v>0.5</v>
      </c>
      <c r="K5808" s="186">
        <f t="shared" si="546"/>
        <v>9</v>
      </c>
      <c r="L5808" s="198">
        <f t="shared" si="544"/>
        <v>3</v>
      </c>
      <c r="M5808" s="199">
        <f t="shared" si="545"/>
        <v>3</v>
      </c>
    </row>
    <row r="5809" spans="1:13" x14ac:dyDescent="0.35">
      <c r="A5809" s="189" t="s">
        <v>5230</v>
      </c>
      <c r="B5809" s="190" t="s">
        <v>5260</v>
      </c>
      <c r="C5809" s="191">
        <v>592749</v>
      </c>
      <c r="D5809" s="192">
        <v>3.516</v>
      </c>
      <c r="E5809" s="193">
        <v>45.105564649999998</v>
      </c>
      <c r="F5809" s="194">
        <v>1.7769464577975216</v>
      </c>
      <c r="H5809" s="195">
        <f t="shared" si="541"/>
        <v>3.5</v>
      </c>
      <c r="I5809" s="196">
        <f t="shared" si="542"/>
        <v>5</v>
      </c>
      <c r="J5809" s="197">
        <f t="shared" si="543"/>
        <v>5</v>
      </c>
      <c r="K5809" s="186">
        <f t="shared" si="546"/>
        <v>13.5</v>
      </c>
      <c r="L5809" s="198">
        <f t="shared" si="544"/>
        <v>4.5</v>
      </c>
      <c r="M5809" s="199">
        <f t="shared" si="545"/>
        <v>4.5</v>
      </c>
    </row>
    <row r="5810" spans="1:13" x14ac:dyDescent="0.35">
      <c r="A5810" s="189" t="s">
        <v>5230</v>
      </c>
      <c r="B5810" s="190" t="s">
        <v>758</v>
      </c>
      <c r="C5810" s="191">
        <v>592757</v>
      </c>
      <c r="D5810" s="192">
        <v>3.2469999999999999</v>
      </c>
      <c r="E5810" s="193">
        <v>42.208171210000003</v>
      </c>
      <c r="F5810" s="194">
        <v>1.556420233463035</v>
      </c>
      <c r="H5810" s="195">
        <f t="shared" si="541"/>
        <v>3</v>
      </c>
      <c r="I5810" s="196">
        <f t="shared" si="542"/>
        <v>2.5</v>
      </c>
      <c r="J5810" s="197">
        <f t="shared" si="543"/>
        <v>5</v>
      </c>
      <c r="K5810" s="186">
        <f t="shared" si="546"/>
        <v>10.5</v>
      </c>
      <c r="L5810" s="198">
        <f t="shared" si="544"/>
        <v>3.5</v>
      </c>
      <c r="M5810" s="199">
        <f t="shared" si="545"/>
        <v>3.5</v>
      </c>
    </row>
    <row r="5811" spans="1:13" x14ac:dyDescent="0.35">
      <c r="A5811" s="189" t="s">
        <v>5230</v>
      </c>
      <c r="B5811" s="190" t="s">
        <v>4375</v>
      </c>
      <c r="C5811" s="191">
        <v>592781</v>
      </c>
      <c r="D5811" s="192">
        <v>1.4930000000000001</v>
      </c>
      <c r="E5811" s="193">
        <v>43.834905659999997</v>
      </c>
      <c r="F5811" s="194">
        <v>6.6037735849056594</v>
      </c>
      <c r="H5811" s="195">
        <f t="shared" si="541"/>
        <v>0.5</v>
      </c>
      <c r="I5811" s="196">
        <f t="shared" si="542"/>
        <v>5</v>
      </c>
      <c r="J5811" s="197">
        <f t="shared" si="543"/>
        <v>0.5</v>
      </c>
      <c r="K5811" s="186">
        <f t="shared" si="546"/>
        <v>6</v>
      </c>
      <c r="L5811" s="198">
        <f t="shared" si="544"/>
        <v>2</v>
      </c>
      <c r="M5811" s="199">
        <f t="shared" si="545"/>
        <v>2</v>
      </c>
    </row>
    <row r="5812" spans="1:13" x14ac:dyDescent="0.35">
      <c r="A5812" s="189" t="s">
        <v>5230</v>
      </c>
      <c r="B5812" s="190" t="s">
        <v>5261</v>
      </c>
      <c r="C5812" s="191">
        <v>592790</v>
      </c>
      <c r="D5812" s="192">
        <v>1.302</v>
      </c>
      <c r="E5812" s="193">
        <v>44.676731789999998</v>
      </c>
      <c r="F5812" s="194">
        <v>1.7761989342806395</v>
      </c>
      <c r="H5812" s="195">
        <f t="shared" si="541"/>
        <v>0.5</v>
      </c>
      <c r="I5812" s="196">
        <f t="shared" si="542"/>
        <v>5</v>
      </c>
      <c r="J5812" s="197">
        <f t="shared" si="543"/>
        <v>5</v>
      </c>
      <c r="K5812" s="186">
        <f t="shared" si="546"/>
        <v>10.5</v>
      </c>
      <c r="L5812" s="198">
        <f t="shared" si="544"/>
        <v>3.5</v>
      </c>
      <c r="M5812" s="199">
        <f t="shared" si="545"/>
        <v>3.5</v>
      </c>
    </row>
    <row r="5813" spans="1:13" x14ac:dyDescent="0.35">
      <c r="A5813" s="189" t="s">
        <v>5230</v>
      </c>
      <c r="B5813" s="190" t="s">
        <v>5262</v>
      </c>
      <c r="C5813" s="191">
        <v>592854</v>
      </c>
      <c r="D5813" s="192">
        <v>4.2859999999999996</v>
      </c>
      <c r="E5813" s="193">
        <v>40.939528019999997</v>
      </c>
      <c r="F5813" s="194">
        <v>5.3097345132743365</v>
      </c>
      <c r="H5813" s="195">
        <f t="shared" si="541"/>
        <v>5</v>
      </c>
      <c r="I5813" s="196">
        <f t="shared" si="542"/>
        <v>0.5</v>
      </c>
      <c r="J5813" s="197">
        <f t="shared" si="543"/>
        <v>0.5</v>
      </c>
      <c r="K5813" s="186">
        <f t="shared" si="546"/>
        <v>6</v>
      </c>
      <c r="L5813" s="198">
        <f t="shared" si="544"/>
        <v>2</v>
      </c>
      <c r="M5813" s="199">
        <f t="shared" si="545"/>
        <v>2</v>
      </c>
    </row>
    <row r="5814" spans="1:13" x14ac:dyDescent="0.35">
      <c r="A5814" s="189" t="s">
        <v>5230</v>
      </c>
      <c r="B5814" s="190" t="s">
        <v>5263</v>
      </c>
      <c r="C5814" s="191">
        <v>592862</v>
      </c>
      <c r="D5814" s="192">
        <v>2.9889999999999999</v>
      </c>
      <c r="E5814" s="193">
        <v>44.111076920000002</v>
      </c>
      <c r="F5814" s="194">
        <v>1.1076923076923078</v>
      </c>
      <c r="H5814" s="195">
        <f t="shared" si="541"/>
        <v>2.5</v>
      </c>
      <c r="I5814" s="196">
        <f t="shared" si="542"/>
        <v>5</v>
      </c>
      <c r="J5814" s="197">
        <f t="shared" si="543"/>
        <v>5</v>
      </c>
      <c r="K5814" s="186">
        <f t="shared" si="546"/>
        <v>12.5</v>
      </c>
      <c r="L5814" s="198">
        <f t="shared" si="544"/>
        <v>4.166666666666667</v>
      </c>
      <c r="M5814" s="199">
        <f t="shared" si="545"/>
        <v>4.16</v>
      </c>
    </row>
    <row r="5815" spans="1:13" x14ac:dyDescent="0.35">
      <c r="A5815" s="189" t="s">
        <v>5264</v>
      </c>
      <c r="B5815" s="190" t="s">
        <v>5265</v>
      </c>
      <c r="C5815" s="191">
        <v>592021</v>
      </c>
      <c r="D5815" s="192">
        <v>2.5550000000000002</v>
      </c>
      <c r="E5815" s="193">
        <v>42.601725700000003</v>
      </c>
      <c r="F5815" s="194">
        <v>3.3605812897366034</v>
      </c>
      <c r="H5815" s="195">
        <f t="shared" si="541"/>
        <v>1.5</v>
      </c>
      <c r="I5815" s="196">
        <f t="shared" si="542"/>
        <v>3</v>
      </c>
      <c r="J5815" s="197">
        <f t="shared" si="543"/>
        <v>2.5</v>
      </c>
      <c r="K5815" s="186">
        <f t="shared" si="546"/>
        <v>7</v>
      </c>
      <c r="L5815" s="198">
        <f t="shared" si="544"/>
        <v>2.3333333333333335</v>
      </c>
      <c r="M5815" s="199">
        <f t="shared" si="545"/>
        <v>2.33</v>
      </c>
    </row>
    <row r="5816" spans="1:13" x14ac:dyDescent="0.35">
      <c r="A5816" s="189" t="s">
        <v>5264</v>
      </c>
      <c r="B5816" s="190" t="s">
        <v>5266</v>
      </c>
      <c r="C5816" s="191">
        <v>592048</v>
      </c>
      <c r="D5816" s="192">
        <v>2.92</v>
      </c>
      <c r="E5816" s="193">
        <v>43.793663410000001</v>
      </c>
      <c r="F5816" s="194">
        <v>2.180331592096298</v>
      </c>
      <c r="H5816" s="195">
        <f t="shared" si="541"/>
        <v>2.5</v>
      </c>
      <c r="I5816" s="196">
        <f t="shared" si="542"/>
        <v>5</v>
      </c>
      <c r="J5816" s="197">
        <f t="shared" si="543"/>
        <v>4</v>
      </c>
      <c r="K5816" s="186">
        <f t="shared" si="546"/>
        <v>11.5</v>
      </c>
      <c r="L5816" s="198">
        <f t="shared" si="544"/>
        <v>3.8333333333333335</v>
      </c>
      <c r="M5816" s="199">
        <f t="shared" si="545"/>
        <v>3.83</v>
      </c>
    </row>
    <row r="5817" spans="1:13" x14ac:dyDescent="0.35">
      <c r="A5817" s="189" t="s">
        <v>5264</v>
      </c>
      <c r="B5817" s="190" t="s">
        <v>598</v>
      </c>
      <c r="C5817" s="191">
        <v>592099</v>
      </c>
      <c r="D5817" s="192">
        <v>3.5470000000000002</v>
      </c>
      <c r="E5817" s="193">
        <v>44.53756345</v>
      </c>
      <c r="F5817" s="194">
        <v>0.81218274111675137</v>
      </c>
      <c r="H5817" s="195">
        <f t="shared" si="541"/>
        <v>3.5</v>
      </c>
      <c r="I5817" s="196">
        <f t="shared" si="542"/>
        <v>5</v>
      </c>
      <c r="J5817" s="197">
        <f t="shared" si="543"/>
        <v>5</v>
      </c>
      <c r="K5817" s="186">
        <f t="shared" si="546"/>
        <v>13.5</v>
      </c>
      <c r="L5817" s="198">
        <f t="shared" si="544"/>
        <v>4.5</v>
      </c>
      <c r="M5817" s="199">
        <f t="shared" si="545"/>
        <v>4.5</v>
      </c>
    </row>
    <row r="5818" spans="1:13" x14ac:dyDescent="0.35">
      <c r="A5818" s="189" t="s">
        <v>5264</v>
      </c>
      <c r="B5818" s="190" t="s">
        <v>5267</v>
      </c>
      <c r="C5818" s="191">
        <v>592111</v>
      </c>
      <c r="D5818" s="192">
        <v>1.9610000000000001</v>
      </c>
      <c r="E5818" s="193">
        <v>43.651869159999997</v>
      </c>
      <c r="F5818" s="194">
        <v>3.0373831775700935</v>
      </c>
      <c r="H5818" s="195">
        <f t="shared" si="541"/>
        <v>0.5</v>
      </c>
      <c r="I5818" s="196">
        <f t="shared" si="542"/>
        <v>5</v>
      </c>
      <c r="J5818" s="197">
        <f t="shared" si="543"/>
        <v>3</v>
      </c>
      <c r="K5818" s="186">
        <f t="shared" si="546"/>
        <v>8.5</v>
      </c>
      <c r="L5818" s="198">
        <f t="shared" si="544"/>
        <v>2.8333333333333335</v>
      </c>
      <c r="M5818" s="199">
        <f t="shared" si="545"/>
        <v>2.83</v>
      </c>
    </row>
    <row r="5819" spans="1:13" x14ac:dyDescent="0.35">
      <c r="A5819" s="189" t="s">
        <v>5264</v>
      </c>
      <c r="B5819" s="190" t="s">
        <v>5268</v>
      </c>
      <c r="C5819" s="191">
        <v>592145</v>
      </c>
      <c r="D5819" s="192">
        <v>1.6890000000000001</v>
      </c>
      <c r="E5819" s="193">
        <v>44.218924579999999</v>
      </c>
      <c r="F5819" s="194">
        <v>1.4664804469273742</v>
      </c>
      <c r="H5819" s="195">
        <f t="shared" si="541"/>
        <v>0.5</v>
      </c>
      <c r="I5819" s="196">
        <f t="shared" si="542"/>
        <v>5</v>
      </c>
      <c r="J5819" s="197">
        <f t="shared" si="543"/>
        <v>5</v>
      </c>
      <c r="K5819" s="186">
        <f t="shared" si="546"/>
        <v>10.5</v>
      </c>
      <c r="L5819" s="198">
        <f t="shared" si="544"/>
        <v>3.5</v>
      </c>
      <c r="M5819" s="199">
        <f t="shared" si="545"/>
        <v>3.5</v>
      </c>
    </row>
    <row r="5820" spans="1:13" x14ac:dyDescent="0.35">
      <c r="A5820" s="189" t="s">
        <v>5264</v>
      </c>
      <c r="B5820" s="190" t="s">
        <v>1656</v>
      </c>
      <c r="C5820" s="191">
        <v>592153</v>
      </c>
      <c r="D5820" s="192">
        <v>3.125</v>
      </c>
      <c r="E5820" s="193">
        <v>44.058882240000003</v>
      </c>
      <c r="F5820" s="194">
        <v>2.7944111776447103</v>
      </c>
      <c r="H5820" s="195">
        <f t="shared" si="541"/>
        <v>2.5</v>
      </c>
      <c r="I5820" s="196">
        <f t="shared" si="542"/>
        <v>5</v>
      </c>
      <c r="J5820" s="197">
        <f t="shared" si="543"/>
        <v>3.5</v>
      </c>
      <c r="K5820" s="186">
        <f t="shared" si="546"/>
        <v>11</v>
      </c>
      <c r="L5820" s="198">
        <f t="shared" si="544"/>
        <v>3.6666666666666665</v>
      </c>
      <c r="M5820" s="199">
        <f t="shared" si="545"/>
        <v>3.66</v>
      </c>
    </row>
    <row r="5821" spans="1:13" x14ac:dyDescent="0.35">
      <c r="A5821" s="189" t="s">
        <v>5264</v>
      </c>
      <c r="B5821" s="190" t="s">
        <v>5269</v>
      </c>
      <c r="C5821" s="191">
        <v>592188</v>
      </c>
      <c r="D5821" s="192">
        <v>1.556</v>
      </c>
      <c r="E5821" s="193">
        <v>44.7902439</v>
      </c>
      <c r="F5821" s="194">
        <v>2.1951219512195124</v>
      </c>
      <c r="H5821" s="195">
        <f t="shared" si="541"/>
        <v>0.5</v>
      </c>
      <c r="I5821" s="196">
        <f t="shared" si="542"/>
        <v>5</v>
      </c>
      <c r="J5821" s="197">
        <f t="shared" si="543"/>
        <v>4</v>
      </c>
      <c r="K5821" s="186">
        <f t="shared" si="546"/>
        <v>9.5</v>
      </c>
      <c r="L5821" s="198">
        <f t="shared" si="544"/>
        <v>3.1666666666666665</v>
      </c>
      <c r="M5821" s="199">
        <f t="shared" si="545"/>
        <v>3.16</v>
      </c>
    </row>
    <row r="5822" spans="1:13" x14ac:dyDescent="0.35">
      <c r="A5822" s="189" t="s">
        <v>5264</v>
      </c>
      <c r="B5822" s="190" t="s">
        <v>5270</v>
      </c>
      <c r="C5822" s="191">
        <v>550736</v>
      </c>
      <c r="D5822" s="192">
        <v>1.5149999999999999</v>
      </c>
      <c r="E5822" s="193">
        <v>45.261682239999999</v>
      </c>
      <c r="F5822" s="194">
        <v>4.6728971962616823</v>
      </c>
      <c r="H5822" s="195">
        <f t="shared" si="541"/>
        <v>0.5</v>
      </c>
      <c r="I5822" s="196">
        <f t="shared" si="542"/>
        <v>5</v>
      </c>
      <c r="J5822" s="197">
        <f t="shared" si="543"/>
        <v>0.5</v>
      </c>
      <c r="K5822" s="186">
        <f t="shared" si="546"/>
        <v>6</v>
      </c>
      <c r="L5822" s="198">
        <f t="shared" si="544"/>
        <v>2</v>
      </c>
      <c r="M5822" s="199">
        <f t="shared" si="545"/>
        <v>2</v>
      </c>
    </row>
    <row r="5823" spans="1:13" x14ac:dyDescent="0.35">
      <c r="A5823" s="189" t="s">
        <v>5264</v>
      </c>
      <c r="B5823" s="190" t="s">
        <v>5271</v>
      </c>
      <c r="C5823" s="191">
        <v>592200</v>
      </c>
      <c r="D5823" s="192">
        <v>2.4350000000000001</v>
      </c>
      <c r="E5823" s="193">
        <v>43.102040819999999</v>
      </c>
      <c r="F5823" s="194">
        <v>3.2653061224489797</v>
      </c>
      <c r="H5823" s="195">
        <f t="shared" si="541"/>
        <v>1</v>
      </c>
      <c r="I5823" s="196">
        <f t="shared" si="542"/>
        <v>4</v>
      </c>
      <c r="J5823" s="197">
        <f t="shared" si="543"/>
        <v>2.5</v>
      </c>
      <c r="K5823" s="186">
        <f t="shared" si="546"/>
        <v>7.5</v>
      </c>
      <c r="L5823" s="198">
        <f t="shared" si="544"/>
        <v>2.5</v>
      </c>
      <c r="M5823" s="199">
        <f t="shared" si="545"/>
        <v>2.5</v>
      </c>
    </row>
    <row r="5824" spans="1:13" x14ac:dyDescent="0.35">
      <c r="A5824" s="189" t="s">
        <v>5264</v>
      </c>
      <c r="B5824" s="190" t="s">
        <v>5272</v>
      </c>
      <c r="C5824" s="191">
        <v>592277</v>
      </c>
      <c r="D5824" s="192">
        <v>3.343</v>
      </c>
      <c r="E5824" s="193">
        <v>44.24579439</v>
      </c>
      <c r="F5824" s="194">
        <v>0.37383177570093462</v>
      </c>
      <c r="H5824" s="195">
        <f t="shared" si="541"/>
        <v>3</v>
      </c>
      <c r="I5824" s="196">
        <f t="shared" si="542"/>
        <v>5</v>
      </c>
      <c r="J5824" s="197">
        <f t="shared" si="543"/>
        <v>5</v>
      </c>
      <c r="K5824" s="186">
        <f t="shared" si="546"/>
        <v>13</v>
      </c>
      <c r="L5824" s="198">
        <f t="shared" si="544"/>
        <v>4.333333333333333</v>
      </c>
      <c r="M5824" s="199">
        <f t="shared" si="545"/>
        <v>4.33</v>
      </c>
    </row>
    <row r="5825" spans="1:13" x14ac:dyDescent="0.35">
      <c r="A5825" s="189" t="s">
        <v>5264</v>
      </c>
      <c r="B5825" s="190" t="s">
        <v>5273</v>
      </c>
      <c r="C5825" s="191">
        <v>592285</v>
      </c>
      <c r="D5825" s="192">
        <v>2.8519999999999999</v>
      </c>
      <c r="E5825" s="193">
        <v>45.44390507</v>
      </c>
      <c r="F5825" s="194">
        <v>1.2944983818770226</v>
      </c>
      <c r="H5825" s="195">
        <f t="shared" si="541"/>
        <v>2</v>
      </c>
      <c r="I5825" s="196">
        <f t="shared" si="542"/>
        <v>5</v>
      </c>
      <c r="J5825" s="197">
        <f t="shared" si="543"/>
        <v>5</v>
      </c>
      <c r="K5825" s="186">
        <f t="shared" si="546"/>
        <v>12</v>
      </c>
      <c r="L5825" s="198">
        <f t="shared" si="544"/>
        <v>4</v>
      </c>
      <c r="M5825" s="199">
        <f t="shared" si="545"/>
        <v>4</v>
      </c>
    </row>
    <row r="5826" spans="1:13" x14ac:dyDescent="0.35">
      <c r="A5826" s="189" t="s">
        <v>5264</v>
      </c>
      <c r="B5826" s="190" t="s">
        <v>5274</v>
      </c>
      <c r="C5826" s="191">
        <v>592340</v>
      </c>
      <c r="D5826" s="192">
        <v>5.7320000000000002</v>
      </c>
      <c r="E5826" s="193">
        <v>42.995798319999999</v>
      </c>
      <c r="F5826" s="194">
        <v>0.84033613445378152</v>
      </c>
      <c r="H5826" s="195">
        <f t="shared" si="541"/>
        <v>5</v>
      </c>
      <c r="I5826" s="196">
        <f t="shared" si="542"/>
        <v>3.5</v>
      </c>
      <c r="J5826" s="197">
        <f t="shared" si="543"/>
        <v>5</v>
      </c>
      <c r="K5826" s="186">
        <f t="shared" si="546"/>
        <v>13.5</v>
      </c>
      <c r="L5826" s="198">
        <f t="shared" si="544"/>
        <v>4.5</v>
      </c>
      <c r="M5826" s="199">
        <f t="shared" si="545"/>
        <v>4.5</v>
      </c>
    </row>
    <row r="5827" spans="1:13" x14ac:dyDescent="0.35">
      <c r="A5827" s="189" t="s">
        <v>5264</v>
      </c>
      <c r="B5827" s="190" t="s">
        <v>5275</v>
      </c>
      <c r="C5827" s="191">
        <v>592421</v>
      </c>
      <c r="D5827" s="192">
        <v>2.153</v>
      </c>
      <c r="E5827" s="193">
        <v>46.189170179999998</v>
      </c>
      <c r="F5827" s="194">
        <v>2.8129395218002813</v>
      </c>
      <c r="H5827" s="195">
        <f t="shared" si="541"/>
        <v>0.5</v>
      </c>
      <c r="I5827" s="196">
        <f t="shared" si="542"/>
        <v>5</v>
      </c>
      <c r="J5827" s="197">
        <f t="shared" si="543"/>
        <v>3.5</v>
      </c>
      <c r="K5827" s="186">
        <f t="shared" si="546"/>
        <v>9</v>
      </c>
      <c r="L5827" s="198">
        <f t="shared" si="544"/>
        <v>3</v>
      </c>
      <c r="M5827" s="199">
        <f t="shared" si="545"/>
        <v>3</v>
      </c>
    </row>
    <row r="5828" spans="1:13" x14ac:dyDescent="0.35">
      <c r="A5828" s="189" t="s">
        <v>5264</v>
      </c>
      <c r="B5828" s="190" t="s">
        <v>5276</v>
      </c>
      <c r="C5828" s="191">
        <v>592439</v>
      </c>
      <c r="D5828" s="192">
        <v>2.0299999999999998</v>
      </c>
      <c r="E5828" s="193">
        <v>42.713459829999998</v>
      </c>
      <c r="F5828" s="194">
        <v>6.3445004447079745</v>
      </c>
      <c r="H5828" s="195">
        <f t="shared" ref="H5828:H5891" si="547">VALUE(_xlfn.IFS(D5828&gt;4.05,"5",D5828&gt;=3.83,"4,5",D5828&gt;=3.6,"4",D5828&gt;=3.37,"3,5",D5828&gt;=3.14,"3",D5828&gt;=2.91,"2,5",D5828&gt;=2.68,"2",D5828&gt;=2.45,"1,5",D5828&gt;=2.22,"1",D5828&lt;2.22,"0,5"))</f>
        <v>0.5</v>
      </c>
      <c r="I5828" s="196">
        <f t="shared" ref="I5828:I5891" si="548">VALUE(_xlfn.IFS(E5828&gt;43.62,"5",E5828&gt;=43.32,"4,5",E5828&gt;=43.1,"4",E5828&gt;=42.7,"3,5",E5828&gt;=42.39,"3",E5828&gt;=42.08,"2,5",E5828&gt;=41.77,"2",E5828&gt;=41.46,"1,5",E5828&gt;=41.15,"1",E5828&lt;41.15,"0,5"))</f>
        <v>3.5</v>
      </c>
      <c r="J5828" s="197">
        <f t="shared" ref="J5828:J5891" si="549">VALUE(_xlfn.IFS(F5828&gt;4.53,"0,5",F5828&gt;=4.2,"1",F5828&gt;=3.86,"1,5",F5828&gt;=3.52,"2",F5828&gt;=3.18,"2,5",F5828&gt;=2.84,"3",F5828&gt;=2.5,"3,5",F5828&gt;=2.16,"4",F5828&gt;=1.82,"4,5",F5828&lt;1.82,"5"))</f>
        <v>0.5</v>
      </c>
      <c r="K5828" s="186">
        <f t="shared" si="546"/>
        <v>4.5</v>
      </c>
      <c r="L5828" s="198">
        <f t="shared" ref="L5828:L5891" si="550">(H5828+I5828+J5828)/3</f>
        <v>1.5</v>
      </c>
      <c r="M5828" s="199">
        <f t="shared" ref="M5828:M5891" si="551">ROUNDDOWN(L5828,2)</f>
        <v>1.5</v>
      </c>
    </row>
    <row r="5829" spans="1:13" x14ac:dyDescent="0.35">
      <c r="A5829" s="189" t="s">
        <v>5264</v>
      </c>
      <c r="B5829" s="190" t="s">
        <v>5277</v>
      </c>
      <c r="C5829" s="191">
        <v>592480</v>
      </c>
      <c r="D5829" s="192">
        <v>2.673</v>
      </c>
      <c r="E5829" s="193">
        <v>43.605113639999999</v>
      </c>
      <c r="F5829" s="194">
        <v>3.125</v>
      </c>
      <c r="H5829" s="195">
        <f t="shared" si="547"/>
        <v>1.5</v>
      </c>
      <c r="I5829" s="196">
        <f t="shared" si="548"/>
        <v>4.5</v>
      </c>
      <c r="J5829" s="197">
        <f t="shared" si="549"/>
        <v>3</v>
      </c>
      <c r="K5829" s="186">
        <f t="shared" si="546"/>
        <v>9</v>
      </c>
      <c r="L5829" s="198">
        <f t="shared" si="550"/>
        <v>3</v>
      </c>
      <c r="M5829" s="199">
        <f t="shared" si="551"/>
        <v>3</v>
      </c>
    </row>
    <row r="5830" spans="1:13" x14ac:dyDescent="0.35">
      <c r="A5830" s="189" t="s">
        <v>5264</v>
      </c>
      <c r="B5830" s="190" t="s">
        <v>5278</v>
      </c>
      <c r="C5830" s="191">
        <v>592498</v>
      </c>
      <c r="D5830" s="192">
        <v>3.2949999999999999</v>
      </c>
      <c r="E5830" s="193">
        <v>42.174972910000001</v>
      </c>
      <c r="F5830" s="194">
        <v>1.5167930660888405</v>
      </c>
      <c r="H5830" s="195">
        <f t="shared" si="547"/>
        <v>3</v>
      </c>
      <c r="I5830" s="196">
        <f t="shared" si="548"/>
        <v>2.5</v>
      </c>
      <c r="J5830" s="197">
        <f t="shared" si="549"/>
        <v>5</v>
      </c>
      <c r="K5830" s="186">
        <f t="shared" si="546"/>
        <v>10.5</v>
      </c>
      <c r="L5830" s="198">
        <f t="shared" si="550"/>
        <v>3.5</v>
      </c>
      <c r="M5830" s="199">
        <f t="shared" si="551"/>
        <v>3.5</v>
      </c>
    </row>
    <row r="5831" spans="1:13" x14ac:dyDescent="0.35">
      <c r="A5831" s="189" t="s">
        <v>5264</v>
      </c>
      <c r="B5831" s="190" t="s">
        <v>5279</v>
      </c>
      <c r="C5831" s="191">
        <v>592536</v>
      </c>
      <c r="D5831" s="192">
        <v>1.331</v>
      </c>
      <c r="E5831" s="193">
        <v>42.588031649999998</v>
      </c>
      <c r="F5831" s="194">
        <v>1.9782393669634024</v>
      </c>
      <c r="H5831" s="195">
        <f t="shared" si="547"/>
        <v>0.5</v>
      </c>
      <c r="I5831" s="196">
        <f t="shared" si="548"/>
        <v>3</v>
      </c>
      <c r="J5831" s="197">
        <f t="shared" si="549"/>
        <v>4.5</v>
      </c>
      <c r="K5831" s="186">
        <f t="shared" si="546"/>
        <v>8</v>
      </c>
      <c r="L5831" s="198">
        <f t="shared" si="550"/>
        <v>2.6666666666666665</v>
      </c>
      <c r="M5831" s="199">
        <f t="shared" si="551"/>
        <v>2.66</v>
      </c>
    </row>
    <row r="5832" spans="1:13" x14ac:dyDescent="0.35">
      <c r="A5832" s="189" t="s">
        <v>5264</v>
      </c>
      <c r="B5832" s="190" t="s">
        <v>4319</v>
      </c>
      <c r="C5832" s="191">
        <v>592552</v>
      </c>
      <c r="D5832" s="192">
        <v>3.226</v>
      </c>
      <c r="E5832" s="193">
        <v>46.836820080000003</v>
      </c>
      <c r="F5832" s="194">
        <v>0.41841004184100422</v>
      </c>
      <c r="H5832" s="195">
        <f t="shared" si="547"/>
        <v>3</v>
      </c>
      <c r="I5832" s="196">
        <f t="shared" si="548"/>
        <v>5</v>
      </c>
      <c r="J5832" s="197">
        <f t="shared" si="549"/>
        <v>5</v>
      </c>
      <c r="K5832" s="186">
        <f t="shared" si="546"/>
        <v>13</v>
      </c>
      <c r="L5832" s="198">
        <f t="shared" si="550"/>
        <v>4.333333333333333</v>
      </c>
      <c r="M5832" s="199">
        <f t="shared" si="551"/>
        <v>4.33</v>
      </c>
    </row>
    <row r="5833" spans="1:13" x14ac:dyDescent="0.35">
      <c r="A5833" s="189" t="s">
        <v>5264</v>
      </c>
      <c r="B5833" s="190" t="s">
        <v>5280</v>
      </c>
      <c r="C5833" s="191">
        <v>592579</v>
      </c>
      <c r="D5833" s="192">
        <v>2.347</v>
      </c>
      <c r="E5833" s="193">
        <v>44.232456139999996</v>
      </c>
      <c r="F5833" s="194">
        <v>2.6315789473684208</v>
      </c>
      <c r="H5833" s="195">
        <f t="shared" si="547"/>
        <v>1</v>
      </c>
      <c r="I5833" s="196">
        <f t="shared" si="548"/>
        <v>5</v>
      </c>
      <c r="J5833" s="197">
        <f t="shared" si="549"/>
        <v>3.5</v>
      </c>
      <c r="K5833" s="186">
        <f t="shared" si="546"/>
        <v>9.5</v>
      </c>
      <c r="L5833" s="198">
        <f t="shared" si="550"/>
        <v>3.1666666666666665</v>
      </c>
      <c r="M5833" s="199">
        <f t="shared" si="551"/>
        <v>3.16</v>
      </c>
    </row>
    <row r="5834" spans="1:13" x14ac:dyDescent="0.35">
      <c r="A5834" s="189" t="s">
        <v>5264</v>
      </c>
      <c r="B5834" s="190" t="s">
        <v>5281</v>
      </c>
      <c r="C5834" s="191">
        <v>592609</v>
      </c>
      <c r="D5834" s="192">
        <v>3.593</v>
      </c>
      <c r="E5834" s="193">
        <v>44.917512690000002</v>
      </c>
      <c r="F5834" s="194">
        <v>2.5380710659898473</v>
      </c>
      <c r="H5834" s="195">
        <f t="shared" si="547"/>
        <v>3.5</v>
      </c>
      <c r="I5834" s="196">
        <f t="shared" si="548"/>
        <v>5</v>
      </c>
      <c r="J5834" s="197">
        <f t="shared" si="549"/>
        <v>3.5</v>
      </c>
      <c r="K5834" s="186">
        <f t="shared" si="546"/>
        <v>12</v>
      </c>
      <c r="L5834" s="198">
        <f t="shared" si="550"/>
        <v>4</v>
      </c>
      <c r="M5834" s="199">
        <f t="shared" si="551"/>
        <v>4</v>
      </c>
    </row>
    <row r="5835" spans="1:13" x14ac:dyDescent="0.35">
      <c r="A5835" s="189" t="s">
        <v>5264</v>
      </c>
      <c r="B5835" s="190" t="s">
        <v>5282</v>
      </c>
      <c r="C5835" s="191">
        <v>592617</v>
      </c>
      <c r="D5835" s="192">
        <v>2.4529999999999998</v>
      </c>
      <c r="E5835" s="193">
        <v>44.569836549999998</v>
      </c>
      <c r="F5835" s="194">
        <v>2.3179791976225852</v>
      </c>
      <c r="H5835" s="195">
        <f t="shared" si="547"/>
        <v>1.5</v>
      </c>
      <c r="I5835" s="196">
        <f t="shared" si="548"/>
        <v>5</v>
      </c>
      <c r="J5835" s="197">
        <f t="shared" si="549"/>
        <v>4</v>
      </c>
      <c r="K5835" s="186">
        <f t="shared" si="546"/>
        <v>10.5</v>
      </c>
      <c r="L5835" s="198">
        <f t="shared" si="550"/>
        <v>3.5</v>
      </c>
      <c r="M5835" s="199">
        <f t="shared" si="551"/>
        <v>3.5</v>
      </c>
    </row>
    <row r="5836" spans="1:13" x14ac:dyDescent="0.35">
      <c r="A5836" s="189" t="s">
        <v>5264</v>
      </c>
      <c r="B5836" s="190" t="s">
        <v>5283</v>
      </c>
      <c r="C5836" s="191">
        <v>592641</v>
      </c>
      <c r="D5836" s="192">
        <v>1.881</v>
      </c>
      <c r="E5836" s="193">
        <v>41.15714286</v>
      </c>
      <c r="F5836" s="194">
        <v>5.7142857142857144</v>
      </c>
      <c r="H5836" s="195">
        <f t="shared" si="547"/>
        <v>0.5</v>
      </c>
      <c r="I5836" s="196">
        <f t="shared" si="548"/>
        <v>1</v>
      </c>
      <c r="J5836" s="197">
        <f t="shared" si="549"/>
        <v>0.5</v>
      </c>
      <c r="K5836" s="186">
        <f t="shared" si="546"/>
        <v>2</v>
      </c>
      <c r="L5836" s="198">
        <f t="shared" si="550"/>
        <v>0.66666666666666663</v>
      </c>
      <c r="M5836" s="199">
        <f t="shared" si="551"/>
        <v>0.66</v>
      </c>
    </row>
    <row r="5837" spans="1:13" x14ac:dyDescent="0.35">
      <c r="A5837" s="189" t="s">
        <v>5264</v>
      </c>
      <c r="B5837" s="190" t="s">
        <v>4551</v>
      </c>
      <c r="C5837" s="191">
        <v>592676</v>
      </c>
      <c r="D5837" s="192">
        <v>2.4129999999999998</v>
      </c>
      <c r="E5837" s="193">
        <v>43.878741599999998</v>
      </c>
      <c r="F5837" s="194">
        <v>2.6878436163714117</v>
      </c>
      <c r="H5837" s="195">
        <f t="shared" si="547"/>
        <v>1</v>
      </c>
      <c r="I5837" s="196">
        <f t="shared" si="548"/>
        <v>5</v>
      </c>
      <c r="J5837" s="197">
        <f t="shared" si="549"/>
        <v>3.5</v>
      </c>
      <c r="K5837" s="186">
        <f t="shared" ref="K5837:K5900" si="552">SUM(H5837:J5837)</f>
        <v>9.5</v>
      </c>
      <c r="L5837" s="198">
        <f t="shared" si="550"/>
        <v>3.1666666666666665</v>
      </c>
      <c r="M5837" s="199">
        <f t="shared" si="551"/>
        <v>3.16</v>
      </c>
    </row>
    <row r="5838" spans="1:13" x14ac:dyDescent="0.35">
      <c r="A5838" s="189" t="s">
        <v>5264</v>
      </c>
      <c r="B5838" s="190" t="s">
        <v>5264</v>
      </c>
      <c r="C5838" s="191">
        <v>592731</v>
      </c>
      <c r="D5838" s="192">
        <v>2.6440000000000001</v>
      </c>
      <c r="E5838" s="193">
        <v>44.612624670000002</v>
      </c>
      <c r="F5838" s="194">
        <v>2.3838482121138411</v>
      </c>
      <c r="H5838" s="195">
        <f t="shared" si="547"/>
        <v>1.5</v>
      </c>
      <c r="I5838" s="196">
        <f t="shared" si="548"/>
        <v>5</v>
      </c>
      <c r="J5838" s="197">
        <f t="shared" si="549"/>
        <v>4</v>
      </c>
      <c r="K5838" s="186">
        <f t="shared" si="552"/>
        <v>10.5</v>
      </c>
      <c r="L5838" s="198">
        <f t="shared" si="550"/>
        <v>3.5</v>
      </c>
      <c r="M5838" s="199">
        <f t="shared" si="551"/>
        <v>3.5</v>
      </c>
    </row>
    <row r="5839" spans="1:13" x14ac:dyDescent="0.35">
      <c r="A5839" s="189" t="s">
        <v>5264</v>
      </c>
      <c r="B5839" s="190" t="s">
        <v>5284</v>
      </c>
      <c r="C5839" s="191">
        <v>592773</v>
      </c>
      <c r="D5839" s="192">
        <v>0.84</v>
      </c>
      <c r="E5839" s="193">
        <v>45.053846149999998</v>
      </c>
      <c r="F5839" s="194">
        <v>4.1025641025641022</v>
      </c>
      <c r="H5839" s="195">
        <f t="shared" si="547"/>
        <v>0.5</v>
      </c>
      <c r="I5839" s="196">
        <f t="shared" si="548"/>
        <v>5</v>
      </c>
      <c r="J5839" s="197">
        <f t="shared" si="549"/>
        <v>1.5</v>
      </c>
      <c r="K5839" s="186">
        <f t="shared" si="552"/>
        <v>7</v>
      </c>
      <c r="L5839" s="198">
        <f t="shared" si="550"/>
        <v>2.3333333333333335</v>
      </c>
      <c r="M5839" s="199">
        <f t="shared" si="551"/>
        <v>2.33</v>
      </c>
    </row>
    <row r="5840" spans="1:13" x14ac:dyDescent="0.35">
      <c r="A5840" s="189" t="s">
        <v>5264</v>
      </c>
      <c r="B5840" s="190" t="s">
        <v>5285</v>
      </c>
      <c r="C5840" s="191">
        <v>592803</v>
      </c>
      <c r="D5840" s="192">
        <v>3.165</v>
      </c>
      <c r="E5840" s="193">
        <v>45.8460076</v>
      </c>
      <c r="F5840" s="194">
        <v>0.76045627376425862</v>
      </c>
      <c r="H5840" s="195">
        <f t="shared" si="547"/>
        <v>3</v>
      </c>
      <c r="I5840" s="196">
        <f t="shared" si="548"/>
        <v>5</v>
      </c>
      <c r="J5840" s="197">
        <f t="shared" si="549"/>
        <v>5</v>
      </c>
      <c r="K5840" s="186">
        <f t="shared" si="552"/>
        <v>13</v>
      </c>
      <c r="L5840" s="198">
        <f t="shared" si="550"/>
        <v>4.333333333333333</v>
      </c>
      <c r="M5840" s="199">
        <f t="shared" si="551"/>
        <v>4.33</v>
      </c>
    </row>
    <row r="5841" spans="1:13" x14ac:dyDescent="0.35">
      <c r="A5841" s="189" t="s">
        <v>5264</v>
      </c>
      <c r="B5841" s="190" t="s">
        <v>5286</v>
      </c>
      <c r="C5841" s="191">
        <v>592820</v>
      </c>
      <c r="D5841" s="192">
        <v>2.0470000000000002</v>
      </c>
      <c r="E5841" s="193">
        <v>43.558268779999999</v>
      </c>
      <c r="F5841" s="194">
        <v>2.0208824520040416</v>
      </c>
      <c r="H5841" s="195">
        <f t="shared" si="547"/>
        <v>0.5</v>
      </c>
      <c r="I5841" s="196">
        <f t="shared" si="548"/>
        <v>4.5</v>
      </c>
      <c r="J5841" s="197">
        <f t="shared" si="549"/>
        <v>4.5</v>
      </c>
      <c r="K5841" s="186">
        <f t="shared" si="552"/>
        <v>9.5</v>
      </c>
      <c r="L5841" s="198">
        <f t="shared" si="550"/>
        <v>3.1666666666666665</v>
      </c>
      <c r="M5841" s="199">
        <f t="shared" si="551"/>
        <v>3.16</v>
      </c>
    </row>
    <row r="5842" spans="1:13" x14ac:dyDescent="0.35">
      <c r="A5842" s="189" t="s">
        <v>5264</v>
      </c>
      <c r="B5842" s="190" t="s">
        <v>5287</v>
      </c>
      <c r="C5842" s="191">
        <v>592838</v>
      </c>
      <c r="D5842" s="192">
        <v>5</v>
      </c>
      <c r="E5842" s="193">
        <v>38.132124349999998</v>
      </c>
      <c r="F5842" s="194">
        <v>1.0362694300518134</v>
      </c>
      <c r="H5842" s="195">
        <f t="shared" si="547"/>
        <v>5</v>
      </c>
      <c r="I5842" s="196">
        <f t="shared" si="548"/>
        <v>0.5</v>
      </c>
      <c r="J5842" s="197">
        <f t="shared" si="549"/>
        <v>5</v>
      </c>
      <c r="K5842" s="186">
        <f t="shared" si="552"/>
        <v>10.5</v>
      </c>
      <c r="L5842" s="198">
        <f t="shared" si="550"/>
        <v>3.5</v>
      </c>
      <c r="M5842" s="199">
        <f t="shared" si="551"/>
        <v>3.5</v>
      </c>
    </row>
    <row r="5843" spans="1:13" x14ac:dyDescent="0.35">
      <c r="A5843" s="189" t="s">
        <v>5264</v>
      </c>
      <c r="B5843" s="190" t="s">
        <v>5288</v>
      </c>
      <c r="C5843" s="191">
        <v>592846</v>
      </c>
      <c r="D5843" s="192">
        <v>2.4319999999999999</v>
      </c>
      <c r="E5843" s="193">
        <v>42.912852970000003</v>
      </c>
      <c r="F5843" s="194">
        <v>1.5579357351509251</v>
      </c>
      <c r="H5843" s="195">
        <f t="shared" si="547"/>
        <v>1</v>
      </c>
      <c r="I5843" s="196">
        <f t="shared" si="548"/>
        <v>3.5</v>
      </c>
      <c r="J5843" s="197">
        <f t="shared" si="549"/>
        <v>5</v>
      </c>
      <c r="K5843" s="186">
        <f t="shared" si="552"/>
        <v>9.5</v>
      </c>
      <c r="L5843" s="198">
        <f t="shared" si="550"/>
        <v>3.1666666666666665</v>
      </c>
      <c r="M5843" s="199">
        <f t="shared" si="551"/>
        <v>3.16</v>
      </c>
    </row>
    <row r="5844" spans="1:13" x14ac:dyDescent="0.35">
      <c r="A5844" s="189" t="s">
        <v>5264</v>
      </c>
      <c r="B5844" s="190" t="s">
        <v>5289</v>
      </c>
      <c r="C5844" s="191">
        <v>592871</v>
      </c>
      <c r="D5844" s="192">
        <v>9.7349999999999994</v>
      </c>
      <c r="E5844" s="193">
        <v>43.211864409999997</v>
      </c>
      <c r="F5844" s="194">
        <v>2.2598870056497176</v>
      </c>
      <c r="H5844" s="195">
        <f t="shared" si="547"/>
        <v>5</v>
      </c>
      <c r="I5844" s="196">
        <f t="shared" si="548"/>
        <v>4</v>
      </c>
      <c r="J5844" s="197">
        <f t="shared" si="549"/>
        <v>4</v>
      </c>
      <c r="K5844" s="186">
        <f t="shared" si="552"/>
        <v>13</v>
      </c>
      <c r="L5844" s="198">
        <f t="shared" si="550"/>
        <v>4.333333333333333</v>
      </c>
      <c r="M5844" s="199">
        <f t="shared" si="551"/>
        <v>4.33</v>
      </c>
    </row>
    <row r="5845" spans="1:13" x14ac:dyDescent="0.35">
      <c r="A5845" s="189" t="s">
        <v>5290</v>
      </c>
      <c r="B5845" s="190" t="s">
        <v>5291</v>
      </c>
      <c r="C5845" s="191">
        <v>585114</v>
      </c>
      <c r="D5845" s="192">
        <v>2.306</v>
      </c>
      <c r="E5845" s="193">
        <v>43.202986729999999</v>
      </c>
      <c r="F5845" s="194">
        <v>2.8023598820058995</v>
      </c>
      <c r="H5845" s="195">
        <f t="shared" si="547"/>
        <v>1</v>
      </c>
      <c r="I5845" s="196">
        <f t="shared" si="548"/>
        <v>4</v>
      </c>
      <c r="J5845" s="197">
        <f t="shared" si="549"/>
        <v>3.5</v>
      </c>
      <c r="K5845" s="186">
        <f t="shared" si="552"/>
        <v>8.5</v>
      </c>
      <c r="L5845" s="198">
        <f t="shared" si="550"/>
        <v>2.8333333333333335</v>
      </c>
      <c r="M5845" s="199">
        <f t="shared" si="551"/>
        <v>2.83</v>
      </c>
    </row>
    <row r="5846" spans="1:13" x14ac:dyDescent="0.35">
      <c r="A5846" s="189" t="s">
        <v>5290</v>
      </c>
      <c r="B5846" s="190" t="s">
        <v>4333</v>
      </c>
      <c r="C5846" s="191">
        <v>585190</v>
      </c>
      <c r="D5846" s="192">
        <v>1.6559999999999999</v>
      </c>
      <c r="E5846" s="193">
        <v>41.204954950000001</v>
      </c>
      <c r="F5846" s="194">
        <v>3.6036036036036037</v>
      </c>
      <c r="H5846" s="195">
        <f t="shared" si="547"/>
        <v>0.5</v>
      </c>
      <c r="I5846" s="196">
        <f t="shared" si="548"/>
        <v>1</v>
      </c>
      <c r="J5846" s="197">
        <f t="shared" si="549"/>
        <v>2</v>
      </c>
      <c r="K5846" s="186">
        <f t="shared" si="552"/>
        <v>3.5</v>
      </c>
      <c r="L5846" s="198">
        <f t="shared" si="550"/>
        <v>1.1666666666666667</v>
      </c>
      <c r="M5846" s="199">
        <f t="shared" si="551"/>
        <v>1.1599999999999999</v>
      </c>
    </row>
    <row r="5847" spans="1:13" x14ac:dyDescent="0.35">
      <c r="A5847" s="189" t="s">
        <v>5290</v>
      </c>
      <c r="B5847" s="190" t="s">
        <v>5292</v>
      </c>
      <c r="C5847" s="191">
        <v>585238</v>
      </c>
      <c r="D5847" s="192">
        <v>1.786</v>
      </c>
      <c r="E5847" s="193">
        <v>45.963414630000003</v>
      </c>
      <c r="F5847" s="194">
        <v>4.8780487804878048</v>
      </c>
      <c r="H5847" s="195">
        <f t="shared" si="547"/>
        <v>0.5</v>
      </c>
      <c r="I5847" s="196">
        <f t="shared" si="548"/>
        <v>5</v>
      </c>
      <c r="J5847" s="197">
        <f t="shared" si="549"/>
        <v>0.5</v>
      </c>
      <c r="K5847" s="186">
        <f t="shared" si="552"/>
        <v>6</v>
      </c>
      <c r="L5847" s="198">
        <f t="shared" si="550"/>
        <v>2</v>
      </c>
      <c r="M5847" s="199">
        <f t="shared" si="551"/>
        <v>2</v>
      </c>
    </row>
    <row r="5848" spans="1:13" x14ac:dyDescent="0.35">
      <c r="A5848" s="189" t="s">
        <v>5290</v>
      </c>
      <c r="B5848" s="190" t="s">
        <v>5293</v>
      </c>
      <c r="C5848" s="191">
        <v>585319</v>
      </c>
      <c r="D5848" s="192">
        <v>3.03</v>
      </c>
      <c r="E5848" s="193">
        <v>43.410394269999998</v>
      </c>
      <c r="F5848" s="194">
        <v>1.4336917562724014</v>
      </c>
      <c r="H5848" s="195">
        <f t="shared" si="547"/>
        <v>2.5</v>
      </c>
      <c r="I5848" s="196">
        <f t="shared" si="548"/>
        <v>4.5</v>
      </c>
      <c r="J5848" s="197">
        <f t="shared" si="549"/>
        <v>5</v>
      </c>
      <c r="K5848" s="186">
        <f t="shared" si="552"/>
        <v>12</v>
      </c>
      <c r="L5848" s="198">
        <f t="shared" si="550"/>
        <v>4</v>
      </c>
      <c r="M5848" s="199">
        <f t="shared" si="551"/>
        <v>4</v>
      </c>
    </row>
    <row r="5849" spans="1:13" x14ac:dyDescent="0.35">
      <c r="A5849" s="189" t="s">
        <v>5290</v>
      </c>
      <c r="B5849" s="190" t="s">
        <v>5294</v>
      </c>
      <c r="C5849" s="191">
        <v>586960</v>
      </c>
      <c r="D5849" s="192">
        <v>3.226</v>
      </c>
      <c r="E5849" s="193">
        <v>38.810880830000002</v>
      </c>
      <c r="F5849" s="194">
        <v>4.1450777202072535</v>
      </c>
      <c r="H5849" s="195">
        <f t="shared" si="547"/>
        <v>3</v>
      </c>
      <c r="I5849" s="196">
        <f t="shared" si="548"/>
        <v>0.5</v>
      </c>
      <c r="J5849" s="197">
        <f t="shared" si="549"/>
        <v>1.5</v>
      </c>
      <c r="K5849" s="186">
        <f t="shared" si="552"/>
        <v>5</v>
      </c>
      <c r="L5849" s="198">
        <f t="shared" si="550"/>
        <v>1.6666666666666667</v>
      </c>
      <c r="M5849" s="199">
        <f t="shared" si="551"/>
        <v>1.66</v>
      </c>
    </row>
    <row r="5850" spans="1:13" x14ac:dyDescent="0.35">
      <c r="A5850" s="189" t="s">
        <v>5290</v>
      </c>
      <c r="B5850" s="190" t="s">
        <v>4894</v>
      </c>
      <c r="C5850" s="191">
        <v>585432</v>
      </c>
      <c r="D5850" s="192">
        <v>0.76900000000000002</v>
      </c>
      <c r="E5850" s="193">
        <v>48.189095129999998</v>
      </c>
      <c r="F5850" s="194">
        <v>1.8561484918793503</v>
      </c>
      <c r="H5850" s="195">
        <f t="shared" si="547"/>
        <v>0.5</v>
      </c>
      <c r="I5850" s="196">
        <f t="shared" si="548"/>
        <v>5</v>
      </c>
      <c r="J5850" s="197">
        <f t="shared" si="549"/>
        <v>4.5</v>
      </c>
      <c r="K5850" s="186">
        <f t="shared" si="552"/>
        <v>10</v>
      </c>
      <c r="L5850" s="198">
        <f t="shared" si="550"/>
        <v>3.3333333333333335</v>
      </c>
      <c r="M5850" s="199">
        <f t="shared" si="551"/>
        <v>3.33</v>
      </c>
    </row>
    <row r="5851" spans="1:13" x14ac:dyDescent="0.35">
      <c r="A5851" s="189" t="s">
        <v>5290</v>
      </c>
      <c r="B5851" s="190" t="s">
        <v>5295</v>
      </c>
      <c r="C5851" s="191">
        <v>585521</v>
      </c>
      <c r="D5851" s="192">
        <v>1.3859999999999999</v>
      </c>
      <c r="E5851" s="193">
        <v>41.78156749</v>
      </c>
      <c r="F5851" s="194">
        <v>1.1611030478955009</v>
      </c>
      <c r="H5851" s="195">
        <f t="shared" si="547"/>
        <v>0.5</v>
      </c>
      <c r="I5851" s="196">
        <f t="shared" si="548"/>
        <v>2</v>
      </c>
      <c r="J5851" s="197">
        <f t="shared" si="549"/>
        <v>5</v>
      </c>
      <c r="K5851" s="186">
        <f t="shared" si="552"/>
        <v>7.5</v>
      </c>
      <c r="L5851" s="198">
        <f t="shared" si="550"/>
        <v>2.5</v>
      </c>
      <c r="M5851" s="199">
        <f t="shared" si="551"/>
        <v>2.5</v>
      </c>
    </row>
    <row r="5852" spans="1:13" x14ac:dyDescent="0.35">
      <c r="A5852" s="189" t="s">
        <v>5290</v>
      </c>
      <c r="B5852" s="190" t="s">
        <v>5296</v>
      </c>
      <c r="C5852" s="191">
        <v>585530</v>
      </c>
      <c r="D5852" s="192">
        <v>1.8580000000000001</v>
      </c>
      <c r="E5852" s="193">
        <v>40.237971870000003</v>
      </c>
      <c r="F5852" s="194">
        <v>2.0725388601036268</v>
      </c>
      <c r="H5852" s="195">
        <f t="shared" si="547"/>
        <v>0.5</v>
      </c>
      <c r="I5852" s="196">
        <f t="shared" si="548"/>
        <v>0.5</v>
      </c>
      <c r="J5852" s="197">
        <f t="shared" si="549"/>
        <v>4.5</v>
      </c>
      <c r="K5852" s="186">
        <f t="shared" si="552"/>
        <v>5.5</v>
      </c>
      <c r="L5852" s="198">
        <f t="shared" si="550"/>
        <v>1.8333333333333333</v>
      </c>
      <c r="M5852" s="199">
        <f t="shared" si="551"/>
        <v>1.83</v>
      </c>
    </row>
    <row r="5853" spans="1:13" x14ac:dyDescent="0.35">
      <c r="A5853" s="189" t="s">
        <v>5290</v>
      </c>
      <c r="B5853" s="190" t="s">
        <v>5297</v>
      </c>
      <c r="C5853" s="191">
        <v>585548</v>
      </c>
      <c r="D5853" s="192">
        <v>3.8540000000000001</v>
      </c>
      <c r="E5853" s="193">
        <v>41.53259259</v>
      </c>
      <c r="F5853" s="194">
        <v>1.1851851851851851</v>
      </c>
      <c r="H5853" s="195">
        <f t="shared" si="547"/>
        <v>4.5</v>
      </c>
      <c r="I5853" s="196">
        <f t="shared" si="548"/>
        <v>1.5</v>
      </c>
      <c r="J5853" s="197">
        <f t="shared" si="549"/>
        <v>5</v>
      </c>
      <c r="K5853" s="186">
        <f t="shared" si="552"/>
        <v>11</v>
      </c>
      <c r="L5853" s="198">
        <f t="shared" si="550"/>
        <v>3.6666666666666665</v>
      </c>
      <c r="M5853" s="199">
        <f t="shared" si="551"/>
        <v>3.66</v>
      </c>
    </row>
    <row r="5854" spans="1:13" x14ac:dyDescent="0.35">
      <c r="A5854" s="189" t="s">
        <v>5290</v>
      </c>
      <c r="B5854" s="190" t="s">
        <v>5298</v>
      </c>
      <c r="C5854" s="191">
        <v>549533</v>
      </c>
      <c r="D5854" s="192">
        <v>2.2360000000000002</v>
      </c>
      <c r="E5854" s="193">
        <v>42.647802929999997</v>
      </c>
      <c r="F5854" s="194">
        <v>3.4620505992010653</v>
      </c>
      <c r="H5854" s="195">
        <f t="shared" si="547"/>
        <v>1</v>
      </c>
      <c r="I5854" s="196">
        <f t="shared" si="548"/>
        <v>3</v>
      </c>
      <c r="J5854" s="197">
        <f t="shared" si="549"/>
        <v>2.5</v>
      </c>
      <c r="K5854" s="186">
        <f t="shared" si="552"/>
        <v>6.5</v>
      </c>
      <c r="L5854" s="198">
        <f t="shared" si="550"/>
        <v>2.1666666666666665</v>
      </c>
      <c r="M5854" s="199">
        <f t="shared" si="551"/>
        <v>2.16</v>
      </c>
    </row>
    <row r="5855" spans="1:13" x14ac:dyDescent="0.35">
      <c r="A5855" s="189" t="s">
        <v>5290</v>
      </c>
      <c r="B5855" s="190" t="s">
        <v>5046</v>
      </c>
      <c r="C5855" s="191">
        <v>556980</v>
      </c>
      <c r="D5855" s="192">
        <v>1.3260000000000001</v>
      </c>
      <c r="E5855" s="193">
        <v>44.776338510000002</v>
      </c>
      <c r="F5855" s="194">
        <v>1.0362694300518134</v>
      </c>
      <c r="H5855" s="195">
        <f t="shared" si="547"/>
        <v>0.5</v>
      </c>
      <c r="I5855" s="196">
        <f t="shared" si="548"/>
        <v>5</v>
      </c>
      <c r="J5855" s="197">
        <f t="shared" si="549"/>
        <v>5</v>
      </c>
      <c r="K5855" s="186">
        <f t="shared" si="552"/>
        <v>10.5</v>
      </c>
      <c r="L5855" s="198">
        <f t="shared" si="550"/>
        <v>3.5</v>
      </c>
      <c r="M5855" s="199">
        <f t="shared" si="551"/>
        <v>3.5</v>
      </c>
    </row>
    <row r="5856" spans="1:13" x14ac:dyDescent="0.35">
      <c r="A5856" s="189" t="s">
        <v>5290</v>
      </c>
      <c r="B5856" s="190" t="s">
        <v>5299</v>
      </c>
      <c r="C5856" s="191">
        <v>585831</v>
      </c>
      <c r="D5856" s="192">
        <v>1.2769999999999999</v>
      </c>
      <c r="E5856" s="193">
        <v>42.988816399999997</v>
      </c>
      <c r="F5856" s="194">
        <v>1.8639328984156569</v>
      </c>
      <c r="H5856" s="195">
        <f t="shared" si="547"/>
        <v>0.5</v>
      </c>
      <c r="I5856" s="196">
        <f t="shared" si="548"/>
        <v>3.5</v>
      </c>
      <c r="J5856" s="197">
        <f t="shared" si="549"/>
        <v>4.5</v>
      </c>
      <c r="K5856" s="186">
        <f t="shared" si="552"/>
        <v>8.5</v>
      </c>
      <c r="L5856" s="198">
        <f t="shared" si="550"/>
        <v>2.8333333333333335</v>
      </c>
      <c r="M5856" s="199">
        <f t="shared" si="551"/>
        <v>2.83</v>
      </c>
    </row>
    <row r="5857" spans="1:13" x14ac:dyDescent="0.35">
      <c r="A5857" s="189" t="s">
        <v>5290</v>
      </c>
      <c r="B5857" s="190" t="s">
        <v>3669</v>
      </c>
      <c r="C5857" s="191">
        <v>544931</v>
      </c>
      <c r="D5857" s="192">
        <v>2.4689999999999999</v>
      </c>
      <c r="E5857" s="193">
        <v>43.218875500000003</v>
      </c>
      <c r="F5857" s="194">
        <v>3.2128514056224899</v>
      </c>
      <c r="H5857" s="195">
        <f t="shared" si="547"/>
        <v>1.5</v>
      </c>
      <c r="I5857" s="196">
        <f t="shared" si="548"/>
        <v>4</v>
      </c>
      <c r="J5857" s="197">
        <f t="shared" si="549"/>
        <v>2.5</v>
      </c>
      <c r="K5857" s="186">
        <f t="shared" si="552"/>
        <v>8</v>
      </c>
      <c r="L5857" s="198">
        <f t="shared" si="550"/>
        <v>2.6666666666666665</v>
      </c>
      <c r="M5857" s="199">
        <f t="shared" si="551"/>
        <v>2.66</v>
      </c>
    </row>
    <row r="5858" spans="1:13" x14ac:dyDescent="0.35">
      <c r="A5858" s="189" t="s">
        <v>5290</v>
      </c>
      <c r="B5858" s="190" t="s">
        <v>5300</v>
      </c>
      <c r="C5858" s="191">
        <v>535184</v>
      </c>
      <c r="D5858" s="192">
        <v>2.4590000000000001</v>
      </c>
      <c r="E5858" s="193">
        <v>40.564066850000003</v>
      </c>
      <c r="F5858" s="194">
        <v>1.671309192200557</v>
      </c>
      <c r="H5858" s="195">
        <f t="shared" si="547"/>
        <v>1.5</v>
      </c>
      <c r="I5858" s="196">
        <f t="shared" si="548"/>
        <v>0.5</v>
      </c>
      <c r="J5858" s="197">
        <f t="shared" si="549"/>
        <v>5</v>
      </c>
      <c r="K5858" s="186">
        <f t="shared" si="552"/>
        <v>7</v>
      </c>
      <c r="L5858" s="198">
        <f t="shared" si="550"/>
        <v>2.3333333333333335</v>
      </c>
      <c r="M5858" s="199">
        <f t="shared" si="551"/>
        <v>2.33</v>
      </c>
    </row>
    <row r="5859" spans="1:13" x14ac:dyDescent="0.35">
      <c r="A5859" s="189" t="s">
        <v>5290</v>
      </c>
      <c r="B5859" s="190" t="s">
        <v>627</v>
      </c>
      <c r="C5859" s="191">
        <v>585882</v>
      </c>
      <c r="D5859" s="192">
        <v>1.746</v>
      </c>
      <c r="E5859" s="193">
        <v>42.49744681</v>
      </c>
      <c r="F5859" s="194">
        <v>3.7446808510638299</v>
      </c>
      <c r="H5859" s="195">
        <f t="shared" si="547"/>
        <v>0.5</v>
      </c>
      <c r="I5859" s="196">
        <f t="shared" si="548"/>
        <v>3</v>
      </c>
      <c r="J5859" s="197">
        <f t="shared" si="549"/>
        <v>2</v>
      </c>
      <c r="K5859" s="186">
        <f t="shared" si="552"/>
        <v>5.5</v>
      </c>
      <c r="L5859" s="198">
        <f t="shared" si="550"/>
        <v>1.8333333333333333</v>
      </c>
      <c r="M5859" s="199">
        <f t="shared" si="551"/>
        <v>1.83</v>
      </c>
    </row>
    <row r="5860" spans="1:13" x14ac:dyDescent="0.35">
      <c r="A5860" s="189" t="s">
        <v>5290</v>
      </c>
      <c r="B5860" s="190" t="s">
        <v>5290</v>
      </c>
      <c r="C5860" s="191">
        <v>585891</v>
      </c>
      <c r="D5860" s="192">
        <v>2.2370000000000001</v>
      </c>
      <c r="E5860" s="193">
        <v>42.840573769999999</v>
      </c>
      <c r="F5860" s="194">
        <v>1.6803278688524588</v>
      </c>
      <c r="H5860" s="195">
        <f t="shared" si="547"/>
        <v>1</v>
      </c>
      <c r="I5860" s="196">
        <f t="shared" si="548"/>
        <v>3.5</v>
      </c>
      <c r="J5860" s="197">
        <f t="shared" si="549"/>
        <v>5</v>
      </c>
      <c r="K5860" s="186">
        <f t="shared" si="552"/>
        <v>9.5</v>
      </c>
      <c r="L5860" s="198">
        <f t="shared" si="550"/>
        <v>3.1666666666666665</v>
      </c>
      <c r="M5860" s="199">
        <f t="shared" si="551"/>
        <v>3.16</v>
      </c>
    </row>
    <row r="5861" spans="1:13" x14ac:dyDescent="0.35">
      <c r="A5861" s="189" t="s">
        <v>5290</v>
      </c>
      <c r="B5861" s="190" t="s">
        <v>5301</v>
      </c>
      <c r="C5861" s="191">
        <v>545112</v>
      </c>
      <c r="D5861" s="192">
        <v>1.357</v>
      </c>
      <c r="E5861" s="193">
        <v>39.9</v>
      </c>
      <c r="F5861" s="194">
        <v>2.9411764705882351</v>
      </c>
      <c r="H5861" s="195">
        <f t="shared" si="547"/>
        <v>0.5</v>
      </c>
      <c r="I5861" s="196">
        <f t="shared" si="548"/>
        <v>0.5</v>
      </c>
      <c r="J5861" s="197">
        <f t="shared" si="549"/>
        <v>3</v>
      </c>
      <c r="K5861" s="186">
        <f t="shared" si="552"/>
        <v>4</v>
      </c>
      <c r="L5861" s="198">
        <f t="shared" si="550"/>
        <v>1.3333333333333333</v>
      </c>
      <c r="M5861" s="199">
        <f t="shared" si="551"/>
        <v>1.33</v>
      </c>
    </row>
    <row r="5862" spans="1:13" x14ac:dyDescent="0.35">
      <c r="A5862" s="189" t="s">
        <v>5290</v>
      </c>
      <c r="B5862" s="190" t="s">
        <v>5302</v>
      </c>
      <c r="C5862" s="191">
        <v>586994</v>
      </c>
      <c r="D5862" s="192">
        <v>3.1749999999999998</v>
      </c>
      <c r="E5862" s="193">
        <v>42.01401869</v>
      </c>
      <c r="F5862" s="194">
        <v>2.8037383177570092</v>
      </c>
      <c r="H5862" s="195">
        <f t="shared" si="547"/>
        <v>3</v>
      </c>
      <c r="I5862" s="196">
        <f t="shared" si="548"/>
        <v>2</v>
      </c>
      <c r="J5862" s="197">
        <f t="shared" si="549"/>
        <v>3.5</v>
      </c>
      <c r="K5862" s="186">
        <f t="shared" si="552"/>
        <v>8.5</v>
      </c>
      <c r="L5862" s="198">
        <f t="shared" si="550"/>
        <v>2.8333333333333335</v>
      </c>
      <c r="M5862" s="199">
        <f t="shared" si="551"/>
        <v>2.83</v>
      </c>
    </row>
    <row r="5863" spans="1:13" x14ac:dyDescent="0.35">
      <c r="A5863" s="189" t="s">
        <v>5290</v>
      </c>
      <c r="B5863" s="190" t="s">
        <v>4008</v>
      </c>
      <c r="C5863" s="191">
        <v>585955</v>
      </c>
      <c r="D5863" s="192">
        <v>1.7889999999999999</v>
      </c>
      <c r="E5863" s="193">
        <v>41.974610699999999</v>
      </c>
      <c r="F5863" s="194">
        <v>1.7603249830737984</v>
      </c>
      <c r="H5863" s="195">
        <f t="shared" si="547"/>
        <v>0.5</v>
      </c>
      <c r="I5863" s="196">
        <f t="shared" si="548"/>
        <v>2</v>
      </c>
      <c r="J5863" s="197">
        <f t="shared" si="549"/>
        <v>5</v>
      </c>
      <c r="K5863" s="186">
        <f t="shared" si="552"/>
        <v>7.5</v>
      </c>
      <c r="L5863" s="198">
        <f t="shared" si="550"/>
        <v>2.5</v>
      </c>
      <c r="M5863" s="199">
        <f t="shared" si="551"/>
        <v>2.5</v>
      </c>
    </row>
    <row r="5864" spans="1:13" x14ac:dyDescent="0.35">
      <c r="A5864" s="189" t="s">
        <v>5290</v>
      </c>
      <c r="B5864" s="190" t="s">
        <v>5303</v>
      </c>
      <c r="C5864" s="191">
        <v>585980</v>
      </c>
      <c r="D5864" s="192">
        <v>1.8029999999999999</v>
      </c>
      <c r="E5864" s="193">
        <v>39.620967739999998</v>
      </c>
      <c r="F5864" s="194">
        <v>3.225806451612903</v>
      </c>
      <c r="H5864" s="195">
        <f t="shared" si="547"/>
        <v>0.5</v>
      </c>
      <c r="I5864" s="196">
        <f t="shared" si="548"/>
        <v>0.5</v>
      </c>
      <c r="J5864" s="197">
        <f t="shared" si="549"/>
        <v>2.5</v>
      </c>
      <c r="K5864" s="186">
        <f t="shared" si="552"/>
        <v>3.5</v>
      </c>
      <c r="L5864" s="198">
        <f t="shared" si="550"/>
        <v>1.1666666666666667</v>
      </c>
      <c r="M5864" s="199">
        <f t="shared" si="551"/>
        <v>1.1599999999999999</v>
      </c>
    </row>
    <row r="5865" spans="1:13" x14ac:dyDescent="0.35">
      <c r="A5865" s="189" t="s">
        <v>5304</v>
      </c>
      <c r="B5865" s="190" t="s">
        <v>5305</v>
      </c>
      <c r="C5865" s="191">
        <v>541648</v>
      </c>
      <c r="D5865" s="192">
        <v>7.5579999999999998</v>
      </c>
      <c r="E5865" s="193">
        <v>40.304073709999997</v>
      </c>
      <c r="F5865" s="194">
        <v>2.5218234723569353</v>
      </c>
      <c r="H5865" s="195">
        <f t="shared" si="547"/>
        <v>5</v>
      </c>
      <c r="I5865" s="196">
        <f t="shared" si="548"/>
        <v>0.5</v>
      </c>
      <c r="J5865" s="197">
        <f t="shared" si="549"/>
        <v>3.5</v>
      </c>
      <c r="K5865" s="186">
        <f t="shared" si="552"/>
        <v>9</v>
      </c>
      <c r="L5865" s="198">
        <f t="shared" si="550"/>
        <v>3</v>
      </c>
      <c r="M5865" s="199">
        <f t="shared" si="551"/>
        <v>3</v>
      </c>
    </row>
    <row r="5866" spans="1:13" x14ac:dyDescent="0.35">
      <c r="A5866" s="189" t="s">
        <v>5304</v>
      </c>
      <c r="B5866" s="190" t="s">
        <v>5306</v>
      </c>
      <c r="C5866" s="191">
        <v>542831</v>
      </c>
      <c r="D5866" s="192">
        <v>5.4219999999999997</v>
      </c>
      <c r="E5866" s="193">
        <v>43.16757123</v>
      </c>
      <c r="F5866" s="194">
        <v>1.8995929443690638</v>
      </c>
      <c r="H5866" s="195">
        <f t="shared" si="547"/>
        <v>5</v>
      </c>
      <c r="I5866" s="196">
        <f t="shared" si="548"/>
        <v>4</v>
      </c>
      <c r="J5866" s="197">
        <f t="shared" si="549"/>
        <v>4.5</v>
      </c>
      <c r="K5866" s="186">
        <f t="shared" si="552"/>
        <v>13.5</v>
      </c>
      <c r="L5866" s="198">
        <f t="shared" si="550"/>
        <v>4.5</v>
      </c>
      <c r="M5866" s="199">
        <f t="shared" si="551"/>
        <v>4.5</v>
      </c>
    </row>
    <row r="5867" spans="1:13" x14ac:dyDescent="0.35">
      <c r="A5867" s="189" t="s">
        <v>5304</v>
      </c>
      <c r="B5867" s="190" t="s">
        <v>5307</v>
      </c>
      <c r="C5867" s="191">
        <v>542903</v>
      </c>
      <c r="D5867" s="192">
        <v>3.036</v>
      </c>
      <c r="E5867" s="193">
        <v>41.241217800000001</v>
      </c>
      <c r="F5867" s="194">
        <v>2.810304449648712</v>
      </c>
      <c r="H5867" s="195">
        <f t="shared" si="547"/>
        <v>2.5</v>
      </c>
      <c r="I5867" s="196">
        <f t="shared" si="548"/>
        <v>1</v>
      </c>
      <c r="J5867" s="197">
        <f t="shared" si="549"/>
        <v>3.5</v>
      </c>
      <c r="K5867" s="186">
        <f t="shared" si="552"/>
        <v>7</v>
      </c>
      <c r="L5867" s="198">
        <f t="shared" si="550"/>
        <v>2.3333333333333335</v>
      </c>
      <c r="M5867" s="199">
        <f t="shared" si="551"/>
        <v>2.33</v>
      </c>
    </row>
    <row r="5868" spans="1:13" x14ac:dyDescent="0.35">
      <c r="A5868" s="189" t="s">
        <v>5304</v>
      </c>
      <c r="B5868" s="190" t="s">
        <v>5308</v>
      </c>
      <c r="C5868" s="191">
        <v>542989</v>
      </c>
      <c r="D5868" s="192">
        <v>2.734</v>
      </c>
      <c r="E5868" s="193">
        <v>41.88160834</v>
      </c>
      <c r="F5868" s="194">
        <v>1.4147431124348473</v>
      </c>
      <c r="H5868" s="195">
        <f t="shared" si="547"/>
        <v>2</v>
      </c>
      <c r="I5868" s="196">
        <f t="shared" si="548"/>
        <v>2</v>
      </c>
      <c r="J5868" s="197">
        <f t="shared" si="549"/>
        <v>5</v>
      </c>
      <c r="K5868" s="186">
        <f t="shared" si="552"/>
        <v>9</v>
      </c>
      <c r="L5868" s="198">
        <f t="shared" si="550"/>
        <v>3</v>
      </c>
      <c r="M5868" s="199">
        <f t="shared" si="551"/>
        <v>3</v>
      </c>
    </row>
    <row r="5869" spans="1:13" x14ac:dyDescent="0.35">
      <c r="A5869" s="189" t="s">
        <v>5304</v>
      </c>
      <c r="B5869" s="190" t="s">
        <v>5309</v>
      </c>
      <c r="C5869" s="191">
        <v>542997</v>
      </c>
      <c r="D5869" s="192">
        <v>1.325</v>
      </c>
      <c r="E5869" s="193">
        <v>39.755765199999999</v>
      </c>
      <c r="F5869" s="194">
        <v>2.0964360587002098</v>
      </c>
      <c r="H5869" s="195">
        <f t="shared" si="547"/>
        <v>0.5</v>
      </c>
      <c r="I5869" s="196">
        <f t="shared" si="548"/>
        <v>0.5</v>
      </c>
      <c r="J5869" s="197">
        <f t="shared" si="549"/>
        <v>4.5</v>
      </c>
      <c r="K5869" s="186">
        <f t="shared" si="552"/>
        <v>5.5</v>
      </c>
      <c r="L5869" s="198">
        <f t="shared" si="550"/>
        <v>1.8333333333333333</v>
      </c>
      <c r="M5869" s="199">
        <f t="shared" si="551"/>
        <v>1.83</v>
      </c>
    </row>
    <row r="5870" spans="1:13" x14ac:dyDescent="0.35">
      <c r="A5870" s="189" t="s">
        <v>5304</v>
      </c>
      <c r="B5870" s="204" t="s">
        <v>5310</v>
      </c>
      <c r="C5870" s="191">
        <v>500062</v>
      </c>
      <c r="D5870" s="192">
        <v>2.9809999999999999</v>
      </c>
      <c r="E5870" s="193">
        <v>42.715340640000001</v>
      </c>
      <c r="F5870" s="194">
        <v>6.9556931872320149</v>
      </c>
      <c r="H5870" s="195">
        <f t="shared" si="547"/>
        <v>2.5</v>
      </c>
      <c r="I5870" s="196">
        <f t="shared" si="548"/>
        <v>3.5</v>
      </c>
      <c r="J5870" s="197">
        <f t="shared" si="549"/>
        <v>0.5</v>
      </c>
      <c r="K5870" s="186">
        <f t="shared" si="552"/>
        <v>6.5</v>
      </c>
      <c r="L5870" s="198">
        <f t="shared" si="550"/>
        <v>2.1666666666666665</v>
      </c>
      <c r="M5870" s="199">
        <f t="shared" si="551"/>
        <v>2.16</v>
      </c>
    </row>
    <row r="5871" spans="1:13" x14ac:dyDescent="0.35">
      <c r="A5871" s="189" t="s">
        <v>5304</v>
      </c>
      <c r="B5871" s="190" t="s">
        <v>5245</v>
      </c>
      <c r="C5871" s="191">
        <v>543021</v>
      </c>
      <c r="D5871" s="192">
        <v>3.0880000000000001</v>
      </c>
      <c r="E5871" s="193">
        <v>41.765151520000003</v>
      </c>
      <c r="F5871" s="194">
        <v>4.8484848484848486</v>
      </c>
      <c r="H5871" s="195">
        <f t="shared" si="547"/>
        <v>2.5</v>
      </c>
      <c r="I5871" s="196">
        <f t="shared" si="548"/>
        <v>1.5</v>
      </c>
      <c r="J5871" s="197">
        <f t="shared" si="549"/>
        <v>0.5</v>
      </c>
      <c r="K5871" s="186">
        <f t="shared" si="552"/>
        <v>4.5</v>
      </c>
      <c r="L5871" s="198">
        <f t="shared" si="550"/>
        <v>1.5</v>
      </c>
      <c r="M5871" s="199">
        <f t="shared" si="551"/>
        <v>1.5</v>
      </c>
    </row>
    <row r="5872" spans="1:13" x14ac:dyDescent="0.35">
      <c r="A5872" s="189" t="s">
        <v>5304</v>
      </c>
      <c r="B5872" s="190" t="s">
        <v>5311</v>
      </c>
      <c r="C5872" s="191">
        <v>544302</v>
      </c>
      <c r="D5872" s="192">
        <v>2.4300000000000002</v>
      </c>
      <c r="E5872" s="193">
        <v>41.97142857</v>
      </c>
      <c r="F5872" s="194">
        <v>5.1428571428571432</v>
      </c>
      <c r="H5872" s="195">
        <f t="shared" si="547"/>
        <v>1</v>
      </c>
      <c r="I5872" s="196">
        <f t="shared" si="548"/>
        <v>2</v>
      </c>
      <c r="J5872" s="197">
        <f t="shared" si="549"/>
        <v>0.5</v>
      </c>
      <c r="K5872" s="186">
        <f t="shared" si="552"/>
        <v>3.5</v>
      </c>
      <c r="L5872" s="198">
        <f t="shared" si="550"/>
        <v>1.1666666666666667</v>
      </c>
      <c r="M5872" s="199">
        <f t="shared" si="551"/>
        <v>1.1599999999999999</v>
      </c>
    </row>
    <row r="5873" spans="1:13" x14ac:dyDescent="0.35">
      <c r="A5873" s="189" t="s">
        <v>5304</v>
      </c>
      <c r="B5873" s="190" t="s">
        <v>4894</v>
      </c>
      <c r="C5873" s="191">
        <v>544418</v>
      </c>
      <c r="D5873" s="192">
        <v>3.1190000000000002</v>
      </c>
      <c r="E5873" s="193">
        <v>40.69948849</v>
      </c>
      <c r="F5873" s="194">
        <v>1.7902813299232736</v>
      </c>
      <c r="H5873" s="195">
        <f t="shared" si="547"/>
        <v>2.5</v>
      </c>
      <c r="I5873" s="196">
        <f t="shared" si="548"/>
        <v>0.5</v>
      </c>
      <c r="J5873" s="197">
        <f t="shared" si="549"/>
        <v>5</v>
      </c>
      <c r="K5873" s="186">
        <f t="shared" si="552"/>
        <v>8</v>
      </c>
      <c r="L5873" s="198">
        <f t="shared" si="550"/>
        <v>2.6666666666666665</v>
      </c>
      <c r="M5873" s="199">
        <f t="shared" si="551"/>
        <v>2.66</v>
      </c>
    </row>
    <row r="5874" spans="1:13" x14ac:dyDescent="0.35">
      <c r="A5874" s="189" t="s">
        <v>5304</v>
      </c>
      <c r="B5874" s="190" t="s">
        <v>5312</v>
      </c>
      <c r="C5874" s="191">
        <v>544507</v>
      </c>
      <c r="D5874" s="192">
        <v>2.863</v>
      </c>
      <c r="E5874" s="193">
        <v>40.597944380000001</v>
      </c>
      <c r="F5874" s="194">
        <v>3.6275695284159615</v>
      </c>
      <c r="H5874" s="195">
        <f t="shared" si="547"/>
        <v>2</v>
      </c>
      <c r="I5874" s="196">
        <f t="shared" si="548"/>
        <v>0.5</v>
      </c>
      <c r="J5874" s="197">
        <f t="shared" si="549"/>
        <v>2</v>
      </c>
      <c r="K5874" s="186">
        <f t="shared" si="552"/>
        <v>4.5</v>
      </c>
      <c r="L5874" s="198">
        <f t="shared" si="550"/>
        <v>1.5</v>
      </c>
      <c r="M5874" s="199">
        <f t="shared" si="551"/>
        <v>1.5</v>
      </c>
    </row>
    <row r="5875" spans="1:13" x14ac:dyDescent="0.35">
      <c r="A5875" s="189" t="s">
        <v>5304</v>
      </c>
      <c r="B5875" s="190" t="s">
        <v>5313</v>
      </c>
      <c r="C5875" s="191">
        <v>544574</v>
      </c>
      <c r="D5875" s="192">
        <v>1.84</v>
      </c>
      <c r="E5875" s="193">
        <v>40.998023719999999</v>
      </c>
      <c r="F5875" s="194">
        <v>3.1620553359683794</v>
      </c>
      <c r="H5875" s="195">
        <f t="shared" si="547"/>
        <v>0.5</v>
      </c>
      <c r="I5875" s="196">
        <f t="shared" si="548"/>
        <v>0.5</v>
      </c>
      <c r="J5875" s="197">
        <f t="shared" si="549"/>
        <v>3</v>
      </c>
      <c r="K5875" s="186">
        <f t="shared" si="552"/>
        <v>4</v>
      </c>
      <c r="L5875" s="198">
        <f t="shared" si="550"/>
        <v>1.3333333333333333</v>
      </c>
      <c r="M5875" s="199">
        <f t="shared" si="551"/>
        <v>1.33</v>
      </c>
    </row>
    <row r="5876" spans="1:13" x14ac:dyDescent="0.35">
      <c r="A5876" s="189" t="s">
        <v>5304</v>
      </c>
      <c r="B5876" s="190" t="s">
        <v>4001</v>
      </c>
      <c r="C5876" s="191">
        <v>569496</v>
      </c>
      <c r="D5876" s="192">
        <v>1.1359999999999999</v>
      </c>
      <c r="E5876" s="193">
        <v>38.812727270000003</v>
      </c>
      <c r="F5876" s="194">
        <v>8</v>
      </c>
      <c r="H5876" s="195">
        <f t="shared" si="547"/>
        <v>0.5</v>
      </c>
      <c r="I5876" s="196">
        <f t="shared" si="548"/>
        <v>0.5</v>
      </c>
      <c r="J5876" s="197">
        <f t="shared" si="549"/>
        <v>0.5</v>
      </c>
      <c r="K5876" s="186">
        <f t="shared" si="552"/>
        <v>1.5</v>
      </c>
      <c r="L5876" s="198">
        <f t="shared" si="550"/>
        <v>0.5</v>
      </c>
      <c r="M5876" s="199">
        <f t="shared" si="551"/>
        <v>0.5</v>
      </c>
    </row>
    <row r="5877" spans="1:13" x14ac:dyDescent="0.35">
      <c r="A5877" s="189" t="s">
        <v>5304</v>
      </c>
      <c r="B5877" s="190" t="s">
        <v>3955</v>
      </c>
      <c r="C5877" s="191">
        <v>544621</v>
      </c>
      <c r="D5877" s="192">
        <v>3.714</v>
      </c>
      <c r="E5877" s="193">
        <v>39.825695580000001</v>
      </c>
      <c r="F5877" s="194">
        <v>5.2373158756137483</v>
      </c>
      <c r="H5877" s="195">
        <f t="shared" si="547"/>
        <v>4</v>
      </c>
      <c r="I5877" s="196">
        <f t="shared" si="548"/>
        <v>0.5</v>
      </c>
      <c r="J5877" s="197">
        <f t="shared" si="549"/>
        <v>0.5</v>
      </c>
      <c r="K5877" s="186">
        <f t="shared" si="552"/>
        <v>5</v>
      </c>
      <c r="L5877" s="198">
        <f t="shared" si="550"/>
        <v>1.6666666666666667</v>
      </c>
      <c r="M5877" s="199">
        <f t="shared" si="551"/>
        <v>1.66</v>
      </c>
    </row>
    <row r="5878" spans="1:13" x14ac:dyDescent="0.35">
      <c r="A5878" s="189" t="s">
        <v>5304</v>
      </c>
      <c r="B5878" s="204" t="s">
        <v>5314</v>
      </c>
      <c r="C5878" s="191">
        <v>500071</v>
      </c>
      <c r="D5878" s="192">
        <v>2.419</v>
      </c>
      <c r="E5878" s="193">
        <v>44.053541080000002</v>
      </c>
      <c r="F5878" s="194">
        <v>2.8328611898017</v>
      </c>
      <c r="H5878" s="195">
        <f t="shared" si="547"/>
        <v>1</v>
      </c>
      <c r="I5878" s="196">
        <f t="shared" si="548"/>
        <v>5</v>
      </c>
      <c r="J5878" s="197">
        <f t="shared" si="549"/>
        <v>3.5</v>
      </c>
      <c r="K5878" s="186">
        <f t="shared" si="552"/>
        <v>9.5</v>
      </c>
      <c r="L5878" s="198">
        <f t="shared" si="550"/>
        <v>3.1666666666666665</v>
      </c>
      <c r="M5878" s="199">
        <f t="shared" si="551"/>
        <v>3.16</v>
      </c>
    </row>
    <row r="5879" spans="1:13" x14ac:dyDescent="0.35">
      <c r="A5879" s="189" t="s">
        <v>5304</v>
      </c>
      <c r="B5879" s="190" t="s">
        <v>5315</v>
      </c>
      <c r="C5879" s="191">
        <v>544922</v>
      </c>
      <c r="D5879" s="192">
        <v>3.2429999999999999</v>
      </c>
      <c r="E5879" s="193">
        <v>42.260722350000002</v>
      </c>
      <c r="F5879" s="194">
        <v>3.1602708803611734</v>
      </c>
      <c r="H5879" s="195">
        <f t="shared" si="547"/>
        <v>3</v>
      </c>
      <c r="I5879" s="196">
        <f t="shared" si="548"/>
        <v>2.5</v>
      </c>
      <c r="J5879" s="197">
        <f t="shared" si="549"/>
        <v>3</v>
      </c>
      <c r="K5879" s="186">
        <f t="shared" si="552"/>
        <v>8.5</v>
      </c>
      <c r="L5879" s="198">
        <f t="shared" si="550"/>
        <v>2.8333333333333335</v>
      </c>
      <c r="M5879" s="199">
        <f t="shared" si="551"/>
        <v>2.83</v>
      </c>
    </row>
    <row r="5880" spans="1:13" x14ac:dyDescent="0.35">
      <c r="A5880" s="189" t="s">
        <v>5304</v>
      </c>
      <c r="B5880" s="190" t="s">
        <v>5304</v>
      </c>
      <c r="C5880" s="191">
        <v>545058</v>
      </c>
      <c r="D5880" s="192">
        <v>3.9079999999999999</v>
      </c>
      <c r="E5880" s="193">
        <v>43.636688130000003</v>
      </c>
      <c r="F5880" s="194">
        <v>1.1036657469452107</v>
      </c>
      <c r="H5880" s="195">
        <f t="shared" si="547"/>
        <v>4.5</v>
      </c>
      <c r="I5880" s="196">
        <f t="shared" si="548"/>
        <v>5</v>
      </c>
      <c r="J5880" s="197">
        <f t="shared" si="549"/>
        <v>5</v>
      </c>
      <c r="K5880" s="186">
        <f t="shared" si="552"/>
        <v>14.5</v>
      </c>
      <c r="L5880" s="198">
        <f t="shared" si="550"/>
        <v>4.833333333333333</v>
      </c>
      <c r="M5880" s="199">
        <f t="shared" si="551"/>
        <v>4.83</v>
      </c>
    </row>
    <row r="5881" spans="1:13" x14ac:dyDescent="0.35">
      <c r="A5881" s="189" t="s">
        <v>5304</v>
      </c>
      <c r="B5881" s="190" t="s">
        <v>5316</v>
      </c>
      <c r="C5881" s="191">
        <v>545147</v>
      </c>
      <c r="D5881" s="192">
        <v>1.9830000000000001</v>
      </c>
      <c r="E5881" s="193">
        <v>41.882352939999997</v>
      </c>
      <c r="F5881" s="194">
        <v>1.4705882352941175</v>
      </c>
      <c r="H5881" s="195">
        <f t="shared" si="547"/>
        <v>0.5</v>
      </c>
      <c r="I5881" s="196">
        <f t="shared" si="548"/>
        <v>2</v>
      </c>
      <c r="J5881" s="197">
        <f t="shared" si="549"/>
        <v>5</v>
      </c>
      <c r="K5881" s="186">
        <f t="shared" si="552"/>
        <v>7.5</v>
      </c>
      <c r="L5881" s="198">
        <f t="shared" si="550"/>
        <v>2.5</v>
      </c>
      <c r="M5881" s="199">
        <f t="shared" si="551"/>
        <v>2.5</v>
      </c>
    </row>
    <row r="5882" spans="1:13" x14ac:dyDescent="0.35">
      <c r="A5882" s="189" t="s">
        <v>5304</v>
      </c>
      <c r="B5882" s="190" t="s">
        <v>5317</v>
      </c>
      <c r="C5882" s="191">
        <v>545236</v>
      </c>
      <c r="D5882" s="192">
        <v>3.077</v>
      </c>
      <c r="E5882" s="193">
        <v>42.217898830000003</v>
      </c>
      <c r="F5882" s="194">
        <v>3.8910505836575875</v>
      </c>
      <c r="H5882" s="195">
        <f t="shared" si="547"/>
        <v>2.5</v>
      </c>
      <c r="I5882" s="196">
        <f t="shared" si="548"/>
        <v>2.5</v>
      </c>
      <c r="J5882" s="197">
        <f t="shared" si="549"/>
        <v>1.5</v>
      </c>
      <c r="K5882" s="186">
        <f t="shared" si="552"/>
        <v>6.5</v>
      </c>
      <c r="L5882" s="198">
        <f t="shared" si="550"/>
        <v>2.1666666666666665</v>
      </c>
      <c r="M5882" s="199">
        <f t="shared" si="551"/>
        <v>2.16</v>
      </c>
    </row>
    <row r="5883" spans="1:13" x14ac:dyDescent="0.35">
      <c r="A5883" s="189" t="s">
        <v>5318</v>
      </c>
      <c r="B5883" s="190" t="s">
        <v>5319</v>
      </c>
      <c r="C5883" s="191">
        <v>585106</v>
      </c>
      <c r="D5883" s="192">
        <v>1.7649999999999999</v>
      </c>
      <c r="E5883" s="193">
        <v>42.692452830000001</v>
      </c>
      <c r="F5883" s="194">
        <v>1.2578616352201257</v>
      </c>
      <c r="H5883" s="195">
        <f t="shared" si="547"/>
        <v>0.5</v>
      </c>
      <c r="I5883" s="196">
        <f t="shared" si="548"/>
        <v>3</v>
      </c>
      <c r="J5883" s="197">
        <f t="shared" si="549"/>
        <v>5</v>
      </c>
      <c r="K5883" s="186">
        <f t="shared" si="552"/>
        <v>8.5</v>
      </c>
      <c r="L5883" s="198">
        <f t="shared" si="550"/>
        <v>2.8333333333333335</v>
      </c>
      <c r="M5883" s="199">
        <f t="shared" si="551"/>
        <v>2.83</v>
      </c>
    </row>
    <row r="5884" spans="1:13" x14ac:dyDescent="0.35">
      <c r="A5884" s="189" t="s">
        <v>5318</v>
      </c>
      <c r="B5884" s="190" t="s">
        <v>598</v>
      </c>
      <c r="C5884" s="191">
        <v>585131</v>
      </c>
      <c r="D5884" s="192">
        <v>1.8129999999999999</v>
      </c>
      <c r="E5884" s="193">
        <v>41.667984189999999</v>
      </c>
      <c r="F5884" s="194">
        <v>3.5573122529644272</v>
      </c>
      <c r="H5884" s="195">
        <f t="shared" si="547"/>
        <v>0.5</v>
      </c>
      <c r="I5884" s="196">
        <f t="shared" si="548"/>
        <v>1.5</v>
      </c>
      <c r="J5884" s="197">
        <f t="shared" si="549"/>
        <v>2</v>
      </c>
      <c r="K5884" s="186">
        <f t="shared" si="552"/>
        <v>4</v>
      </c>
      <c r="L5884" s="198">
        <f t="shared" si="550"/>
        <v>1.3333333333333333</v>
      </c>
      <c r="M5884" s="199">
        <f t="shared" si="551"/>
        <v>1.33</v>
      </c>
    </row>
    <row r="5885" spans="1:13" x14ac:dyDescent="0.35">
      <c r="A5885" s="189" t="s">
        <v>5318</v>
      </c>
      <c r="B5885" s="190" t="s">
        <v>1504</v>
      </c>
      <c r="C5885" s="191">
        <v>585157</v>
      </c>
      <c r="D5885" s="192">
        <v>1.3420000000000001</v>
      </c>
      <c r="E5885" s="193">
        <v>42.636585369999999</v>
      </c>
      <c r="F5885" s="194">
        <v>3.9024390243902443</v>
      </c>
      <c r="H5885" s="195">
        <f t="shared" si="547"/>
        <v>0.5</v>
      </c>
      <c r="I5885" s="196">
        <f t="shared" si="548"/>
        <v>3</v>
      </c>
      <c r="J5885" s="197">
        <f t="shared" si="549"/>
        <v>1.5</v>
      </c>
      <c r="K5885" s="186">
        <f t="shared" si="552"/>
        <v>5</v>
      </c>
      <c r="L5885" s="198">
        <f t="shared" si="550"/>
        <v>1.6666666666666667</v>
      </c>
      <c r="M5885" s="199">
        <f t="shared" si="551"/>
        <v>1.66</v>
      </c>
    </row>
    <row r="5886" spans="1:13" x14ac:dyDescent="0.35">
      <c r="A5886" s="189" t="s">
        <v>5318</v>
      </c>
      <c r="B5886" s="190" t="s">
        <v>3561</v>
      </c>
      <c r="C5886" s="191">
        <v>585262</v>
      </c>
      <c r="D5886" s="192">
        <v>4.9669999999999996</v>
      </c>
      <c r="E5886" s="193">
        <v>43.426724139999997</v>
      </c>
      <c r="F5886" s="194">
        <v>2.1551724137931032</v>
      </c>
      <c r="H5886" s="195">
        <f t="shared" si="547"/>
        <v>5</v>
      </c>
      <c r="I5886" s="196">
        <f t="shared" si="548"/>
        <v>4.5</v>
      </c>
      <c r="J5886" s="197">
        <f t="shared" si="549"/>
        <v>4.5</v>
      </c>
      <c r="K5886" s="186">
        <f t="shared" si="552"/>
        <v>14</v>
      </c>
      <c r="L5886" s="198">
        <f t="shared" si="550"/>
        <v>4.666666666666667</v>
      </c>
      <c r="M5886" s="199">
        <f t="shared" si="551"/>
        <v>4.66</v>
      </c>
    </row>
    <row r="5887" spans="1:13" x14ac:dyDescent="0.35">
      <c r="A5887" s="189" t="s">
        <v>5318</v>
      </c>
      <c r="B5887" s="190" t="s">
        <v>3135</v>
      </c>
      <c r="C5887" s="191">
        <v>585301</v>
      </c>
      <c r="D5887" s="192">
        <v>2.3410000000000002</v>
      </c>
      <c r="E5887" s="193">
        <v>43.349735449999997</v>
      </c>
      <c r="F5887" s="194">
        <v>1.4814814814814814</v>
      </c>
      <c r="H5887" s="195">
        <f t="shared" si="547"/>
        <v>1</v>
      </c>
      <c r="I5887" s="196">
        <f t="shared" si="548"/>
        <v>4.5</v>
      </c>
      <c r="J5887" s="197">
        <f t="shared" si="549"/>
        <v>5</v>
      </c>
      <c r="K5887" s="186">
        <f t="shared" si="552"/>
        <v>10.5</v>
      </c>
      <c r="L5887" s="198">
        <f t="shared" si="550"/>
        <v>3.5</v>
      </c>
      <c r="M5887" s="199">
        <f t="shared" si="551"/>
        <v>3.5</v>
      </c>
    </row>
    <row r="5888" spans="1:13" x14ac:dyDescent="0.35">
      <c r="A5888" s="189" t="s">
        <v>5318</v>
      </c>
      <c r="B5888" s="190" t="s">
        <v>5320</v>
      </c>
      <c r="C5888" s="191">
        <v>549550</v>
      </c>
      <c r="D5888" s="192">
        <v>4.6630000000000003</v>
      </c>
      <c r="E5888" s="193">
        <v>42.064356439999997</v>
      </c>
      <c r="F5888" s="194">
        <v>5.2805280528052805</v>
      </c>
      <c r="H5888" s="195">
        <f t="shared" si="547"/>
        <v>5</v>
      </c>
      <c r="I5888" s="196">
        <f t="shared" si="548"/>
        <v>2</v>
      </c>
      <c r="J5888" s="197">
        <f t="shared" si="549"/>
        <v>0.5</v>
      </c>
      <c r="K5888" s="186">
        <f t="shared" si="552"/>
        <v>7.5</v>
      </c>
      <c r="L5888" s="198">
        <f t="shared" si="550"/>
        <v>2.5</v>
      </c>
      <c r="M5888" s="199">
        <f t="shared" si="551"/>
        <v>2.5</v>
      </c>
    </row>
    <row r="5889" spans="1:13" x14ac:dyDescent="0.35">
      <c r="A5889" s="189" t="s">
        <v>5318</v>
      </c>
      <c r="B5889" s="190" t="s">
        <v>5321</v>
      </c>
      <c r="C5889" s="191">
        <v>585483</v>
      </c>
      <c r="D5889" s="192">
        <v>1.575</v>
      </c>
      <c r="E5889" s="193">
        <v>43.988207549999998</v>
      </c>
      <c r="F5889" s="194">
        <v>3.7735849056603774</v>
      </c>
      <c r="H5889" s="195">
        <f t="shared" si="547"/>
        <v>0.5</v>
      </c>
      <c r="I5889" s="196">
        <f t="shared" si="548"/>
        <v>5</v>
      </c>
      <c r="J5889" s="197">
        <f t="shared" si="549"/>
        <v>2</v>
      </c>
      <c r="K5889" s="186">
        <f t="shared" si="552"/>
        <v>7.5</v>
      </c>
      <c r="L5889" s="198">
        <f t="shared" si="550"/>
        <v>2.5</v>
      </c>
      <c r="M5889" s="199">
        <f t="shared" si="551"/>
        <v>2.5</v>
      </c>
    </row>
    <row r="5890" spans="1:13" x14ac:dyDescent="0.35">
      <c r="A5890" s="189" t="s">
        <v>5318</v>
      </c>
      <c r="B5890" s="190" t="s">
        <v>5322</v>
      </c>
      <c r="C5890" s="191">
        <v>585556</v>
      </c>
      <c r="D5890" s="192">
        <v>2.508</v>
      </c>
      <c r="E5890" s="193">
        <v>42.92</v>
      </c>
      <c r="F5890" s="194">
        <v>0.88888888888888895</v>
      </c>
      <c r="H5890" s="195">
        <f t="shared" si="547"/>
        <v>1.5</v>
      </c>
      <c r="I5890" s="196">
        <f t="shared" si="548"/>
        <v>3.5</v>
      </c>
      <c r="J5890" s="197">
        <f t="shared" si="549"/>
        <v>5</v>
      </c>
      <c r="K5890" s="186">
        <f t="shared" si="552"/>
        <v>10</v>
      </c>
      <c r="L5890" s="198">
        <f t="shared" si="550"/>
        <v>3.3333333333333335</v>
      </c>
      <c r="M5890" s="199">
        <f t="shared" si="551"/>
        <v>3.33</v>
      </c>
    </row>
    <row r="5891" spans="1:13" x14ac:dyDescent="0.35">
      <c r="A5891" s="189" t="s">
        <v>5318</v>
      </c>
      <c r="B5891" s="190" t="s">
        <v>5323</v>
      </c>
      <c r="C5891" s="191">
        <v>585611</v>
      </c>
      <c r="D5891" s="192">
        <v>1.042</v>
      </c>
      <c r="E5891" s="193">
        <v>47.018987340000002</v>
      </c>
      <c r="F5891" s="194">
        <v>3.7974683544303796</v>
      </c>
      <c r="H5891" s="195">
        <f t="shared" si="547"/>
        <v>0.5</v>
      </c>
      <c r="I5891" s="196">
        <f t="shared" si="548"/>
        <v>5</v>
      </c>
      <c r="J5891" s="197">
        <f t="shared" si="549"/>
        <v>2</v>
      </c>
      <c r="K5891" s="186">
        <f t="shared" si="552"/>
        <v>7.5</v>
      </c>
      <c r="L5891" s="198">
        <f t="shared" si="550"/>
        <v>2.5</v>
      </c>
      <c r="M5891" s="199">
        <f t="shared" si="551"/>
        <v>2.5</v>
      </c>
    </row>
    <row r="5892" spans="1:13" x14ac:dyDescent="0.35">
      <c r="A5892" s="189" t="s">
        <v>5318</v>
      </c>
      <c r="B5892" s="190" t="s">
        <v>5324</v>
      </c>
      <c r="C5892" s="191">
        <v>585777</v>
      </c>
      <c r="D5892" s="192">
        <v>2.476</v>
      </c>
      <c r="E5892" s="193">
        <v>42.65940561</v>
      </c>
      <c r="F5892" s="194">
        <v>2.3640661938534278</v>
      </c>
      <c r="H5892" s="195">
        <f t="shared" ref="H5892:H5955" si="553">VALUE(_xlfn.IFS(D5892&gt;4.05,"5",D5892&gt;=3.83,"4,5",D5892&gt;=3.6,"4",D5892&gt;=3.37,"3,5",D5892&gt;=3.14,"3",D5892&gt;=2.91,"2,5",D5892&gt;=2.68,"2",D5892&gt;=2.45,"1,5",D5892&gt;=2.22,"1",D5892&lt;2.22,"0,5"))</f>
        <v>1.5</v>
      </c>
      <c r="I5892" s="196">
        <f t="shared" ref="I5892:I5955" si="554">VALUE(_xlfn.IFS(E5892&gt;43.62,"5",E5892&gt;=43.32,"4,5",E5892&gt;=43.1,"4",E5892&gt;=42.7,"3,5",E5892&gt;=42.39,"3",E5892&gt;=42.08,"2,5",E5892&gt;=41.77,"2",E5892&gt;=41.46,"1,5",E5892&gt;=41.15,"1",E5892&lt;41.15,"0,5"))</f>
        <v>3</v>
      </c>
      <c r="J5892" s="197">
        <f t="shared" ref="J5892:J5955" si="555">VALUE(_xlfn.IFS(F5892&gt;4.53,"0,5",F5892&gt;=4.2,"1",F5892&gt;=3.86,"1,5",F5892&gt;=3.52,"2",F5892&gt;=3.18,"2,5",F5892&gt;=2.84,"3",F5892&gt;=2.5,"3,5",F5892&gt;=2.16,"4",F5892&gt;=1.82,"4,5",F5892&lt;1.82,"5"))</f>
        <v>4</v>
      </c>
      <c r="K5892" s="186">
        <f t="shared" si="552"/>
        <v>8.5</v>
      </c>
      <c r="L5892" s="198">
        <f t="shared" ref="L5892:L5955" si="556">(H5892+I5892+J5892)/3</f>
        <v>2.8333333333333335</v>
      </c>
      <c r="M5892" s="199">
        <f t="shared" ref="M5892:M5955" si="557">ROUNDDOWN(L5892,2)</f>
        <v>2.83</v>
      </c>
    </row>
    <row r="5893" spans="1:13" x14ac:dyDescent="0.35">
      <c r="A5893" s="189" t="s">
        <v>5318</v>
      </c>
      <c r="B5893" s="190" t="s">
        <v>4209</v>
      </c>
      <c r="C5893" s="191">
        <v>585866</v>
      </c>
      <c r="D5893" s="192">
        <v>1.835</v>
      </c>
      <c r="E5893" s="193">
        <v>42.719614419999999</v>
      </c>
      <c r="F5893" s="194">
        <v>1.8440905280804696</v>
      </c>
      <c r="H5893" s="195">
        <f t="shared" si="553"/>
        <v>0.5</v>
      </c>
      <c r="I5893" s="196">
        <f t="shared" si="554"/>
        <v>3.5</v>
      </c>
      <c r="J5893" s="197">
        <f t="shared" si="555"/>
        <v>4.5</v>
      </c>
      <c r="K5893" s="186">
        <f t="shared" si="552"/>
        <v>8.5</v>
      </c>
      <c r="L5893" s="198">
        <f t="shared" si="556"/>
        <v>2.8333333333333335</v>
      </c>
      <c r="M5893" s="199">
        <f t="shared" si="557"/>
        <v>2.83</v>
      </c>
    </row>
    <row r="5894" spans="1:13" x14ac:dyDescent="0.35">
      <c r="A5894" s="189" t="s">
        <v>5318</v>
      </c>
      <c r="B5894" s="190" t="s">
        <v>5325</v>
      </c>
      <c r="C5894" s="191">
        <v>585874</v>
      </c>
      <c r="D5894" s="192">
        <v>5.1550000000000002</v>
      </c>
      <c r="E5894" s="193">
        <v>41.48972603</v>
      </c>
      <c r="F5894" s="194">
        <v>2.7397260273972601</v>
      </c>
      <c r="H5894" s="195">
        <f t="shared" si="553"/>
        <v>5</v>
      </c>
      <c r="I5894" s="196">
        <f t="shared" si="554"/>
        <v>1.5</v>
      </c>
      <c r="J5894" s="197">
        <f t="shared" si="555"/>
        <v>3.5</v>
      </c>
      <c r="K5894" s="186">
        <f t="shared" si="552"/>
        <v>10</v>
      </c>
      <c r="L5894" s="198">
        <f t="shared" si="556"/>
        <v>3.3333333333333335</v>
      </c>
      <c r="M5894" s="199">
        <f t="shared" si="557"/>
        <v>3.33</v>
      </c>
    </row>
    <row r="5895" spans="1:13" x14ac:dyDescent="0.35">
      <c r="A5895" s="189" t="s">
        <v>5318</v>
      </c>
      <c r="B5895" s="190" t="s">
        <v>2278</v>
      </c>
      <c r="C5895" s="191">
        <v>585921</v>
      </c>
      <c r="D5895" s="192">
        <v>2.1539999999999999</v>
      </c>
      <c r="E5895" s="193">
        <v>42.510727060000001</v>
      </c>
      <c r="F5895" s="194">
        <v>1.9070321811680573</v>
      </c>
      <c r="H5895" s="195">
        <f t="shared" si="553"/>
        <v>0.5</v>
      </c>
      <c r="I5895" s="196">
        <f t="shared" si="554"/>
        <v>3</v>
      </c>
      <c r="J5895" s="197">
        <f t="shared" si="555"/>
        <v>4.5</v>
      </c>
      <c r="K5895" s="186">
        <f t="shared" si="552"/>
        <v>8</v>
      </c>
      <c r="L5895" s="198">
        <f t="shared" si="556"/>
        <v>2.6666666666666665</v>
      </c>
      <c r="M5895" s="199">
        <f t="shared" si="557"/>
        <v>2.66</v>
      </c>
    </row>
    <row r="5896" spans="1:13" x14ac:dyDescent="0.35">
      <c r="A5896" s="189" t="s">
        <v>5318</v>
      </c>
      <c r="B5896" s="190" t="s">
        <v>5318</v>
      </c>
      <c r="C5896" s="191">
        <v>585939</v>
      </c>
      <c r="D5896" s="192">
        <v>2.198</v>
      </c>
      <c r="E5896" s="193">
        <v>42.337494880000001</v>
      </c>
      <c r="F5896" s="194">
        <v>1.9647973802701595</v>
      </c>
      <c r="H5896" s="195">
        <f t="shared" si="553"/>
        <v>0.5</v>
      </c>
      <c r="I5896" s="196">
        <f t="shared" si="554"/>
        <v>2.5</v>
      </c>
      <c r="J5896" s="197">
        <f t="shared" si="555"/>
        <v>4.5</v>
      </c>
      <c r="K5896" s="186">
        <f t="shared" si="552"/>
        <v>7.5</v>
      </c>
      <c r="L5896" s="198">
        <f t="shared" si="556"/>
        <v>2.5</v>
      </c>
      <c r="M5896" s="199">
        <f t="shared" si="557"/>
        <v>2.5</v>
      </c>
    </row>
    <row r="5897" spans="1:13" x14ac:dyDescent="0.35">
      <c r="A5897" s="189" t="s">
        <v>5318</v>
      </c>
      <c r="B5897" s="190" t="s">
        <v>5326</v>
      </c>
      <c r="C5897" s="191">
        <v>585971</v>
      </c>
      <c r="D5897" s="192">
        <v>2.2639999999999998</v>
      </c>
      <c r="E5897" s="193">
        <v>42.846815829999997</v>
      </c>
      <c r="F5897" s="194">
        <v>0.6884681583476765</v>
      </c>
      <c r="H5897" s="195">
        <f t="shared" si="553"/>
        <v>1</v>
      </c>
      <c r="I5897" s="196">
        <f t="shared" si="554"/>
        <v>3.5</v>
      </c>
      <c r="J5897" s="197">
        <f t="shared" si="555"/>
        <v>5</v>
      </c>
      <c r="K5897" s="186">
        <f t="shared" si="552"/>
        <v>9.5</v>
      </c>
      <c r="L5897" s="198">
        <f t="shared" si="556"/>
        <v>3.1666666666666665</v>
      </c>
      <c r="M5897" s="199">
        <f t="shared" si="557"/>
        <v>3.16</v>
      </c>
    </row>
    <row r="5898" spans="1:13" x14ac:dyDescent="0.35">
      <c r="A5898" s="189" t="s">
        <v>5318</v>
      </c>
      <c r="B5898" s="190" t="s">
        <v>5327</v>
      </c>
      <c r="C5898" s="191">
        <v>585998</v>
      </c>
      <c r="D5898" s="192">
        <v>2.9529999999999998</v>
      </c>
      <c r="E5898" s="193">
        <v>41.131544929999997</v>
      </c>
      <c r="F5898" s="194">
        <v>3.7491919844861017</v>
      </c>
      <c r="H5898" s="195">
        <f t="shared" si="553"/>
        <v>2.5</v>
      </c>
      <c r="I5898" s="196">
        <f t="shared" si="554"/>
        <v>0.5</v>
      </c>
      <c r="J5898" s="197">
        <f t="shared" si="555"/>
        <v>2</v>
      </c>
      <c r="K5898" s="186">
        <f t="shared" si="552"/>
        <v>5</v>
      </c>
      <c r="L5898" s="198">
        <f t="shared" si="556"/>
        <v>1.6666666666666667</v>
      </c>
      <c r="M5898" s="199">
        <f t="shared" si="557"/>
        <v>1.66</v>
      </c>
    </row>
    <row r="5899" spans="1:13" x14ac:dyDescent="0.35">
      <c r="A5899" s="189" t="s">
        <v>5328</v>
      </c>
      <c r="B5899" s="190" t="s">
        <v>5329</v>
      </c>
      <c r="C5899" s="191">
        <v>541711</v>
      </c>
      <c r="D5899" s="192">
        <v>3.3380000000000001</v>
      </c>
      <c r="E5899" s="193">
        <v>43.179725759999997</v>
      </c>
      <c r="F5899" s="194">
        <v>1.3712047012732616</v>
      </c>
      <c r="H5899" s="195">
        <f t="shared" si="553"/>
        <v>3</v>
      </c>
      <c r="I5899" s="196">
        <f t="shared" si="554"/>
        <v>4</v>
      </c>
      <c r="J5899" s="197">
        <f t="shared" si="555"/>
        <v>5</v>
      </c>
      <c r="K5899" s="186">
        <f t="shared" si="552"/>
        <v>12</v>
      </c>
      <c r="L5899" s="198">
        <f t="shared" si="556"/>
        <v>4</v>
      </c>
      <c r="M5899" s="199">
        <f t="shared" si="557"/>
        <v>4</v>
      </c>
    </row>
    <row r="5900" spans="1:13" x14ac:dyDescent="0.35">
      <c r="A5900" s="189" t="s">
        <v>5328</v>
      </c>
      <c r="B5900" s="190" t="s">
        <v>5330</v>
      </c>
      <c r="C5900" s="191">
        <v>542644</v>
      </c>
      <c r="D5900" s="192">
        <v>3.9630000000000001</v>
      </c>
      <c r="E5900" s="193">
        <v>42.965947399999997</v>
      </c>
      <c r="F5900" s="194">
        <v>2.2926500337154416</v>
      </c>
      <c r="H5900" s="195">
        <f t="shared" si="553"/>
        <v>4.5</v>
      </c>
      <c r="I5900" s="196">
        <f t="shared" si="554"/>
        <v>3.5</v>
      </c>
      <c r="J5900" s="197">
        <f t="shared" si="555"/>
        <v>4</v>
      </c>
      <c r="K5900" s="186">
        <f t="shared" si="552"/>
        <v>12</v>
      </c>
      <c r="L5900" s="198">
        <f t="shared" si="556"/>
        <v>4</v>
      </c>
      <c r="M5900" s="199">
        <f t="shared" si="557"/>
        <v>4</v>
      </c>
    </row>
    <row r="5901" spans="1:13" x14ac:dyDescent="0.35">
      <c r="A5901" s="189" t="s">
        <v>5328</v>
      </c>
      <c r="B5901" s="190" t="s">
        <v>5331</v>
      </c>
      <c r="C5901" s="191">
        <v>542679</v>
      </c>
      <c r="D5901" s="192">
        <v>2.5990000000000002</v>
      </c>
      <c r="E5901" s="193">
        <v>42.402224089999997</v>
      </c>
      <c r="F5901" s="194">
        <v>1.9303399076793955</v>
      </c>
      <c r="H5901" s="195">
        <f t="shared" si="553"/>
        <v>1.5</v>
      </c>
      <c r="I5901" s="196">
        <f t="shared" si="554"/>
        <v>3</v>
      </c>
      <c r="J5901" s="197">
        <f t="shared" si="555"/>
        <v>4.5</v>
      </c>
      <c r="K5901" s="186">
        <f t="shared" ref="K5901:K5964" si="558">SUM(H5901:J5901)</f>
        <v>9</v>
      </c>
      <c r="L5901" s="198">
        <f t="shared" si="556"/>
        <v>3</v>
      </c>
      <c r="M5901" s="199">
        <f t="shared" si="557"/>
        <v>3</v>
      </c>
    </row>
    <row r="5902" spans="1:13" x14ac:dyDescent="0.35">
      <c r="A5902" s="189" t="s">
        <v>5328</v>
      </c>
      <c r="B5902" s="190" t="s">
        <v>5332</v>
      </c>
      <c r="C5902" s="191">
        <v>542725</v>
      </c>
      <c r="D5902" s="192">
        <v>2.7330000000000001</v>
      </c>
      <c r="E5902" s="193">
        <v>42.536697250000003</v>
      </c>
      <c r="F5902" s="194">
        <v>1.9877675840978595</v>
      </c>
      <c r="H5902" s="195">
        <f t="shared" si="553"/>
        <v>2</v>
      </c>
      <c r="I5902" s="196">
        <f t="shared" si="554"/>
        <v>3</v>
      </c>
      <c r="J5902" s="197">
        <f t="shared" si="555"/>
        <v>4.5</v>
      </c>
      <c r="K5902" s="186">
        <f t="shared" si="558"/>
        <v>9.5</v>
      </c>
      <c r="L5902" s="198">
        <f t="shared" si="556"/>
        <v>3.1666666666666665</v>
      </c>
      <c r="M5902" s="199">
        <f t="shared" si="557"/>
        <v>3.16</v>
      </c>
    </row>
    <row r="5903" spans="1:13" x14ac:dyDescent="0.35">
      <c r="A5903" s="189" t="s">
        <v>5328</v>
      </c>
      <c r="B5903" s="190" t="s">
        <v>5333</v>
      </c>
      <c r="C5903" s="191">
        <v>542750</v>
      </c>
      <c r="D5903" s="192">
        <v>2.2250000000000001</v>
      </c>
      <c r="E5903" s="193">
        <v>41.73147341</v>
      </c>
      <c r="F5903" s="194">
        <v>5.6669572798605055</v>
      </c>
      <c r="H5903" s="195">
        <f t="shared" si="553"/>
        <v>1</v>
      </c>
      <c r="I5903" s="196">
        <f t="shared" si="554"/>
        <v>1.5</v>
      </c>
      <c r="J5903" s="197">
        <f t="shared" si="555"/>
        <v>0.5</v>
      </c>
      <c r="K5903" s="186">
        <f t="shared" si="558"/>
        <v>3</v>
      </c>
      <c r="L5903" s="198">
        <f t="shared" si="556"/>
        <v>1</v>
      </c>
      <c r="M5903" s="199">
        <f t="shared" si="557"/>
        <v>1</v>
      </c>
    </row>
    <row r="5904" spans="1:13" x14ac:dyDescent="0.35">
      <c r="A5904" s="189" t="s">
        <v>5328</v>
      </c>
      <c r="B5904" s="190" t="s">
        <v>5334</v>
      </c>
      <c r="C5904" s="191">
        <v>542768</v>
      </c>
      <c r="D5904" s="192">
        <v>2.5659999999999998</v>
      </c>
      <c r="E5904" s="193">
        <v>42.039949540000002</v>
      </c>
      <c r="F5904" s="194">
        <v>1.4297729184188395</v>
      </c>
      <c r="H5904" s="195">
        <f t="shared" si="553"/>
        <v>1.5</v>
      </c>
      <c r="I5904" s="196">
        <f t="shared" si="554"/>
        <v>2</v>
      </c>
      <c r="J5904" s="197">
        <f t="shared" si="555"/>
        <v>5</v>
      </c>
      <c r="K5904" s="186">
        <f t="shared" si="558"/>
        <v>8.5</v>
      </c>
      <c r="L5904" s="198">
        <f t="shared" si="556"/>
        <v>2.8333333333333335</v>
      </c>
      <c r="M5904" s="199">
        <f t="shared" si="557"/>
        <v>2.83</v>
      </c>
    </row>
    <row r="5905" spans="1:13" x14ac:dyDescent="0.35">
      <c r="A5905" s="189" t="s">
        <v>5328</v>
      </c>
      <c r="B5905" s="190" t="s">
        <v>5335</v>
      </c>
      <c r="C5905" s="191">
        <v>542784</v>
      </c>
      <c r="D5905" s="192">
        <v>3.427</v>
      </c>
      <c r="E5905" s="193">
        <v>42.22074954</v>
      </c>
      <c r="F5905" s="194">
        <v>3.290676416819013</v>
      </c>
      <c r="H5905" s="195">
        <f t="shared" si="553"/>
        <v>3.5</v>
      </c>
      <c r="I5905" s="196">
        <f t="shared" si="554"/>
        <v>2.5</v>
      </c>
      <c r="J5905" s="197">
        <f t="shared" si="555"/>
        <v>2.5</v>
      </c>
      <c r="K5905" s="186">
        <f t="shared" si="558"/>
        <v>8.5</v>
      </c>
      <c r="L5905" s="198">
        <f t="shared" si="556"/>
        <v>2.8333333333333335</v>
      </c>
      <c r="M5905" s="199">
        <f t="shared" si="557"/>
        <v>2.83</v>
      </c>
    </row>
    <row r="5906" spans="1:13" x14ac:dyDescent="0.35">
      <c r="A5906" s="189" t="s">
        <v>5328</v>
      </c>
      <c r="B5906" s="190" t="s">
        <v>5336</v>
      </c>
      <c r="C5906" s="191">
        <v>542865</v>
      </c>
      <c r="D5906" s="192">
        <v>3.7629999999999999</v>
      </c>
      <c r="E5906" s="193">
        <v>43.36685962</v>
      </c>
      <c r="F5906" s="194">
        <v>3.2802701398938736</v>
      </c>
      <c r="H5906" s="195">
        <f t="shared" si="553"/>
        <v>4</v>
      </c>
      <c r="I5906" s="196">
        <f t="shared" si="554"/>
        <v>4.5</v>
      </c>
      <c r="J5906" s="197">
        <f t="shared" si="555"/>
        <v>2.5</v>
      </c>
      <c r="K5906" s="186">
        <f t="shared" si="558"/>
        <v>11</v>
      </c>
      <c r="L5906" s="198">
        <f t="shared" si="556"/>
        <v>3.6666666666666665</v>
      </c>
      <c r="M5906" s="199">
        <f t="shared" si="557"/>
        <v>3.66</v>
      </c>
    </row>
    <row r="5907" spans="1:13" x14ac:dyDescent="0.35">
      <c r="A5907" s="189" t="s">
        <v>5328</v>
      </c>
      <c r="B5907" s="190" t="s">
        <v>5337</v>
      </c>
      <c r="C5907" s="191">
        <v>570346</v>
      </c>
      <c r="D5907" s="192">
        <v>2.6320000000000001</v>
      </c>
      <c r="E5907" s="193">
        <v>42.70051746</v>
      </c>
      <c r="F5907" s="194">
        <v>3.8809831824062098</v>
      </c>
      <c r="H5907" s="195">
        <f t="shared" si="553"/>
        <v>1.5</v>
      </c>
      <c r="I5907" s="196">
        <f t="shared" si="554"/>
        <v>3.5</v>
      </c>
      <c r="J5907" s="197">
        <f t="shared" si="555"/>
        <v>1.5</v>
      </c>
      <c r="K5907" s="186">
        <f t="shared" si="558"/>
        <v>6.5</v>
      </c>
      <c r="L5907" s="198">
        <f t="shared" si="556"/>
        <v>2.1666666666666665</v>
      </c>
      <c r="M5907" s="199">
        <f t="shared" si="557"/>
        <v>2.16</v>
      </c>
    </row>
    <row r="5908" spans="1:13" x14ac:dyDescent="0.35">
      <c r="A5908" s="189" t="s">
        <v>5328</v>
      </c>
      <c r="B5908" s="190" t="s">
        <v>5338</v>
      </c>
      <c r="C5908" s="191">
        <v>542911</v>
      </c>
      <c r="D5908" s="192">
        <v>3.3650000000000002</v>
      </c>
      <c r="E5908" s="193">
        <v>45.185761730000003</v>
      </c>
      <c r="F5908" s="194">
        <v>1.0792860107928601</v>
      </c>
      <c r="H5908" s="195">
        <f t="shared" si="553"/>
        <v>3</v>
      </c>
      <c r="I5908" s="196">
        <f t="shared" si="554"/>
        <v>5</v>
      </c>
      <c r="J5908" s="197">
        <f t="shared" si="555"/>
        <v>5</v>
      </c>
      <c r="K5908" s="186">
        <f t="shared" si="558"/>
        <v>13</v>
      </c>
      <c r="L5908" s="198">
        <f t="shared" si="556"/>
        <v>4.333333333333333</v>
      </c>
      <c r="M5908" s="199">
        <f t="shared" si="557"/>
        <v>4.33</v>
      </c>
    </row>
    <row r="5909" spans="1:13" x14ac:dyDescent="0.35">
      <c r="A5909" s="189" t="s">
        <v>5328</v>
      </c>
      <c r="B5909" s="190" t="s">
        <v>5339</v>
      </c>
      <c r="C5909" s="191">
        <v>542946</v>
      </c>
      <c r="D5909" s="192">
        <v>1.964</v>
      </c>
      <c r="E5909" s="193">
        <v>42.170422539999997</v>
      </c>
      <c r="F5909" s="194">
        <v>4.694835680751174</v>
      </c>
      <c r="H5909" s="195">
        <f t="shared" si="553"/>
        <v>0.5</v>
      </c>
      <c r="I5909" s="196">
        <f t="shared" si="554"/>
        <v>2.5</v>
      </c>
      <c r="J5909" s="197">
        <f t="shared" si="555"/>
        <v>0.5</v>
      </c>
      <c r="K5909" s="186">
        <f t="shared" si="558"/>
        <v>3.5</v>
      </c>
      <c r="L5909" s="198">
        <f t="shared" si="556"/>
        <v>1.1666666666666667</v>
      </c>
      <c r="M5909" s="199">
        <f t="shared" si="557"/>
        <v>1.1599999999999999</v>
      </c>
    </row>
    <row r="5910" spans="1:13" x14ac:dyDescent="0.35">
      <c r="A5910" s="189" t="s">
        <v>5328</v>
      </c>
      <c r="B5910" s="190" t="s">
        <v>5340</v>
      </c>
      <c r="C5910" s="191">
        <v>543098</v>
      </c>
      <c r="D5910" s="192">
        <v>2.1349999999999998</v>
      </c>
      <c r="E5910" s="193">
        <v>40.83652695</v>
      </c>
      <c r="F5910" s="194">
        <v>2.634730538922156</v>
      </c>
      <c r="H5910" s="195">
        <f t="shared" si="553"/>
        <v>0.5</v>
      </c>
      <c r="I5910" s="196">
        <f t="shared" si="554"/>
        <v>0.5</v>
      </c>
      <c r="J5910" s="197">
        <f t="shared" si="555"/>
        <v>3.5</v>
      </c>
      <c r="K5910" s="186">
        <f t="shared" si="558"/>
        <v>4.5</v>
      </c>
      <c r="L5910" s="198">
        <f t="shared" si="556"/>
        <v>1.5</v>
      </c>
      <c r="M5910" s="199">
        <f t="shared" si="557"/>
        <v>1.5</v>
      </c>
    </row>
    <row r="5911" spans="1:13" x14ac:dyDescent="0.35">
      <c r="A5911" s="189" t="s">
        <v>5328</v>
      </c>
      <c r="B5911" s="190" t="s">
        <v>5341</v>
      </c>
      <c r="C5911" s="191">
        <v>544264</v>
      </c>
      <c r="D5911" s="192">
        <v>3.5630000000000002</v>
      </c>
      <c r="E5911" s="193">
        <v>43.395125550000003</v>
      </c>
      <c r="F5911" s="194">
        <v>1.7725258493353027</v>
      </c>
      <c r="H5911" s="195">
        <f t="shared" si="553"/>
        <v>3.5</v>
      </c>
      <c r="I5911" s="196">
        <f t="shared" si="554"/>
        <v>4.5</v>
      </c>
      <c r="J5911" s="197">
        <f t="shared" si="555"/>
        <v>5</v>
      </c>
      <c r="K5911" s="186">
        <f t="shared" si="558"/>
        <v>13</v>
      </c>
      <c r="L5911" s="198">
        <f t="shared" si="556"/>
        <v>4.333333333333333</v>
      </c>
      <c r="M5911" s="199">
        <f t="shared" si="557"/>
        <v>4.33</v>
      </c>
    </row>
    <row r="5912" spans="1:13" x14ac:dyDescent="0.35">
      <c r="A5912" s="189" t="s">
        <v>5328</v>
      </c>
      <c r="B5912" s="190" t="s">
        <v>5342</v>
      </c>
      <c r="C5912" s="191">
        <v>556866</v>
      </c>
      <c r="D5912" s="192">
        <v>3.113</v>
      </c>
      <c r="E5912" s="193">
        <v>42.338179519999997</v>
      </c>
      <c r="F5912" s="194">
        <v>2.781289506953224</v>
      </c>
      <c r="H5912" s="195">
        <f t="shared" si="553"/>
        <v>2.5</v>
      </c>
      <c r="I5912" s="196">
        <f t="shared" si="554"/>
        <v>2.5</v>
      </c>
      <c r="J5912" s="197">
        <f t="shared" si="555"/>
        <v>3.5</v>
      </c>
      <c r="K5912" s="186">
        <f t="shared" si="558"/>
        <v>8.5</v>
      </c>
      <c r="L5912" s="198">
        <f t="shared" si="556"/>
        <v>2.8333333333333335</v>
      </c>
      <c r="M5912" s="199">
        <f t="shared" si="557"/>
        <v>2.83</v>
      </c>
    </row>
    <row r="5913" spans="1:13" x14ac:dyDescent="0.35">
      <c r="A5913" s="189" t="s">
        <v>5328</v>
      </c>
      <c r="B5913" s="190" t="s">
        <v>5343</v>
      </c>
      <c r="C5913" s="191">
        <v>544370</v>
      </c>
      <c r="D5913" s="192">
        <v>2.843</v>
      </c>
      <c r="E5913" s="193">
        <v>41.056164379999998</v>
      </c>
      <c r="F5913" s="194">
        <v>1.8630136986301369</v>
      </c>
      <c r="H5913" s="195">
        <f t="shared" si="553"/>
        <v>2</v>
      </c>
      <c r="I5913" s="196">
        <f t="shared" si="554"/>
        <v>0.5</v>
      </c>
      <c r="J5913" s="197">
        <f t="shared" si="555"/>
        <v>4.5</v>
      </c>
      <c r="K5913" s="186">
        <f t="shared" si="558"/>
        <v>7</v>
      </c>
      <c r="L5913" s="198">
        <f t="shared" si="556"/>
        <v>2.3333333333333335</v>
      </c>
      <c r="M5913" s="199">
        <f t="shared" si="557"/>
        <v>2.33</v>
      </c>
    </row>
    <row r="5914" spans="1:13" x14ac:dyDescent="0.35">
      <c r="A5914" s="189" t="s">
        <v>5328</v>
      </c>
      <c r="B5914" s="190" t="s">
        <v>5344</v>
      </c>
      <c r="C5914" s="191">
        <v>544396</v>
      </c>
      <c r="D5914" s="192">
        <v>3.673</v>
      </c>
      <c r="E5914" s="193">
        <v>41.266108250000002</v>
      </c>
      <c r="F5914" s="194">
        <v>3.3505154639175259</v>
      </c>
      <c r="H5914" s="195">
        <f t="shared" si="553"/>
        <v>4</v>
      </c>
      <c r="I5914" s="196">
        <f t="shared" si="554"/>
        <v>1</v>
      </c>
      <c r="J5914" s="197">
        <f t="shared" si="555"/>
        <v>2.5</v>
      </c>
      <c r="K5914" s="186">
        <f t="shared" si="558"/>
        <v>7.5</v>
      </c>
      <c r="L5914" s="198">
        <f t="shared" si="556"/>
        <v>2.5</v>
      </c>
      <c r="M5914" s="199">
        <f t="shared" si="557"/>
        <v>2.5</v>
      </c>
    </row>
    <row r="5915" spans="1:13" x14ac:dyDescent="0.35">
      <c r="A5915" s="189" t="s">
        <v>5328</v>
      </c>
      <c r="B5915" s="190" t="s">
        <v>1153</v>
      </c>
      <c r="C5915" s="191">
        <v>544434</v>
      </c>
      <c r="D5915" s="192">
        <v>4.3259999999999996</v>
      </c>
      <c r="E5915" s="193">
        <v>44.006514660000001</v>
      </c>
      <c r="F5915" s="194">
        <v>0.65146579804560267</v>
      </c>
      <c r="H5915" s="195">
        <f t="shared" si="553"/>
        <v>5</v>
      </c>
      <c r="I5915" s="196">
        <f t="shared" si="554"/>
        <v>5</v>
      </c>
      <c r="J5915" s="197">
        <f t="shared" si="555"/>
        <v>5</v>
      </c>
      <c r="K5915" s="186">
        <f t="shared" si="558"/>
        <v>15</v>
      </c>
      <c r="L5915" s="198">
        <f t="shared" si="556"/>
        <v>5</v>
      </c>
      <c r="M5915" s="199">
        <f t="shared" si="557"/>
        <v>5</v>
      </c>
    </row>
    <row r="5916" spans="1:13" x14ac:dyDescent="0.35">
      <c r="A5916" s="189" t="s">
        <v>5328</v>
      </c>
      <c r="B5916" s="190" t="s">
        <v>5345</v>
      </c>
      <c r="C5916" s="191">
        <v>544469</v>
      </c>
      <c r="D5916" s="192">
        <v>2.9129999999999998</v>
      </c>
      <c r="E5916" s="193">
        <v>44.78840125</v>
      </c>
      <c r="F5916" s="194">
        <v>1.2539184952978057</v>
      </c>
      <c r="H5916" s="195">
        <f t="shared" si="553"/>
        <v>2.5</v>
      </c>
      <c r="I5916" s="196">
        <f t="shared" si="554"/>
        <v>5</v>
      </c>
      <c r="J5916" s="197">
        <f t="shared" si="555"/>
        <v>5</v>
      </c>
      <c r="K5916" s="186">
        <f t="shared" si="558"/>
        <v>12.5</v>
      </c>
      <c r="L5916" s="198">
        <f t="shared" si="556"/>
        <v>4.166666666666667</v>
      </c>
      <c r="M5916" s="199">
        <f t="shared" si="557"/>
        <v>4.16</v>
      </c>
    </row>
    <row r="5917" spans="1:13" x14ac:dyDescent="0.35">
      <c r="A5917" s="189" t="s">
        <v>5328</v>
      </c>
      <c r="B5917" s="190" t="s">
        <v>5346</v>
      </c>
      <c r="C5917" s="191">
        <v>544566</v>
      </c>
      <c r="D5917" s="192">
        <v>3.8090000000000002</v>
      </c>
      <c r="E5917" s="193">
        <v>44.01154459</v>
      </c>
      <c r="F5917" s="194">
        <v>2.468152866242038</v>
      </c>
      <c r="H5917" s="195">
        <f t="shared" si="553"/>
        <v>4</v>
      </c>
      <c r="I5917" s="196">
        <f t="shared" si="554"/>
        <v>5</v>
      </c>
      <c r="J5917" s="197">
        <f t="shared" si="555"/>
        <v>4</v>
      </c>
      <c r="K5917" s="186">
        <f t="shared" si="558"/>
        <v>13</v>
      </c>
      <c r="L5917" s="198">
        <f t="shared" si="556"/>
        <v>4.333333333333333</v>
      </c>
      <c r="M5917" s="199">
        <f t="shared" si="557"/>
        <v>4.33</v>
      </c>
    </row>
    <row r="5918" spans="1:13" x14ac:dyDescent="0.35">
      <c r="A5918" s="189" t="s">
        <v>5328</v>
      </c>
      <c r="B5918" s="190" t="s">
        <v>5347</v>
      </c>
      <c r="C5918" s="191">
        <v>544655</v>
      </c>
      <c r="D5918" s="192">
        <v>2.4</v>
      </c>
      <c r="E5918" s="193">
        <v>42.026050419999997</v>
      </c>
      <c r="F5918" s="194">
        <v>3.0252100840336134</v>
      </c>
      <c r="H5918" s="195">
        <f t="shared" si="553"/>
        <v>1</v>
      </c>
      <c r="I5918" s="196">
        <f t="shared" si="554"/>
        <v>2</v>
      </c>
      <c r="J5918" s="197">
        <f t="shared" si="555"/>
        <v>3</v>
      </c>
      <c r="K5918" s="186">
        <f t="shared" si="558"/>
        <v>6</v>
      </c>
      <c r="L5918" s="198">
        <f t="shared" si="556"/>
        <v>2</v>
      </c>
      <c r="M5918" s="199">
        <f t="shared" si="557"/>
        <v>2</v>
      </c>
    </row>
    <row r="5919" spans="1:13" x14ac:dyDescent="0.35">
      <c r="A5919" s="189" t="s">
        <v>5328</v>
      </c>
      <c r="B5919" s="190" t="s">
        <v>5348</v>
      </c>
      <c r="C5919" s="191">
        <v>544671</v>
      </c>
      <c r="D5919" s="192">
        <v>4.8860000000000001</v>
      </c>
      <c r="E5919" s="193">
        <v>43.532258059999997</v>
      </c>
      <c r="F5919" s="194">
        <v>0.80645161290322576</v>
      </c>
      <c r="H5919" s="195">
        <f t="shared" si="553"/>
        <v>5</v>
      </c>
      <c r="I5919" s="196">
        <f t="shared" si="554"/>
        <v>4.5</v>
      </c>
      <c r="J5919" s="197">
        <f t="shared" si="555"/>
        <v>5</v>
      </c>
      <c r="K5919" s="186">
        <f t="shared" si="558"/>
        <v>14.5</v>
      </c>
      <c r="L5919" s="198">
        <f t="shared" si="556"/>
        <v>4.833333333333333</v>
      </c>
      <c r="M5919" s="199">
        <f t="shared" si="557"/>
        <v>4.83</v>
      </c>
    </row>
    <row r="5920" spans="1:13" x14ac:dyDescent="0.35">
      <c r="A5920" s="189" t="s">
        <v>5328</v>
      </c>
      <c r="B5920" s="190" t="s">
        <v>5349</v>
      </c>
      <c r="C5920" s="191">
        <v>544728</v>
      </c>
      <c r="D5920" s="192">
        <v>3.96</v>
      </c>
      <c r="E5920" s="193">
        <v>45.440032410000001</v>
      </c>
      <c r="F5920" s="194">
        <v>0.97244732576985415</v>
      </c>
      <c r="H5920" s="195">
        <f t="shared" si="553"/>
        <v>4.5</v>
      </c>
      <c r="I5920" s="196">
        <f t="shared" si="554"/>
        <v>5</v>
      </c>
      <c r="J5920" s="197">
        <f t="shared" si="555"/>
        <v>5</v>
      </c>
      <c r="K5920" s="186">
        <f t="shared" si="558"/>
        <v>14.5</v>
      </c>
      <c r="L5920" s="198">
        <f t="shared" si="556"/>
        <v>4.833333333333333</v>
      </c>
      <c r="M5920" s="199">
        <f t="shared" si="557"/>
        <v>4.83</v>
      </c>
    </row>
    <row r="5921" spans="1:13" x14ac:dyDescent="0.35">
      <c r="A5921" s="189" t="s">
        <v>5328</v>
      </c>
      <c r="B5921" s="190" t="s">
        <v>1558</v>
      </c>
      <c r="C5921" s="191">
        <v>544787</v>
      </c>
      <c r="D5921" s="192">
        <v>3.0659999999999998</v>
      </c>
      <c r="E5921" s="193">
        <v>42.378474109999999</v>
      </c>
      <c r="F5921" s="194">
        <v>1.4168937329700273</v>
      </c>
      <c r="H5921" s="195">
        <f t="shared" si="553"/>
        <v>2.5</v>
      </c>
      <c r="I5921" s="196">
        <f t="shared" si="554"/>
        <v>2.5</v>
      </c>
      <c r="J5921" s="197">
        <f t="shared" si="555"/>
        <v>5</v>
      </c>
      <c r="K5921" s="186">
        <f t="shared" si="558"/>
        <v>10</v>
      </c>
      <c r="L5921" s="198">
        <f t="shared" si="556"/>
        <v>3.3333333333333335</v>
      </c>
      <c r="M5921" s="199">
        <f t="shared" si="557"/>
        <v>3.33</v>
      </c>
    </row>
    <row r="5922" spans="1:13" x14ac:dyDescent="0.35">
      <c r="A5922" s="189" t="s">
        <v>5328</v>
      </c>
      <c r="B5922" s="190" t="s">
        <v>5350</v>
      </c>
      <c r="C5922" s="191">
        <v>544850</v>
      </c>
      <c r="D5922" s="192">
        <v>3.0609999999999999</v>
      </c>
      <c r="E5922" s="193">
        <v>43.462264150000003</v>
      </c>
      <c r="F5922" s="194">
        <v>1.3318534961154271</v>
      </c>
      <c r="H5922" s="195">
        <f t="shared" si="553"/>
        <v>2.5</v>
      </c>
      <c r="I5922" s="196">
        <f t="shared" si="554"/>
        <v>4.5</v>
      </c>
      <c r="J5922" s="197">
        <f t="shared" si="555"/>
        <v>5</v>
      </c>
      <c r="K5922" s="186">
        <f t="shared" si="558"/>
        <v>12</v>
      </c>
      <c r="L5922" s="198">
        <f t="shared" si="556"/>
        <v>4</v>
      </c>
      <c r="M5922" s="199">
        <f t="shared" si="557"/>
        <v>4</v>
      </c>
    </row>
    <row r="5923" spans="1:13" x14ac:dyDescent="0.35">
      <c r="A5923" s="189" t="s">
        <v>5328</v>
      </c>
      <c r="B5923" s="190" t="s">
        <v>5351</v>
      </c>
      <c r="C5923" s="191">
        <v>544906</v>
      </c>
      <c r="D5923" s="192">
        <v>1.98</v>
      </c>
      <c r="E5923" s="193">
        <v>44.436241610000003</v>
      </c>
      <c r="F5923" s="194">
        <v>0.67114093959731547</v>
      </c>
      <c r="H5923" s="195">
        <f t="shared" si="553"/>
        <v>0.5</v>
      </c>
      <c r="I5923" s="196">
        <f t="shared" si="554"/>
        <v>5</v>
      </c>
      <c r="J5923" s="197">
        <f t="shared" si="555"/>
        <v>5</v>
      </c>
      <c r="K5923" s="186">
        <f t="shared" si="558"/>
        <v>10.5</v>
      </c>
      <c r="L5923" s="198">
        <f t="shared" si="556"/>
        <v>3.5</v>
      </c>
      <c r="M5923" s="199">
        <f t="shared" si="557"/>
        <v>3.5</v>
      </c>
    </row>
    <row r="5924" spans="1:13" x14ac:dyDescent="0.35">
      <c r="A5924" s="189" t="s">
        <v>5328</v>
      </c>
      <c r="B5924" s="190" t="s">
        <v>5352</v>
      </c>
      <c r="C5924" s="191">
        <v>544914</v>
      </c>
      <c r="D5924" s="192">
        <v>4.9050000000000002</v>
      </c>
      <c r="E5924" s="193">
        <v>44.72363636</v>
      </c>
      <c r="F5924" s="194">
        <v>1.4545454545454546</v>
      </c>
      <c r="H5924" s="195">
        <f t="shared" si="553"/>
        <v>5</v>
      </c>
      <c r="I5924" s="196">
        <f t="shared" si="554"/>
        <v>5</v>
      </c>
      <c r="J5924" s="197">
        <f t="shared" si="555"/>
        <v>5</v>
      </c>
      <c r="K5924" s="186">
        <f t="shared" si="558"/>
        <v>15</v>
      </c>
      <c r="L5924" s="198">
        <f t="shared" si="556"/>
        <v>5</v>
      </c>
      <c r="M5924" s="199">
        <f t="shared" si="557"/>
        <v>5</v>
      </c>
    </row>
    <row r="5925" spans="1:13" x14ac:dyDescent="0.35">
      <c r="A5925" s="189" t="s">
        <v>5328</v>
      </c>
      <c r="B5925" s="190" t="s">
        <v>3915</v>
      </c>
      <c r="C5925" s="191">
        <v>570371</v>
      </c>
      <c r="D5925" s="192">
        <v>2.4809999999999999</v>
      </c>
      <c r="E5925" s="193">
        <v>43.10325203</v>
      </c>
      <c r="F5925" s="194">
        <v>1.9512195121951219</v>
      </c>
      <c r="H5925" s="195">
        <f t="shared" si="553"/>
        <v>1.5</v>
      </c>
      <c r="I5925" s="196">
        <f t="shared" si="554"/>
        <v>4</v>
      </c>
      <c r="J5925" s="197">
        <f t="shared" si="555"/>
        <v>4.5</v>
      </c>
      <c r="K5925" s="186">
        <f t="shared" si="558"/>
        <v>10</v>
      </c>
      <c r="L5925" s="198">
        <f t="shared" si="556"/>
        <v>3.3333333333333335</v>
      </c>
      <c r="M5925" s="199">
        <f t="shared" si="557"/>
        <v>3.33</v>
      </c>
    </row>
    <row r="5926" spans="1:13" x14ac:dyDescent="0.35">
      <c r="A5926" s="189" t="s">
        <v>5328</v>
      </c>
      <c r="B5926" s="190" t="s">
        <v>5353</v>
      </c>
      <c r="C5926" s="191">
        <v>544990</v>
      </c>
      <c r="D5926" s="192">
        <v>3.141</v>
      </c>
      <c r="E5926" s="193">
        <v>40.797901150000001</v>
      </c>
      <c r="F5926" s="194">
        <v>2.4373730534867977</v>
      </c>
      <c r="H5926" s="195">
        <f t="shared" si="553"/>
        <v>3</v>
      </c>
      <c r="I5926" s="196">
        <f t="shared" si="554"/>
        <v>0.5</v>
      </c>
      <c r="J5926" s="197">
        <f t="shared" si="555"/>
        <v>4</v>
      </c>
      <c r="K5926" s="186">
        <f t="shared" si="558"/>
        <v>7.5</v>
      </c>
      <c r="L5926" s="198">
        <f t="shared" si="556"/>
        <v>2.5</v>
      </c>
      <c r="M5926" s="199">
        <f t="shared" si="557"/>
        <v>2.5</v>
      </c>
    </row>
    <row r="5927" spans="1:13" x14ac:dyDescent="0.35">
      <c r="A5927" s="189" t="s">
        <v>5328</v>
      </c>
      <c r="B5927" s="190" t="s">
        <v>5354</v>
      </c>
      <c r="C5927" s="191">
        <v>553026</v>
      </c>
      <c r="D5927" s="192">
        <v>4.9820000000000002</v>
      </c>
      <c r="E5927" s="193">
        <v>44.560747659999997</v>
      </c>
      <c r="F5927" s="194">
        <v>1.4018691588785046</v>
      </c>
      <c r="H5927" s="195">
        <f t="shared" si="553"/>
        <v>5</v>
      </c>
      <c r="I5927" s="196">
        <f t="shared" si="554"/>
        <v>5</v>
      </c>
      <c r="J5927" s="197">
        <f t="shared" si="555"/>
        <v>5</v>
      </c>
      <c r="K5927" s="186">
        <f t="shared" si="558"/>
        <v>15</v>
      </c>
      <c r="L5927" s="198">
        <f t="shared" si="556"/>
        <v>5</v>
      </c>
      <c r="M5927" s="199">
        <f t="shared" si="557"/>
        <v>5</v>
      </c>
    </row>
    <row r="5928" spans="1:13" x14ac:dyDescent="0.35">
      <c r="A5928" s="189" t="s">
        <v>5328</v>
      </c>
      <c r="B5928" s="190" t="s">
        <v>5355</v>
      </c>
      <c r="C5928" s="191">
        <v>545163</v>
      </c>
      <c r="D5928" s="192">
        <v>2.8340000000000001</v>
      </c>
      <c r="E5928" s="193">
        <v>45.643699959999999</v>
      </c>
      <c r="F5928" s="194">
        <v>4.8883270122208176</v>
      </c>
      <c r="H5928" s="195">
        <f t="shared" si="553"/>
        <v>2</v>
      </c>
      <c r="I5928" s="196">
        <f t="shared" si="554"/>
        <v>5</v>
      </c>
      <c r="J5928" s="197">
        <f t="shared" si="555"/>
        <v>0.5</v>
      </c>
      <c r="K5928" s="186">
        <f t="shared" si="558"/>
        <v>7.5</v>
      </c>
      <c r="L5928" s="198">
        <f t="shared" si="556"/>
        <v>2.5</v>
      </c>
      <c r="M5928" s="199">
        <f t="shared" si="557"/>
        <v>2.5</v>
      </c>
    </row>
    <row r="5929" spans="1:13" x14ac:dyDescent="0.35">
      <c r="A5929" s="189" t="s">
        <v>5328</v>
      </c>
      <c r="B5929" s="190" t="s">
        <v>5328</v>
      </c>
      <c r="C5929" s="191">
        <v>541630</v>
      </c>
      <c r="D5929" s="192">
        <v>4.5110000000000001</v>
      </c>
      <c r="E5929" s="193">
        <v>44.839299150000002</v>
      </c>
      <c r="F5929" s="194">
        <v>1.1562066917442091</v>
      </c>
      <c r="H5929" s="195">
        <f t="shared" si="553"/>
        <v>5</v>
      </c>
      <c r="I5929" s="196">
        <f t="shared" si="554"/>
        <v>5</v>
      </c>
      <c r="J5929" s="197">
        <f t="shared" si="555"/>
        <v>5</v>
      </c>
      <c r="K5929" s="186">
        <f t="shared" si="558"/>
        <v>15</v>
      </c>
      <c r="L5929" s="198">
        <f t="shared" si="556"/>
        <v>5</v>
      </c>
      <c r="M5929" s="199">
        <f t="shared" si="557"/>
        <v>5</v>
      </c>
    </row>
    <row r="5930" spans="1:13" x14ac:dyDescent="0.35">
      <c r="A5930" s="189" t="s">
        <v>5328</v>
      </c>
      <c r="B5930" s="190" t="s">
        <v>5356</v>
      </c>
      <c r="C5930" s="191">
        <v>545244</v>
      </c>
      <c r="D5930" s="192">
        <v>3.3330000000000002</v>
      </c>
      <c r="E5930" s="193">
        <v>45.832733810000001</v>
      </c>
      <c r="F5930" s="194">
        <v>2.8776978417266186</v>
      </c>
      <c r="H5930" s="195">
        <f t="shared" si="553"/>
        <v>3</v>
      </c>
      <c r="I5930" s="196">
        <f t="shared" si="554"/>
        <v>5</v>
      </c>
      <c r="J5930" s="197">
        <f t="shared" si="555"/>
        <v>3</v>
      </c>
      <c r="K5930" s="186">
        <f t="shared" si="558"/>
        <v>11</v>
      </c>
      <c r="L5930" s="198">
        <f t="shared" si="556"/>
        <v>3.6666666666666665</v>
      </c>
      <c r="M5930" s="199">
        <f t="shared" si="557"/>
        <v>3.66</v>
      </c>
    </row>
    <row r="5931" spans="1:13" x14ac:dyDescent="0.35">
      <c r="A5931" s="189" t="s">
        <v>5357</v>
      </c>
      <c r="B5931" s="190" t="s">
        <v>5358</v>
      </c>
      <c r="C5931" s="191">
        <v>585092</v>
      </c>
      <c r="D5931" s="192">
        <v>1.732</v>
      </c>
      <c r="E5931" s="193">
        <v>43.734817810000003</v>
      </c>
      <c r="F5931" s="194">
        <v>1.8893387314439944</v>
      </c>
      <c r="H5931" s="195">
        <f t="shared" si="553"/>
        <v>0.5</v>
      </c>
      <c r="I5931" s="196">
        <f t="shared" si="554"/>
        <v>5</v>
      </c>
      <c r="J5931" s="197">
        <f t="shared" si="555"/>
        <v>4.5</v>
      </c>
      <c r="K5931" s="186">
        <f t="shared" si="558"/>
        <v>10</v>
      </c>
      <c r="L5931" s="198">
        <f t="shared" si="556"/>
        <v>3.3333333333333335</v>
      </c>
      <c r="M5931" s="199">
        <f t="shared" si="557"/>
        <v>3.33</v>
      </c>
    </row>
    <row r="5932" spans="1:13" x14ac:dyDescent="0.35">
      <c r="A5932" s="189" t="s">
        <v>5357</v>
      </c>
      <c r="B5932" s="190" t="s">
        <v>1061</v>
      </c>
      <c r="C5932" s="191">
        <v>538744</v>
      </c>
      <c r="D5932" s="192">
        <v>2.1789999999999998</v>
      </c>
      <c r="E5932" s="193">
        <v>40.766530330000002</v>
      </c>
      <c r="F5932" s="194">
        <v>8.5889570552147223</v>
      </c>
      <c r="H5932" s="195">
        <f t="shared" si="553"/>
        <v>0.5</v>
      </c>
      <c r="I5932" s="196">
        <f t="shared" si="554"/>
        <v>0.5</v>
      </c>
      <c r="J5932" s="197">
        <f t="shared" si="555"/>
        <v>0.5</v>
      </c>
      <c r="K5932" s="186">
        <f t="shared" si="558"/>
        <v>1.5</v>
      </c>
      <c r="L5932" s="198">
        <f t="shared" si="556"/>
        <v>0.5</v>
      </c>
      <c r="M5932" s="199">
        <f t="shared" si="557"/>
        <v>0.5</v>
      </c>
    </row>
    <row r="5933" spans="1:13" x14ac:dyDescent="0.35">
      <c r="A5933" s="189" t="s">
        <v>5357</v>
      </c>
      <c r="B5933" s="190" t="s">
        <v>5359</v>
      </c>
      <c r="C5933" s="191">
        <v>585149</v>
      </c>
      <c r="D5933" s="192">
        <v>3.3460000000000001</v>
      </c>
      <c r="E5933" s="193">
        <v>42.501290320000003</v>
      </c>
      <c r="F5933" s="194">
        <v>3.870967741935484</v>
      </c>
      <c r="H5933" s="195">
        <f t="shared" si="553"/>
        <v>3</v>
      </c>
      <c r="I5933" s="196">
        <f t="shared" si="554"/>
        <v>3</v>
      </c>
      <c r="J5933" s="197">
        <f t="shared" si="555"/>
        <v>1.5</v>
      </c>
      <c r="K5933" s="186">
        <f t="shared" si="558"/>
        <v>7.5</v>
      </c>
      <c r="L5933" s="198">
        <f t="shared" si="556"/>
        <v>2.5</v>
      </c>
      <c r="M5933" s="199">
        <f t="shared" si="557"/>
        <v>2.5</v>
      </c>
    </row>
    <row r="5934" spans="1:13" x14ac:dyDescent="0.35">
      <c r="A5934" s="189" t="s">
        <v>5357</v>
      </c>
      <c r="B5934" s="190" t="s">
        <v>5360</v>
      </c>
      <c r="C5934" s="191">
        <v>585165</v>
      </c>
      <c r="D5934" s="192">
        <v>3.3109999999999999</v>
      </c>
      <c r="E5934" s="193">
        <v>46.757142860000002</v>
      </c>
      <c r="F5934" s="194">
        <v>3.2653061224489797</v>
      </c>
      <c r="H5934" s="195">
        <f t="shared" si="553"/>
        <v>3</v>
      </c>
      <c r="I5934" s="196">
        <f t="shared" si="554"/>
        <v>5</v>
      </c>
      <c r="J5934" s="197">
        <f t="shared" si="555"/>
        <v>2.5</v>
      </c>
      <c r="K5934" s="186">
        <f t="shared" si="558"/>
        <v>10.5</v>
      </c>
      <c r="L5934" s="198">
        <f t="shared" si="556"/>
        <v>3.5</v>
      </c>
      <c r="M5934" s="199">
        <f t="shared" si="557"/>
        <v>3.5</v>
      </c>
    </row>
    <row r="5935" spans="1:13" x14ac:dyDescent="0.35">
      <c r="A5935" s="189" t="s">
        <v>5357</v>
      </c>
      <c r="B5935" s="190" t="s">
        <v>5361</v>
      </c>
      <c r="C5935" s="191">
        <v>585181</v>
      </c>
      <c r="D5935" s="192">
        <v>2.1680000000000001</v>
      </c>
      <c r="E5935" s="193">
        <v>40.178868549999997</v>
      </c>
      <c r="F5935" s="194">
        <v>5.657237936772046</v>
      </c>
      <c r="H5935" s="195">
        <f t="shared" si="553"/>
        <v>0.5</v>
      </c>
      <c r="I5935" s="196">
        <f t="shared" si="554"/>
        <v>0.5</v>
      </c>
      <c r="J5935" s="197">
        <f t="shared" si="555"/>
        <v>0.5</v>
      </c>
      <c r="K5935" s="186">
        <f t="shared" si="558"/>
        <v>1.5</v>
      </c>
      <c r="L5935" s="198">
        <f t="shared" si="556"/>
        <v>0.5</v>
      </c>
      <c r="M5935" s="199">
        <f t="shared" si="557"/>
        <v>0.5</v>
      </c>
    </row>
    <row r="5936" spans="1:13" x14ac:dyDescent="0.35">
      <c r="A5936" s="189" t="s">
        <v>5357</v>
      </c>
      <c r="B5936" s="190" t="s">
        <v>5362</v>
      </c>
      <c r="C5936" s="191">
        <v>585203</v>
      </c>
      <c r="D5936" s="192">
        <v>3.863</v>
      </c>
      <c r="E5936" s="193">
        <v>43.190026949999996</v>
      </c>
      <c r="F5936" s="194">
        <v>0.53908355795148255</v>
      </c>
      <c r="H5936" s="195">
        <f t="shared" si="553"/>
        <v>4.5</v>
      </c>
      <c r="I5936" s="196">
        <f t="shared" si="554"/>
        <v>4</v>
      </c>
      <c r="J5936" s="197">
        <f t="shared" si="555"/>
        <v>5</v>
      </c>
      <c r="K5936" s="186">
        <f t="shared" si="558"/>
        <v>13.5</v>
      </c>
      <c r="L5936" s="198">
        <f t="shared" si="556"/>
        <v>4.5</v>
      </c>
      <c r="M5936" s="199">
        <f t="shared" si="557"/>
        <v>4.5</v>
      </c>
    </row>
    <row r="5937" spans="1:13" x14ac:dyDescent="0.35">
      <c r="A5937" s="189" t="s">
        <v>5357</v>
      </c>
      <c r="B5937" s="190" t="s">
        <v>5363</v>
      </c>
      <c r="C5937" s="191">
        <v>585211</v>
      </c>
      <c r="D5937" s="192">
        <v>2.0569999999999999</v>
      </c>
      <c r="E5937" s="193">
        <v>43.483346339999997</v>
      </c>
      <c r="F5937" s="194">
        <v>8.7431693989071047</v>
      </c>
      <c r="H5937" s="195">
        <f t="shared" si="553"/>
        <v>0.5</v>
      </c>
      <c r="I5937" s="196">
        <f t="shared" si="554"/>
        <v>4.5</v>
      </c>
      <c r="J5937" s="197">
        <f t="shared" si="555"/>
        <v>0.5</v>
      </c>
      <c r="K5937" s="186">
        <f t="shared" si="558"/>
        <v>5.5</v>
      </c>
      <c r="L5937" s="198">
        <f t="shared" si="556"/>
        <v>1.8333333333333333</v>
      </c>
      <c r="M5937" s="199">
        <f t="shared" si="557"/>
        <v>1.83</v>
      </c>
    </row>
    <row r="5938" spans="1:13" x14ac:dyDescent="0.35">
      <c r="A5938" s="189" t="s">
        <v>5357</v>
      </c>
      <c r="B5938" s="190" t="s">
        <v>5364</v>
      </c>
      <c r="C5938" s="191">
        <v>585254</v>
      </c>
      <c r="D5938" s="192">
        <v>3.4849999999999999</v>
      </c>
      <c r="E5938" s="193">
        <v>38.396980460000002</v>
      </c>
      <c r="F5938" s="194">
        <v>5.3285968028419184</v>
      </c>
      <c r="H5938" s="195">
        <f t="shared" si="553"/>
        <v>3.5</v>
      </c>
      <c r="I5938" s="196">
        <f t="shared" si="554"/>
        <v>0.5</v>
      </c>
      <c r="J5938" s="197">
        <f t="shared" si="555"/>
        <v>0.5</v>
      </c>
      <c r="K5938" s="186">
        <f t="shared" si="558"/>
        <v>4.5</v>
      </c>
      <c r="L5938" s="198">
        <f t="shared" si="556"/>
        <v>1.5</v>
      </c>
      <c r="M5938" s="199">
        <f t="shared" si="557"/>
        <v>1.5</v>
      </c>
    </row>
    <row r="5939" spans="1:13" x14ac:dyDescent="0.35">
      <c r="A5939" s="189" t="s">
        <v>5357</v>
      </c>
      <c r="B5939" s="190" t="s">
        <v>5365</v>
      </c>
      <c r="C5939" s="191">
        <v>585271</v>
      </c>
      <c r="D5939" s="192">
        <v>2.4169999999999998</v>
      </c>
      <c r="E5939" s="193">
        <v>44.810546879999997</v>
      </c>
      <c r="F5939" s="194">
        <v>0.78125</v>
      </c>
      <c r="H5939" s="195">
        <f t="shared" si="553"/>
        <v>1</v>
      </c>
      <c r="I5939" s="196">
        <f t="shared" si="554"/>
        <v>5</v>
      </c>
      <c r="J5939" s="197">
        <f t="shared" si="555"/>
        <v>5</v>
      </c>
      <c r="K5939" s="186">
        <f t="shared" si="558"/>
        <v>11</v>
      </c>
      <c r="L5939" s="198">
        <f t="shared" si="556"/>
        <v>3.6666666666666665</v>
      </c>
      <c r="M5939" s="199">
        <f t="shared" si="557"/>
        <v>3.66</v>
      </c>
    </row>
    <row r="5940" spans="1:13" x14ac:dyDescent="0.35">
      <c r="A5940" s="189" t="s">
        <v>5357</v>
      </c>
      <c r="B5940" s="190" t="s">
        <v>5366</v>
      </c>
      <c r="C5940" s="191">
        <v>585289</v>
      </c>
      <c r="D5940" s="192">
        <v>2.4729999999999999</v>
      </c>
      <c r="E5940" s="193">
        <v>42.201219510000001</v>
      </c>
      <c r="F5940" s="194">
        <v>4.5731707317073171</v>
      </c>
      <c r="H5940" s="195">
        <f t="shared" si="553"/>
        <v>1.5</v>
      </c>
      <c r="I5940" s="196">
        <f t="shared" si="554"/>
        <v>2.5</v>
      </c>
      <c r="J5940" s="197">
        <f t="shared" si="555"/>
        <v>0.5</v>
      </c>
      <c r="K5940" s="186">
        <f t="shared" si="558"/>
        <v>4.5</v>
      </c>
      <c r="L5940" s="198">
        <f t="shared" si="556"/>
        <v>1.5</v>
      </c>
      <c r="M5940" s="199">
        <f t="shared" si="557"/>
        <v>1.5</v>
      </c>
    </row>
    <row r="5941" spans="1:13" x14ac:dyDescent="0.35">
      <c r="A5941" s="189" t="s">
        <v>5357</v>
      </c>
      <c r="B5941" s="190" t="s">
        <v>5367</v>
      </c>
      <c r="C5941" s="191">
        <v>585327</v>
      </c>
      <c r="D5941" s="192">
        <v>2</v>
      </c>
      <c r="E5941" s="193">
        <v>42.473597359999999</v>
      </c>
      <c r="F5941" s="194">
        <v>0.66006600660066006</v>
      </c>
      <c r="H5941" s="195">
        <f t="shared" si="553"/>
        <v>0.5</v>
      </c>
      <c r="I5941" s="196">
        <f t="shared" si="554"/>
        <v>3</v>
      </c>
      <c r="J5941" s="197">
        <f t="shared" si="555"/>
        <v>5</v>
      </c>
      <c r="K5941" s="186">
        <f t="shared" si="558"/>
        <v>8.5</v>
      </c>
      <c r="L5941" s="198">
        <f t="shared" si="556"/>
        <v>2.8333333333333335</v>
      </c>
      <c r="M5941" s="199">
        <f t="shared" si="557"/>
        <v>2.83</v>
      </c>
    </row>
    <row r="5942" spans="1:13" x14ac:dyDescent="0.35">
      <c r="A5942" s="189" t="s">
        <v>5357</v>
      </c>
      <c r="B5942" s="190" t="s">
        <v>2951</v>
      </c>
      <c r="C5942" s="191">
        <v>587052</v>
      </c>
      <c r="D5942" s="192">
        <v>3.165</v>
      </c>
      <c r="E5942" s="193">
        <v>44.277777780000001</v>
      </c>
      <c r="F5942" s="194">
        <v>3.4188034188034186</v>
      </c>
      <c r="H5942" s="195">
        <f t="shared" si="553"/>
        <v>3</v>
      </c>
      <c r="I5942" s="196">
        <f t="shared" si="554"/>
        <v>5</v>
      </c>
      <c r="J5942" s="197">
        <f t="shared" si="555"/>
        <v>2.5</v>
      </c>
      <c r="K5942" s="186">
        <f t="shared" si="558"/>
        <v>10.5</v>
      </c>
      <c r="L5942" s="198">
        <f t="shared" si="556"/>
        <v>3.5</v>
      </c>
      <c r="M5942" s="199">
        <f t="shared" si="557"/>
        <v>3.5</v>
      </c>
    </row>
    <row r="5943" spans="1:13" x14ac:dyDescent="0.35">
      <c r="A5943" s="189" t="s">
        <v>5357</v>
      </c>
      <c r="B5943" s="190" t="s">
        <v>5368</v>
      </c>
      <c r="C5943" s="191">
        <v>585343</v>
      </c>
      <c r="D5943" s="192">
        <v>1.974</v>
      </c>
      <c r="E5943" s="193">
        <v>39.31393035</v>
      </c>
      <c r="F5943" s="194">
        <v>3.1840796019900499</v>
      </c>
      <c r="H5943" s="195">
        <f t="shared" si="553"/>
        <v>0.5</v>
      </c>
      <c r="I5943" s="196">
        <f t="shared" si="554"/>
        <v>0.5</v>
      </c>
      <c r="J5943" s="197">
        <f t="shared" si="555"/>
        <v>2.5</v>
      </c>
      <c r="K5943" s="186">
        <f t="shared" si="558"/>
        <v>3.5</v>
      </c>
      <c r="L5943" s="198">
        <f t="shared" si="556"/>
        <v>1.1666666666666667</v>
      </c>
      <c r="M5943" s="199">
        <f t="shared" si="557"/>
        <v>1.1599999999999999</v>
      </c>
    </row>
    <row r="5944" spans="1:13" x14ac:dyDescent="0.35">
      <c r="A5944" s="189" t="s">
        <v>5357</v>
      </c>
      <c r="B5944" s="190" t="s">
        <v>5369</v>
      </c>
      <c r="C5944" s="191">
        <v>592251</v>
      </c>
      <c r="D5944" s="192">
        <v>1.887</v>
      </c>
      <c r="E5944" s="193">
        <v>45.3125</v>
      </c>
      <c r="F5944" s="194">
        <v>2.5</v>
      </c>
      <c r="H5944" s="195">
        <f t="shared" si="553"/>
        <v>0.5</v>
      </c>
      <c r="I5944" s="196">
        <f t="shared" si="554"/>
        <v>5</v>
      </c>
      <c r="J5944" s="197">
        <f t="shared" si="555"/>
        <v>3.5</v>
      </c>
      <c r="K5944" s="186">
        <f t="shared" si="558"/>
        <v>9</v>
      </c>
      <c r="L5944" s="198">
        <f t="shared" si="556"/>
        <v>3</v>
      </c>
      <c r="M5944" s="199">
        <f t="shared" si="557"/>
        <v>3</v>
      </c>
    </row>
    <row r="5945" spans="1:13" x14ac:dyDescent="0.35">
      <c r="A5945" s="189" t="s">
        <v>5357</v>
      </c>
      <c r="B5945" s="190" t="s">
        <v>403</v>
      </c>
      <c r="C5945" s="191">
        <v>573434</v>
      </c>
      <c r="D5945" s="192">
        <v>2.5339999999999998</v>
      </c>
      <c r="E5945" s="193">
        <v>39.794956139999996</v>
      </c>
      <c r="F5945" s="194">
        <v>2.8508771929824563</v>
      </c>
      <c r="H5945" s="195">
        <f t="shared" si="553"/>
        <v>1.5</v>
      </c>
      <c r="I5945" s="196">
        <f t="shared" si="554"/>
        <v>0.5</v>
      </c>
      <c r="J5945" s="197">
        <f t="shared" si="555"/>
        <v>3</v>
      </c>
      <c r="K5945" s="186">
        <f t="shared" si="558"/>
        <v>5</v>
      </c>
      <c r="L5945" s="198">
        <f t="shared" si="556"/>
        <v>1.6666666666666667</v>
      </c>
      <c r="M5945" s="199">
        <f t="shared" si="557"/>
        <v>1.66</v>
      </c>
    </row>
    <row r="5946" spans="1:13" x14ac:dyDescent="0.35">
      <c r="A5946" s="189" t="s">
        <v>5357</v>
      </c>
      <c r="B5946" s="190" t="s">
        <v>3793</v>
      </c>
      <c r="C5946" s="191">
        <v>549622</v>
      </c>
      <c r="D5946" s="192">
        <v>2.0649999999999999</v>
      </c>
      <c r="E5946" s="193">
        <v>42.77071179</v>
      </c>
      <c r="F5946" s="194">
        <v>3.0338389731621938</v>
      </c>
      <c r="H5946" s="195">
        <f t="shared" si="553"/>
        <v>0.5</v>
      </c>
      <c r="I5946" s="196">
        <f t="shared" si="554"/>
        <v>3.5</v>
      </c>
      <c r="J5946" s="197">
        <f t="shared" si="555"/>
        <v>3</v>
      </c>
      <c r="K5946" s="186">
        <f t="shared" si="558"/>
        <v>7</v>
      </c>
      <c r="L5946" s="198">
        <f t="shared" si="556"/>
        <v>2.3333333333333335</v>
      </c>
      <c r="M5946" s="199">
        <f t="shared" si="557"/>
        <v>2.33</v>
      </c>
    </row>
    <row r="5947" spans="1:13" x14ac:dyDescent="0.35">
      <c r="A5947" s="189" t="s">
        <v>5357</v>
      </c>
      <c r="B5947" s="190" t="s">
        <v>2492</v>
      </c>
      <c r="C5947" s="191">
        <v>585467</v>
      </c>
      <c r="D5947" s="192">
        <v>1.171</v>
      </c>
      <c r="E5947" s="193">
        <v>43.589097950000003</v>
      </c>
      <c r="F5947" s="194">
        <v>2.6563364692861096</v>
      </c>
      <c r="H5947" s="195">
        <f t="shared" si="553"/>
        <v>0.5</v>
      </c>
      <c r="I5947" s="196">
        <f t="shared" si="554"/>
        <v>4.5</v>
      </c>
      <c r="J5947" s="197">
        <f t="shared" si="555"/>
        <v>3.5</v>
      </c>
      <c r="K5947" s="186">
        <f t="shared" si="558"/>
        <v>8.5</v>
      </c>
      <c r="L5947" s="198">
        <f t="shared" si="556"/>
        <v>2.8333333333333335</v>
      </c>
      <c r="M5947" s="199">
        <f t="shared" si="557"/>
        <v>2.83</v>
      </c>
    </row>
    <row r="5948" spans="1:13" x14ac:dyDescent="0.35">
      <c r="A5948" s="189" t="s">
        <v>5357</v>
      </c>
      <c r="B5948" s="190" t="s">
        <v>5370</v>
      </c>
      <c r="C5948" s="191">
        <v>557145</v>
      </c>
      <c r="D5948" s="192">
        <v>1.056</v>
      </c>
      <c r="E5948" s="193">
        <v>43.677105830000002</v>
      </c>
      <c r="F5948" s="194">
        <v>2.5917926565874732</v>
      </c>
      <c r="H5948" s="195">
        <f t="shared" si="553"/>
        <v>0.5</v>
      </c>
      <c r="I5948" s="196">
        <f t="shared" si="554"/>
        <v>5</v>
      </c>
      <c r="J5948" s="197">
        <f t="shared" si="555"/>
        <v>3.5</v>
      </c>
      <c r="K5948" s="186">
        <f t="shared" si="558"/>
        <v>9</v>
      </c>
      <c r="L5948" s="198">
        <f t="shared" si="556"/>
        <v>3</v>
      </c>
      <c r="M5948" s="199">
        <f t="shared" si="557"/>
        <v>3</v>
      </c>
    </row>
    <row r="5949" spans="1:13" x14ac:dyDescent="0.35">
      <c r="A5949" s="189" t="s">
        <v>5357</v>
      </c>
      <c r="B5949" s="190" t="s">
        <v>5371</v>
      </c>
      <c r="C5949" s="191">
        <v>585491</v>
      </c>
      <c r="D5949" s="192">
        <v>0.93700000000000006</v>
      </c>
      <c r="E5949" s="193">
        <v>40.23227207</v>
      </c>
      <c r="F5949" s="194">
        <v>4.630969609261939</v>
      </c>
      <c r="H5949" s="195">
        <f t="shared" si="553"/>
        <v>0.5</v>
      </c>
      <c r="I5949" s="196">
        <f t="shared" si="554"/>
        <v>0.5</v>
      </c>
      <c r="J5949" s="197">
        <f t="shared" si="555"/>
        <v>0.5</v>
      </c>
      <c r="K5949" s="186">
        <f t="shared" si="558"/>
        <v>1.5</v>
      </c>
      <c r="L5949" s="198">
        <f t="shared" si="556"/>
        <v>0.5</v>
      </c>
      <c r="M5949" s="199">
        <f t="shared" si="557"/>
        <v>0.5</v>
      </c>
    </row>
    <row r="5950" spans="1:13" x14ac:dyDescent="0.35">
      <c r="A5950" s="189" t="s">
        <v>5357</v>
      </c>
      <c r="B5950" s="190" t="s">
        <v>5372</v>
      </c>
      <c r="C5950" s="191">
        <v>585505</v>
      </c>
      <c r="D5950" s="192">
        <v>1.9650000000000001</v>
      </c>
      <c r="E5950" s="193">
        <v>40.972144849999999</v>
      </c>
      <c r="F5950" s="194">
        <v>8.3565459610027855</v>
      </c>
      <c r="H5950" s="195">
        <f t="shared" si="553"/>
        <v>0.5</v>
      </c>
      <c r="I5950" s="196">
        <f t="shared" si="554"/>
        <v>0.5</v>
      </c>
      <c r="J5950" s="197">
        <f t="shared" si="555"/>
        <v>0.5</v>
      </c>
      <c r="K5950" s="186">
        <f t="shared" si="558"/>
        <v>1.5</v>
      </c>
      <c r="L5950" s="198">
        <f t="shared" si="556"/>
        <v>0.5</v>
      </c>
      <c r="M5950" s="199">
        <f t="shared" si="557"/>
        <v>0.5</v>
      </c>
    </row>
    <row r="5951" spans="1:13" x14ac:dyDescent="0.35">
      <c r="A5951" s="189" t="s">
        <v>5357</v>
      </c>
      <c r="B5951" s="190" t="s">
        <v>5373</v>
      </c>
      <c r="C5951" s="191">
        <v>557170</v>
      </c>
      <c r="D5951" s="192">
        <v>2.214</v>
      </c>
      <c r="E5951" s="193">
        <v>42.782051279999997</v>
      </c>
      <c r="F5951" s="194">
        <v>2.7972027972027971</v>
      </c>
      <c r="H5951" s="195">
        <f t="shared" si="553"/>
        <v>0.5</v>
      </c>
      <c r="I5951" s="196">
        <f t="shared" si="554"/>
        <v>3.5</v>
      </c>
      <c r="J5951" s="197">
        <f t="shared" si="555"/>
        <v>3.5</v>
      </c>
      <c r="K5951" s="186">
        <f t="shared" si="558"/>
        <v>7.5</v>
      </c>
      <c r="L5951" s="198">
        <f t="shared" si="556"/>
        <v>2.5</v>
      </c>
      <c r="M5951" s="199">
        <f t="shared" si="557"/>
        <v>2.5</v>
      </c>
    </row>
    <row r="5952" spans="1:13" x14ac:dyDescent="0.35">
      <c r="A5952" s="189" t="s">
        <v>5357</v>
      </c>
      <c r="B5952" s="190" t="s">
        <v>5374</v>
      </c>
      <c r="C5952" s="191">
        <v>585661</v>
      </c>
      <c r="D5952" s="192">
        <v>2.605</v>
      </c>
      <c r="E5952" s="193">
        <v>42.533163270000003</v>
      </c>
      <c r="F5952" s="194">
        <v>3.3163265306122454</v>
      </c>
      <c r="H5952" s="195">
        <f t="shared" si="553"/>
        <v>1.5</v>
      </c>
      <c r="I5952" s="196">
        <f t="shared" si="554"/>
        <v>3</v>
      </c>
      <c r="J5952" s="197">
        <f t="shared" si="555"/>
        <v>2.5</v>
      </c>
      <c r="K5952" s="186">
        <f t="shared" si="558"/>
        <v>7</v>
      </c>
      <c r="L5952" s="198">
        <f t="shared" si="556"/>
        <v>2.3333333333333335</v>
      </c>
      <c r="M5952" s="199">
        <f t="shared" si="557"/>
        <v>2.33</v>
      </c>
    </row>
    <row r="5953" spans="1:13" x14ac:dyDescent="0.35">
      <c r="A5953" s="189" t="s">
        <v>5357</v>
      </c>
      <c r="B5953" s="190" t="s">
        <v>5375</v>
      </c>
      <c r="C5953" s="191">
        <v>585670</v>
      </c>
      <c r="D5953" s="192">
        <v>1.2430000000000001</v>
      </c>
      <c r="E5953" s="193">
        <v>40.919161680000002</v>
      </c>
      <c r="F5953" s="194">
        <v>2.874251497005988</v>
      </c>
      <c r="H5953" s="195">
        <f t="shared" si="553"/>
        <v>0.5</v>
      </c>
      <c r="I5953" s="196">
        <f t="shared" si="554"/>
        <v>0.5</v>
      </c>
      <c r="J5953" s="197">
        <f t="shared" si="555"/>
        <v>3</v>
      </c>
      <c r="K5953" s="186">
        <f t="shared" si="558"/>
        <v>4</v>
      </c>
      <c r="L5953" s="198">
        <f t="shared" si="556"/>
        <v>1.3333333333333333</v>
      </c>
      <c r="M5953" s="199">
        <f t="shared" si="557"/>
        <v>1.33</v>
      </c>
    </row>
    <row r="5954" spans="1:13" x14ac:dyDescent="0.35">
      <c r="A5954" s="189" t="s">
        <v>5357</v>
      </c>
      <c r="B5954" s="190" t="s">
        <v>5376</v>
      </c>
      <c r="C5954" s="191">
        <v>585726</v>
      </c>
      <c r="D5954" s="192">
        <v>2.1560000000000001</v>
      </c>
      <c r="E5954" s="193">
        <v>39.194078949999998</v>
      </c>
      <c r="F5954" s="194">
        <v>8.7719298245614024</v>
      </c>
      <c r="H5954" s="195">
        <f t="shared" si="553"/>
        <v>0.5</v>
      </c>
      <c r="I5954" s="196">
        <f t="shared" si="554"/>
        <v>0.5</v>
      </c>
      <c r="J5954" s="197">
        <f t="shared" si="555"/>
        <v>0.5</v>
      </c>
      <c r="K5954" s="186">
        <f t="shared" si="558"/>
        <v>1.5</v>
      </c>
      <c r="L5954" s="198">
        <f t="shared" si="556"/>
        <v>0.5</v>
      </c>
      <c r="M5954" s="199">
        <f t="shared" si="557"/>
        <v>0.5</v>
      </c>
    </row>
    <row r="5955" spans="1:13" x14ac:dyDescent="0.35">
      <c r="A5955" s="189" t="s">
        <v>5357</v>
      </c>
      <c r="B5955" s="190" t="s">
        <v>5377</v>
      </c>
      <c r="C5955" s="191">
        <v>585815</v>
      </c>
      <c r="D5955" s="192">
        <v>1.22</v>
      </c>
      <c r="E5955" s="193">
        <v>44.975999999999999</v>
      </c>
      <c r="F5955" s="194">
        <v>3.2</v>
      </c>
      <c r="H5955" s="195">
        <f t="shared" si="553"/>
        <v>0.5</v>
      </c>
      <c r="I5955" s="196">
        <f t="shared" si="554"/>
        <v>5</v>
      </c>
      <c r="J5955" s="197">
        <f t="shared" si="555"/>
        <v>2.5</v>
      </c>
      <c r="K5955" s="186">
        <f t="shared" si="558"/>
        <v>8</v>
      </c>
      <c r="L5955" s="198">
        <f t="shared" si="556"/>
        <v>2.6666666666666665</v>
      </c>
      <c r="M5955" s="199">
        <f t="shared" si="557"/>
        <v>2.66</v>
      </c>
    </row>
    <row r="5956" spans="1:13" x14ac:dyDescent="0.35">
      <c r="A5956" s="189" t="s">
        <v>5357</v>
      </c>
      <c r="B5956" s="190" t="s">
        <v>5378</v>
      </c>
      <c r="C5956" s="191">
        <v>549649</v>
      </c>
      <c r="D5956" s="192">
        <v>1.3640000000000001</v>
      </c>
      <c r="E5956" s="193">
        <v>40.390318209999997</v>
      </c>
      <c r="F5956" s="194">
        <v>3.2498307379823967</v>
      </c>
      <c r="H5956" s="195">
        <f t="shared" ref="H5956:H6019" si="559">VALUE(_xlfn.IFS(D5956&gt;4.05,"5",D5956&gt;=3.83,"4,5",D5956&gt;=3.6,"4",D5956&gt;=3.37,"3,5",D5956&gt;=3.14,"3",D5956&gt;=2.91,"2,5",D5956&gt;=2.68,"2",D5956&gt;=2.45,"1,5",D5956&gt;=2.22,"1",D5956&lt;2.22,"0,5"))</f>
        <v>0.5</v>
      </c>
      <c r="I5956" s="196">
        <f t="shared" ref="I5956:I6019" si="560">VALUE(_xlfn.IFS(E5956&gt;43.62,"5",E5956&gt;=43.32,"4,5",E5956&gt;=43.1,"4",E5956&gt;=42.7,"3,5",E5956&gt;=42.39,"3",E5956&gt;=42.08,"2,5",E5956&gt;=41.77,"2",E5956&gt;=41.46,"1,5",E5956&gt;=41.15,"1",E5956&lt;41.15,"0,5"))</f>
        <v>0.5</v>
      </c>
      <c r="J5956" s="197">
        <f t="shared" ref="J5956:J6019" si="561">VALUE(_xlfn.IFS(F5956&gt;4.53,"0,5",F5956&gt;=4.2,"1",F5956&gt;=3.86,"1,5",F5956&gt;=3.52,"2",F5956&gt;=3.18,"2,5",F5956&gt;=2.84,"3",F5956&gt;=2.5,"3,5",F5956&gt;=2.16,"4",F5956&gt;=1.82,"4,5",F5956&lt;1.82,"5"))</f>
        <v>2.5</v>
      </c>
      <c r="K5956" s="186">
        <f t="shared" si="558"/>
        <v>3.5</v>
      </c>
      <c r="L5956" s="198">
        <f t="shared" ref="L5956:L6019" si="562">(H5956+I5956+J5956)/3</f>
        <v>1.1666666666666667</v>
      </c>
      <c r="M5956" s="199">
        <f t="shared" ref="M5956:M6019" si="563">ROUNDDOWN(L5956,2)</f>
        <v>1.1599999999999999</v>
      </c>
    </row>
    <row r="5957" spans="1:13" x14ac:dyDescent="0.35">
      <c r="A5957" s="189" t="s">
        <v>5357</v>
      </c>
      <c r="B5957" s="190" t="s">
        <v>5379</v>
      </c>
      <c r="C5957" s="191">
        <v>585912</v>
      </c>
      <c r="D5957" s="192">
        <v>2.5</v>
      </c>
      <c r="E5957" s="193">
        <v>42.382833789999999</v>
      </c>
      <c r="F5957" s="194">
        <v>1.0899182561307903</v>
      </c>
      <c r="H5957" s="195">
        <f t="shared" si="559"/>
        <v>1.5</v>
      </c>
      <c r="I5957" s="196">
        <f t="shared" si="560"/>
        <v>2.5</v>
      </c>
      <c r="J5957" s="197">
        <f t="shared" si="561"/>
        <v>5</v>
      </c>
      <c r="K5957" s="186">
        <f t="shared" si="558"/>
        <v>9</v>
      </c>
      <c r="L5957" s="198">
        <f t="shared" si="562"/>
        <v>3</v>
      </c>
      <c r="M5957" s="199">
        <f t="shared" si="563"/>
        <v>3</v>
      </c>
    </row>
    <row r="5958" spans="1:13" x14ac:dyDescent="0.35">
      <c r="A5958" s="189" t="s">
        <v>5357</v>
      </c>
      <c r="B5958" s="190" t="s">
        <v>5380</v>
      </c>
      <c r="C5958" s="191">
        <v>585963</v>
      </c>
      <c r="D5958" s="192">
        <v>2.2639999999999998</v>
      </c>
      <c r="E5958" s="193">
        <v>44.249397590000001</v>
      </c>
      <c r="F5958" s="194">
        <v>0.96385542168674709</v>
      </c>
      <c r="H5958" s="195">
        <f t="shared" si="559"/>
        <v>1</v>
      </c>
      <c r="I5958" s="196">
        <f t="shared" si="560"/>
        <v>5</v>
      </c>
      <c r="J5958" s="197">
        <f t="shared" si="561"/>
        <v>5</v>
      </c>
      <c r="K5958" s="186">
        <f t="shared" si="558"/>
        <v>11</v>
      </c>
      <c r="L5958" s="198">
        <f t="shared" si="562"/>
        <v>3.6666666666666665</v>
      </c>
      <c r="M5958" s="199">
        <f t="shared" si="563"/>
        <v>3.66</v>
      </c>
    </row>
    <row r="5959" spans="1:13" x14ac:dyDescent="0.35">
      <c r="A5959" s="189" t="s">
        <v>5357</v>
      </c>
      <c r="B5959" s="200" t="s">
        <v>5357</v>
      </c>
      <c r="C5959" s="191">
        <v>585068</v>
      </c>
      <c r="D5959" s="192">
        <v>2.4350000000000001</v>
      </c>
      <c r="E5959" s="193">
        <v>44.630321189999997</v>
      </c>
      <c r="F5959" s="194">
        <v>2.9008147599488252</v>
      </c>
      <c r="H5959" s="195">
        <f t="shared" si="559"/>
        <v>1</v>
      </c>
      <c r="I5959" s="196">
        <f t="shared" si="560"/>
        <v>5</v>
      </c>
      <c r="J5959" s="197">
        <f t="shared" si="561"/>
        <v>3</v>
      </c>
      <c r="K5959" s="186">
        <f t="shared" si="558"/>
        <v>9</v>
      </c>
      <c r="L5959" s="198">
        <f t="shared" si="562"/>
        <v>3</v>
      </c>
      <c r="M5959" s="199">
        <f t="shared" si="563"/>
        <v>3</v>
      </c>
    </row>
    <row r="5960" spans="1:13" x14ac:dyDescent="0.35">
      <c r="A5960" s="189" t="s">
        <v>5357</v>
      </c>
      <c r="B5960" s="205" t="s">
        <v>5381</v>
      </c>
      <c r="C5960" s="191">
        <v>500011</v>
      </c>
      <c r="D5960" s="192">
        <v>1.6819999999999999</v>
      </c>
      <c r="E5960" s="193">
        <v>45.40069407</v>
      </c>
      <c r="F5960" s="194">
        <v>1.2813667912439937</v>
      </c>
      <c r="H5960" s="195">
        <f t="shared" si="559"/>
        <v>0.5</v>
      </c>
      <c r="I5960" s="196">
        <f t="shared" si="560"/>
        <v>5</v>
      </c>
      <c r="J5960" s="197">
        <f t="shared" si="561"/>
        <v>5</v>
      </c>
      <c r="K5960" s="186">
        <f t="shared" si="558"/>
        <v>10.5</v>
      </c>
      <c r="L5960" s="198">
        <f t="shared" si="562"/>
        <v>3.5</v>
      </c>
      <c r="M5960" s="199">
        <f t="shared" si="563"/>
        <v>3.5</v>
      </c>
    </row>
    <row r="5961" spans="1:13" x14ac:dyDescent="0.35">
      <c r="A5961" s="189" t="s">
        <v>5382</v>
      </c>
      <c r="B5961" s="190" t="s">
        <v>5383</v>
      </c>
      <c r="C5961" s="191">
        <v>568741</v>
      </c>
      <c r="D5961" s="192">
        <v>1.131</v>
      </c>
      <c r="E5961" s="193">
        <v>43.302325580000002</v>
      </c>
      <c r="F5961" s="194">
        <v>0.87209302325581395</v>
      </c>
      <c r="H5961" s="195">
        <f t="shared" si="559"/>
        <v>0.5</v>
      </c>
      <c r="I5961" s="196">
        <f t="shared" si="560"/>
        <v>4</v>
      </c>
      <c r="J5961" s="197">
        <f t="shared" si="561"/>
        <v>5</v>
      </c>
      <c r="K5961" s="186">
        <f t="shared" si="558"/>
        <v>9.5</v>
      </c>
      <c r="L5961" s="198">
        <f t="shared" si="562"/>
        <v>3.1666666666666665</v>
      </c>
      <c r="M5961" s="199">
        <f t="shared" si="563"/>
        <v>3.16</v>
      </c>
    </row>
    <row r="5962" spans="1:13" x14ac:dyDescent="0.35">
      <c r="A5962" s="189" t="s">
        <v>5382</v>
      </c>
      <c r="B5962" s="190" t="s">
        <v>2075</v>
      </c>
      <c r="C5962" s="191">
        <v>546984</v>
      </c>
      <c r="D5962" s="192">
        <v>3.504</v>
      </c>
      <c r="E5962" s="193">
        <v>41.292517009999997</v>
      </c>
      <c r="F5962" s="194">
        <v>4.0816326530612237</v>
      </c>
      <c r="H5962" s="195">
        <f t="shared" si="559"/>
        <v>3.5</v>
      </c>
      <c r="I5962" s="196">
        <f t="shared" si="560"/>
        <v>1</v>
      </c>
      <c r="J5962" s="197">
        <f t="shared" si="561"/>
        <v>1.5</v>
      </c>
      <c r="K5962" s="186">
        <f t="shared" si="558"/>
        <v>6</v>
      </c>
      <c r="L5962" s="198">
        <f t="shared" si="562"/>
        <v>2</v>
      </c>
      <c r="M5962" s="199">
        <f t="shared" si="563"/>
        <v>2</v>
      </c>
    </row>
    <row r="5963" spans="1:13" x14ac:dyDescent="0.35">
      <c r="A5963" s="189" t="s">
        <v>5382</v>
      </c>
      <c r="B5963" s="190" t="s">
        <v>5382</v>
      </c>
      <c r="C5963" s="191">
        <v>599247</v>
      </c>
      <c r="D5963" s="192">
        <v>3.5430000000000001</v>
      </c>
      <c r="E5963" s="193">
        <v>43.580664779999999</v>
      </c>
      <c r="F5963" s="194">
        <v>1.7565193892717201</v>
      </c>
      <c r="H5963" s="195">
        <f t="shared" si="559"/>
        <v>3.5</v>
      </c>
      <c r="I5963" s="196">
        <f t="shared" si="560"/>
        <v>4.5</v>
      </c>
      <c r="J5963" s="197">
        <f t="shared" si="561"/>
        <v>5</v>
      </c>
      <c r="K5963" s="186">
        <f t="shared" si="558"/>
        <v>13</v>
      </c>
      <c r="L5963" s="198">
        <f t="shared" si="562"/>
        <v>4.333333333333333</v>
      </c>
      <c r="M5963" s="199">
        <f t="shared" si="563"/>
        <v>4.33</v>
      </c>
    </row>
    <row r="5964" spans="1:13" x14ac:dyDescent="0.35">
      <c r="A5964" s="189" t="s">
        <v>5382</v>
      </c>
      <c r="B5964" s="190" t="s">
        <v>4715</v>
      </c>
      <c r="C5964" s="191">
        <v>554936</v>
      </c>
      <c r="D5964" s="192">
        <v>0.98</v>
      </c>
      <c r="E5964" s="193">
        <v>42.272819470000002</v>
      </c>
      <c r="F5964" s="194">
        <v>6.4908722109533477</v>
      </c>
      <c r="H5964" s="195">
        <f t="shared" si="559"/>
        <v>0.5</v>
      </c>
      <c r="I5964" s="196">
        <f t="shared" si="560"/>
        <v>2.5</v>
      </c>
      <c r="J5964" s="197">
        <f t="shared" si="561"/>
        <v>0.5</v>
      </c>
      <c r="K5964" s="186">
        <f t="shared" si="558"/>
        <v>3.5</v>
      </c>
      <c r="L5964" s="198">
        <f t="shared" si="562"/>
        <v>1.1666666666666667</v>
      </c>
      <c r="M5964" s="199">
        <f t="shared" si="563"/>
        <v>1.1599999999999999</v>
      </c>
    </row>
    <row r="5965" spans="1:13" x14ac:dyDescent="0.35">
      <c r="A5965" s="189" t="s">
        <v>5382</v>
      </c>
      <c r="B5965" s="190" t="s">
        <v>5384</v>
      </c>
      <c r="C5965" s="191">
        <v>556858</v>
      </c>
      <c r="D5965" s="192">
        <v>2.9670000000000001</v>
      </c>
      <c r="E5965" s="193">
        <v>38.833333330000002</v>
      </c>
      <c r="F5965" s="194">
        <v>7.1085494716618634</v>
      </c>
      <c r="H5965" s="195">
        <f t="shared" si="559"/>
        <v>2.5</v>
      </c>
      <c r="I5965" s="196">
        <f t="shared" si="560"/>
        <v>0.5</v>
      </c>
      <c r="J5965" s="197">
        <f t="shared" si="561"/>
        <v>0.5</v>
      </c>
      <c r="K5965" s="186">
        <f t="shared" ref="K5965:K6028" si="564">SUM(H5965:J5965)</f>
        <v>3.5</v>
      </c>
      <c r="L5965" s="198">
        <f t="shared" si="562"/>
        <v>1.1666666666666667</v>
      </c>
      <c r="M5965" s="199">
        <f t="shared" si="563"/>
        <v>1.1599999999999999</v>
      </c>
    </row>
    <row r="5966" spans="1:13" x14ac:dyDescent="0.35">
      <c r="A5966" s="189" t="s">
        <v>5382</v>
      </c>
      <c r="B5966" s="190" t="s">
        <v>5385</v>
      </c>
      <c r="C5966" s="191">
        <v>599506</v>
      </c>
      <c r="D5966" s="192">
        <v>1.9339999999999999</v>
      </c>
      <c r="E5966" s="193">
        <v>41.322777449999997</v>
      </c>
      <c r="F5966" s="194">
        <v>10.807669959325974</v>
      </c>
      <c r="H5966" s="195">
        <f t="shared" si="559"/>
        <v>0.5</v>
      </c>
      <c r="I5966" s="196">
        <f t="shared" si="560"/>
        <v>1</v>
      </c>
      <c r="J5966" s="197">
        <f t="shared" si="561"/>
        <v>0.5</v>
      </c>
      <c r="K5966" s="186">
        <f t="shared" si="564"/>
        <v>2</v>
      </c>
      <c r="L5966" s="198">
        <f t="shared" si="562"/>
        <v>0.66666666666666663</v>
      </c>
      <c r="M5966" s="199">
        <f t="shared" si="563"/>
        <v>0.66</v>
      </c>
    </row>
    <row r="5967" spans="1:13" x14ac:dyDescent="0.35">
      <c r="A5967" s="189" t="s">
        <v>5382</v>
      </c>
      <c r="B5967" s="190" t="s">
        <v>5386</v>
      </c>
      <c r="C5967" s="191">
        <v>555312</v>
      </c>
      <c r="D5967" s="192">
        <v>6.63</v>
      </c>
      <c r="E5967" s="193">
        <v>42.025089610000002</v>
      </c>
      <c r="F5967" s="194">
        <v>1.4336917562724014</v>
      </c>
      <c r="H5967" s="195">
        <f t="shared" si="559"/>
        <v>5</v>
      </c>
      <c r="I5967" s="196">
        <f t="shared" si="560"/>
        <v>2</v>
      </c>
      <c r="J5967" s="197">
        <f t="shared" si="561"/>
        <v>5</v>
      </c>
      <c r="K5967" s="186">
        <f t="shared" si="564"/>
        <v>12</v>
      </c>
      <c r="L5967" s="198">
        <f t="shared" si="562"/>
        <v>4</v>
      </c>
      <c r="M5967" s="199">
        <f t="shared" si="563"/>
        <v>4</v>
      </c>
    </row>
    <row r="5968" spans="1:13" x14ac:dyDescent="0.35">
      <c r="A5968" s="189" t="s">
        <v>5382</v>
      </c>
      <c r="B5968" s="190" t="s">
        <v>5387</v>
      </c>
      <c r="C5968" s="191">
        <v>568775</v>
      </c>
      <c r="D5968" s="192">
        <v>2.552</v>
      </c>
      <c r="E5968" s="193">
        <v>44.538974359999997</v>
      </c>
      <c r="F5968" s="194">
        <v>3.0769230769230771</v>
      </c>
      <c r="H5968" s="195">
        <f t="shared" si="559"/>
        <v>1.5</v>
      </c>
      <c r="I5968" s="196">
        <f t="shared" si="560"/>
        <v>5</v>
      </c>
      <c r="J5968" s="197">
        <f t="shared" si="561"/>
        <v>3</v>
      </c>
      <c r="K5968" s="186">
        <f t="shared" si="564"/>
        <v>9.5</v>
      </c>
      <c r="L5968" s="198">
        <f t="shared" si="562"/>
        <v>3.1666666666666665</v>
      </c>
      <c r="M5968" s="199">
        <f t="shared" si="563"/>
        <v>3.16</v>
      </c>
    </row>
    <row r="5969" spans="1:13" x14ac:dyDescent="0.35">
      <c r="A5969" s="189" t="s">
        <v>5382</v>
      </c>
      <c r="B5969" s="190" t="s">
        <v>665</v>
      </c>
      <c r="C5969" s="191">
        <v>568406</v>
      </c>
      <c r="D5969" s="192">
        <v>1.2769999999999999</v>
      </c>
      <c r="E5969" s="193">
        <v>42.097131679999997</v>
      </c>
      <c r="F5969" s="194">
        <v>2.0860495436766624</v>
      </c>
      <c r="H5969" s="195">
        <f t="shared" si="559"/>
        <v>0.5</v>
      </c>
      <c r="I5969" s="196">
        <f t="shared" si="560"/>
        <v>2.5</v>
      </c>
      <c r="J5969" s="197">
        <f t="shared" si="561"/>
        <v>4.5</v>
      </c>
      <c r="K5969" s="186">
        <f t="shared" si="564"/>
        <v>7.5</v>
      </c>
      <c r="L5969" s="198">
        <f t="shared" si="562"/>
        <v>2.5</v>
      </c>
      <c r="M5969" s="199">
        <f t="shared" si="563"/>
        <v>2.5</v>
      </c>
    </row>
    <row r="5970" spans="1:13" x14ac:dyDescent="0.35">
      <c r="A5970" s="189" t="s">
        <v>5382</v>
      </c>
      <c r="B5970" s="190" t="s">
        <v>5388</v>
      </c>
      <c r="C5970" s="191">
        <v>599921</v>
      </c>
      <c r="D5970" s="192">
        <v>3.2749999999999999</v>
      </c>
      <c r="E5970" s="193">
        <v>43.748791490000002</v>
      </c>
      <c r="F5970" s="194">
        <v>1.0097754860887314</v>
      </c>
      <c r="H5970" s="195">
        <f t="shared" si="559"/>
        <v>3</v>
      </c>
      <c r="I5970" s="196">
        <f t="shared" si="560"/>
        <v>5</v>
      </c>
      <c r="J5970" s="197">
        <f t="shared" si="561"/>
        <v>5</v>
      </c>
      <c r="K5970" s="186">
        <f t="shared" si="564"/>
        <v>13</v>
      </c>
      <c r="L5970" s="198">
        <f t="shared" si="562"/>
        <v>4.333333333333333</v>
      </c>
      <c r="M5970" s="199">
        <f t="shared" si="563"/>
        <v>4.33</v>
      </c>
    </row>
    <row r="5971" spans="1:13" x14ac:dyDescent="0.35">
      <c r="A5971" s="189" t="s">
        <v>5382</v>
      </c>
      <c r="B5971" s="190" t="s">
        <v>5389</v>
      </c>
      <c r="C5971" s="191">
        <v>599964</v>
      </c>
      <c r="D5971" s="192">
        <v>0.94499999999999995</v>
      </c>
      <c r="E5971" s="193">
        <v>40.917258879999999</v>
      </c>
      <c r="F5971" s="194">
        <v>3.8578680203045685</v>
      </c>
      <c r="H5971" s="195">
        <f t="shared" si="559"/>
        <v>0.5</v>
      </c>
      <c r="I5971" s="196">
        <f t="shared" si="560"/>
        <v>0.5</v>
      </c>
      <c r="J5971" s="197">
        <f t="shared" si="561"/>
        <v>2</v>
      </c>
      <c r="K5971" s="186">
        <f t="shared" si="564"/>
        <v>3</v>
      </c>
      <c r="L5971" s="198">
        <f t="shared" si="562"/>
        <v>1</v>
      </c>
      <c r="M5971" s="199">
        <f t="shared" si="563"/>
        <v>1</v>
      </c>
    </row>
    <row r="5972" spans="1:13" x14ac:dyDescent="0.35">
      <c r="A5972" s="189" t="s">
        <v>5382</v>
      </c>
      <c r="B5972" s="190" t="s">
        <v>5390</v>
      </c>
      <c r="C5972" s="191">
        <v>568422</v>
      </c>
      <c r="D5972" s="192">
        <v>2.0750000000000002</v>
      </c>
      <c r="E5972" s="193">
        <v>41.075680269999999</v>
      </c>
      <c r="F5972" s="194">
        <v>3.5714285714285716</v>
      </c>
      <c r="H5972" s="195">
        <f t="shared" si="559"/>
        <v>0.5</v>
      </c>
      <c r="I5972" s="196">
        <f t="shared" si="560"/>
        <v>0.5</v>
      </c>
      <c r="J5972" s="197">
        <f t="shared" si="561"/>
        <v>2</v>
      </c>
      <c r="K5972" s="186">
        <f t="shared" si="564"/>
        <v>3</v>
      </c>
      <c r="L5972" s="198">
        <f t="shared" si="562"/>
        <v>1</v>
      </c>
      <c r="M5972" s="199">
        <f t="shared" si="563"/>
        <v>1</v>
      </c>
    </row>
    <row r="5973" spans="1:13" x14ac:dyDescent="0.35">
      <c r="A5973" s="189" t="s">
        <v>5391</v>
      </c>
      <c r="B5973" s="190" t="s">
        <v>5391</v>
      </c>
      <c r="C5973" s="191">
        <v>599051</v>
      </c>
      <c r="D5973" s="192">
        <v>6.4960000000000004</v>
      </c>
      <c r="E5973" s="193">
        <v>44.193308639999998</v>
      </c>
      <c r="F5973" s="194">
        <v>1.0234416881914323</v>
      </c>
      <c r="H5973" s="195">
        <f t="shared" si="559"/>
        <v>5</v>
      </c>
      <c r="I5973" s="196">
        <f t="shared" si="560"/>
        <v>5</v>
      </c>
      <c r="J5973" s="197">
        <f t="shared" si="561"/>
        <v>5</v>
      </c>
      <c r="K5973" s="186">
        <f t="shared" si="564"/>
        <v>15</v>
      </c>
      <c r="L5973" s="198">
        <f t="shared" si="562"/>
        <v>5</v>
      </c>
      <c r="M5973" s="199">
        <f t="shared" si="563"/>
        <v>5</v>
      </c>
    </row>
    <row r="5974" spans="1:13" x14ac:dyDescent="0.35">
      <c r="A5974" s="189" t="s">
        <v>5391</v>
      </c>
      <c r="B5974" s="190" t="s">
        <v>5392</v>
      </c>
      <c r="C5974" s="191">
        <v>598968</v>
      </c>
      <c r="D5974" s="192">
        <v>4.0380000000000003</v>
      </c>
      <c r="E5974" s="193">
        <v>43.215333960000002</v>
      </c>
      <c r="F5974" s="194">
        <v>2.9350893697083724</v>
      </c>
      <c r="H5974" s="195">
        <f t="shared" si="559"/>
        <v>4.5</v>
      </c>
      <c r="I5974" s="196">
        <f t="shared" si="560"/>
        <v>4</v>
      </c>
      <c r="J5974" s="197">
        <f t="shared" si="561"/>
        <v>3</v>
      </c>
      <c r="K5974" s="186">
        <f t="shared" si="564"/>
        <v>11.5</v>
      </c>
      <c r="L5974" s="198">
        <f t="shared" si="562"/>
        <v>3.8333333333333335</v>
      </c>
      <c r="M5974" s="199">
        <f t="shared" si="563"/>
        <v>3.83</v>
      </c>
    </row>
    <row r="5975" spans="1:13" x14ac:dyDescent="0.35">
      <c r="A5975" s="189" t="s">
        <v>5391</v>
      </c>
      <c r="B5975" s="190" t="s">
        <v>5393</v>
      </c>
      <c r="C5975" s="191">
        <v>599107</v>
      </c>
      <c r="D5975" s="192">
        <v>4.6059999999999999</v>
      </c>
      <c r="E5975" s="193">
        <v>42.682834380000003</v>
      </c>
      <c r="F5975" s="194">
        <v>4.7025568546832845</v>
      </c>
      <c r="H5975" s="195">
        <f t="shared" si="559"/>
        <v>5</v>
      </c>
      <c r="I5975" s="196">
        <f t="shared" si="560"/>
        <v>3</v>
      </c>
      <c r="J5975" s="197">
        <f t="shared" si="561"/>
        <v>0.5</v>
      </c>
      <c r="K5975" s="186">
        <f t="shared" si="564"/>
        <v>8.5</v>
      </c>
      <c r="L5975" s="198">
        <f t="shared" si="562"/>
        <v>2.8333333333333335</v>
      </c>
      <c r="M5975" s="199">
        <f t="shared" si="563"/>
        <v>2.83</v>
      </c>
    </row>
    <row r="5976" spans="1:13" x14ac:dyDescent="0.35">
      <c r="A5976" s="189" t="s">
        <v>5394</v>
      </c>
      <c r="B5976" s="190" t="s">
        <v>2401</v>
      </c>
      <c r="C5976" s="191">
        <v>551929</v>
      </c>
      <c r="D5976" s="192">
        <v>10.117000000000001</v>
      </c>
      <c r="E5976" s="193">
        <v>44.055555560000002</v>
      </c>
      <c r="F5976" s="194">
        <v>1.5873015873015872</v>
      </c>
      <c r="H5976" s="195">
        <f t="shared" si="559"/>
        <v>5</v>
      </c>
      <c r="I5976" s="196">
        <f t="shared" si="560"/>
        <v>5</v>
      </c>
      <c r="J5976" s="197">
        <f t="shared" si="561"/>
        <v>5</v>
      </c>
      <c r="K5976" s="186">
        <f t="shared" si="564"/>
        <v>15</v>
      </c>
      <c r="L5976" s="198">
        <f t="shared" si="562"/>
        <v>5</v>
      </c>
      <c r="M5976" s="199">
        <f t="shared" si="563"/>
        <v>5</v>
      </c>
    </row>
    <row r="5977" spans="1:13" x14ac:dyDescent="0.35">
      <c r="A5977" s="189" t="s">
        <v>5394</v>
      </c>
      <c r="B5977" s="190" t="s">
        <v>5395</v>
      </c>
      <c r="C5977" s="191">
        <v>597198</v>
      </c>
      <c r="D5977" s="192">
        <v>8.0540000000000003</v>
      </c>
      <c r="E5977" s="193">
        <v>46.950450449999998</v>
      </c>
      <c r="F5977" s="194">
        <v>0</v>
      </c>
      <c r="H5977" s="195">
        <f t="shared" si="559"/>
        <v>5</v>
      </c>
      <c r="I5977" s="196">
        <f t="shared" si="560"/>
        <v>5</v>
      </c>
      <c r="J5977" s="197">
        <f t="shared" si="561"/>
        <v>5</v>
      </c>
      <c r="K5977" s="186">
        <f t="shared" si="564"/>
        <v>15</v>
      </c>
      <c r="L5977" s="198">
        <f t="shared" si="562"/>
        <v>5</v>
      </c>
      <c r="M5977" s="199">
        <f t="shared" si="563"/>
        <v>5</v>
      </c>
    </row>
    <row r="5978" spans="1:13" x14ac:dyDescent="0.35">
      <c r="A5978" s="189" t="s">
        <v>5394</v>
      </c>
      <c r="B5978" s="190" t="s">
        <v>5394</v>
      </c>
      <c r="C5978" s="191">
        <v>597180</v>
      </c>
      <c r="D5978" s="192">
        <v>9.1430000000000007</v>
      </c>
      <c r="E5978" s="193">
        <v>43.87732879</v>
      </c>
      <c r="F5978" s="194">
        <v>1.0233534505379165</v>
      </c>
      <c r="H5978" s="195">
        <f t="shared" si="559"/>
        <v>5</v>
      </c>
      <c r="I5978" s="196">
        <f t="shared" si="560"/>
        <v>5</v>
      </c>
      <c r="J5978" s="197">
        <f t="shared" si="561"/>
        <v>5</v>
      </c>
      <c r="K5978" s="186">
        <f t="shared" si="564"/>
        <v>15</v>
      </c>
      <c r="L5978" s="198">
        <f t="shared" si="562"/>
        <v>5</v>
      </c>
      <c r="M5978" s="199">
        <f t="shared" si="563"/>
        <v>5</v>
      </c>
    </row>
    <row r="5979" spans="1:13" x14ac:dyDescent="0.35">
      <c r="A5979" s="189" t="s">
        <v>5394</v>
      </c>
      <c r="B5979" s="190" t="s">
        <v>5396</v>
      </c>
      <c r="C5979" s="191">
        <v>597252</v>
      </c>
      <c r="D5979" s="192">
        <v>11.364000000000001</v>
      </c>
      <c r="E5979" s="193">
        <v>44.311414390000003</v>
      </c>
      <c r="F5979" s="194">
        <v>0.99255583126550873</v>
      </c>
      <c r="H5979" s="195">
        <f t="shared" si="559"/>
        <v>5</v>
      </c>
      <c r="I5979" s="196">
        <f t="shared" si="560"/>
        <v>5</v>
      </c>
      <c r="J5979" s="197">
        <f t="shared" si="561"/>
        <v>5</v>
      </c>
      <c r="K5979" s="186">
        <f t="shared" si="564"/>
        <v>15</v>
      </c>
      <c r="L5979" s="198">
        <f t="shared" si="562"/>
        <v>5</v>
      </c>
      <c r="M5979" s="199">
        <f t="shared" si="563"/>
        <v>5</v>
      </c>
    </row>
    <row r="5980" spans="1:13" x14ac:dyDescent="0.35">
      <c r="A5980" s="189" t="s">
        <v>5394</v>
      </c>
      <c r="B5980" s="190" t="s">
        <v>5397</v>
      </c>
      <c r="C5980" s="191">
        <v>551708</v>
      </c>
      <c r="D5980" s="192">
        <v>4.2249999999999996</v>
      </c>
      <c r="E5980" s="193">
        <v>39.735772359999999</v>
      </c>
      <c r="F5980" s="194">
        <v>4.8780487804878048</v>
      </c>
      <c r="H5980" s="195">
        <f t="shared" si="559"/>
        <v>5</v>
      </c>
      <c r="I5980" s="196">
        <f t="shared" si="560"/>
        <v>0.5</v>
      </c>
      <c r="J5980" s="197">
        <f t="shared" si="561"/>
        <v>0.5</v>
      </c>
      <c r="K5980" s="186">
        <f t="shared" si="564"/>
        <v>6</v>
      </c>
      <c r="L5980" s="198">
        <f t="shared" si="562"/>
        <v>2</v>
      </c>
      <c r="M5980" s="199">
        <f t="shared" si="563"/>
        <v>2</v>
      </c>
    </row>
    <row r="5981" spans="1:13" x14ac:dyDescent="0.35">
      <c r="A5981" s="189" t="s">
        <v>5394</v>
      </c>
      <c r="B5981" s="190" t="s">
        <v>3878</v>
      </c>
      <c r="C5981" s="191">
        <v>597317</v>
      </c>
      <c r="D5981" s="192">
        <v>7.17</v>
      </c>
      <c r="E5981" s="193">
        <v>43.674641149999999</v>
      </c>
      <c r="F5981" s="194">
        <v>0.95693779904306209</v>
      </c>
      <c r="H5981" s="195">
        <f t="shared" si="559"/>
        <v>5</v>
      </c>
      <c r="I5981" s="196">
        <f t="shared" si="560"/>
        <v>5</v>
      </c>
      <c r="J5981" s="197">
        <f t="shared" si="561"/>
        <v>5</v>
      </c>
      <c r="K5981" s="186">
        <f t="shared" si="564"/>
        <v>15</v>
      </c>
      <c r="L5981" s="198">
        <f t="shared" si="562"/>
        <v>5</v>
      </c>
      <c r="M5981" s="199">
        <f t="shared" si="563"/>
        <v>5</v>
      </c>
    </row>
    <row r="5982" spans="1:13" x14ac:dyDescent="0.35">
      <c r="A5982" s="189" t="s">
        <v>5394</v>
      </c>
      <c r="B5982" s="190" t="s">
        <v>5398</v>
      </c>
      <c r="C5982" s="191">
        <v>597350</v>
      </c>
      <c r="D5982" s="192">
        <v>7.4560000000000004</v>
      </c>
      <c r="E5982" s="193">
        <v>42.949864499999997</v>
      </c>
      <c r="F5982" s="194">
        <v>2.6196928635953025</v>
      </c>
      <c r="H5982" s="195">
        <f t="shared" si="559"/>
        <v>5</v>
      </c>
      <c r="I5982" s="196">
        <f t="shared" si="560"/>
        <v>3.5</v>
      </c>
      <c r="J5982" s="197">
        <f t="shared" si="561"/>
        <v>3.5</v>
      </c>
      <c r="K5982" s="186">
        <f t="shared" si="564"/>
        <v>12</v>
      </c>
      <c r="L5982" s="198">
        <f t="shared" si="562"/>
        <v>4</v>
      </c>
      <c r="M5982" s="199">
        <f t="shared" si="563"/>
        <v>4</v>
      </c>
    </row>
    <row r="5983" spans="1:13" x14ac:dyDescent="0.35">
      <c r="A5983" s="189" t="s">
        <v>5394</v>
      </c>
      <c r="B5983" s="190" t="s">
        <v>5399</v>
      </c>
      <c r="C5983" s="191">
        <v>551805</v>
      </c>
      <c r="D5983" s="192">
        <v>1.81</v>
      </c>
      <c r="E5983" s="193">
        <v>42.658208960000003</v>
      </c>
      <c r="F5983" s="194">
        <v>1.791044776119403</v>
      </c>
      <c r="H5983" s="195">
        <f t="shared" si="559"/>
        <v>0.5</v>
      </c>
      <c r="I5983" s="196">
        <f t="shared" si="560"/>
        <v>3</v>
      </c>
      <c r="J5983" s="197">
        <f t="shared" si="561"/>
        <v>5</v>
      </c>
      <c r="K5983" s="186">
        <f t="shared" si="564"/>
        <v>8.5</v>
      </c>
      <c r="L5983" s="198">
        <f t="shared" si="562"/>
        <v>2.8333333333333335</v>
      </c>
      <c r="M5983" s="199">
        <f t="shared" si="563"/>
        <v>2.83</v>
      </c>
    </row>
    <row r="5984" spans="1:13" x14ac:dyDescent="0.35">
      <c r="A5984" s="189" t="s">
        <v>5394</v>
      </c>
      <c r="B5984" s="190" t="s">
        <v>5400</v>
      </c>
      <c r="C5984" s="191">
        <v>597473</v>
      </c>
      <c r="D5984" s="192">
        <v>5.2169999999999996</v>
      </c>
      <c r="E5984" s="193">
        <v>45.210227269999997</v>
      </c>
      <c r="F5984" s="194">
        <v>0</v>
      </c>
      <c r="H5984" s="195">
        <f t="shared" si="559"/>
        <v>5</v>
      </c>
      <c r="I5984" s="196">
        <f t="shared" si="560"/>
        <v>5</v>
      </c>
      <c r="J5984" s="197">
        <f t="shared" si="561"/>
        <v>5</v>
      </c>
      <c r="K5984" s="186">
        <f t="shared" si="564"/>
        <v>15</v>
      </c>
      <c r="L5984" s="198">
        <f t="shared" si="562"/>
        <v>5</v>
      </c>
      <c r="M5984" s="199">
        <f t="shared" si="563"/>
        <v>5</v>
      </c>
    </row>
    <row r="5985" spans="1:13" x14ac:dyDescent="0.35">
      <c r="A5985" s="189" t="s">
        <v>5394</v>
      </c>
      <c r="B5985" s="190" t="s">
        <v>2951</v>
      </c>
      <c r="C5985" s="191">
        <v>597481</v>
      </c>
      <c r="D5985" s="192">
        <v>7.1429999999999998</v>
      </c>
      <c r="E5985" s="193">
        <v>44.34419552</v>
      </c>
      <c r="F5985" s="194">
        <v>1.8329938900203666</v>
      </c>
      <c r="H5985" s="195">
        <f t="shared" si="559"/>
        <v>5</v>
      </c>
      <c r="I5985" s="196">
        <f t="shared" si="560"/>
        <v>5</v>
      </c>
      <c r="J5985" s="197">
        <f t="shared" si="561"/>
        <v>4.5</v>
      </c>
      <c r="K5985" s="186">
        <f t="shared" si="564"/>
        <v>14.5</v>
      </c>
      <c r="L5985" s="198">
        <f t="shared" si="562"/>
        <v>4.833333333333333</v>
      </c>
      <c r="M5985" s="199">
        <f t="shared" si="563"/>
        <v>4.83</v>
      </c>
    </row>
    <row r="5986" spans="1:13" x14ac:dyDescent="0.35">
      <c r="A5986" s="189" t="s">
        <v>5394</v>
      </c>
      <c r="B5986" s="190" t="s">
        <v>5401</v>
      </c>
      <c r="C5986" s="191">
        <v>597538</v>
      </c>
      <c r="D5986" s="192">
        <v>6.0810000000000004</v>
      </c>
      <c r="E5986" s="193">
        <v>47.639830510000003</v>
      </c>
      <c r="F5986" s="194">
        <v>9.3220338983050848</v>
      </c>
      <c r="H5986" s="195">
        <f t="shared" si="559"/>
        <v>5</v>
      </c>
      <c r="I5986" s="196">
        <f t="shared" si="560"/>
        <v>5</v>
      </c>
      <c r="J5986" s="197">
        <f t="shared" si="561"/>
        <v>0.5</v>
      </c>
      <c r="K5986" s="186">
        <f t="shared" si="564"/>
        <v>10.5</v>
      </c>
      <c r="L5986" s="198">
        <f t="shared" si="562"/>
        <v>3.5</v>
      </c>
      <c r="M5986" s="199">
        <f t="shared" si="563"/>
        <v>3.5</v>
      </c>
    </row>
    <row r="5987" spans="1:13" x14ac:dyDescent="0.35">
      <c r="A5987" s="189" t="s">
        <v>5394</v>
      </c>
      <c r="B5987" s="190" t="s">
        <v>5402</v>
      </c>
      <c r="C5987" s="191">
        <v>597546</v>
      </c>
      <c r="D5987" s="192">
        <v>6.8259999999999996</v>
      </c>
      <c r="E5987" s="193">
        <v>44.58823529</v>
      </c>
      <c r="F5987" s="194">
        <v>0.90497737556561086</v>
      </c>
      <c r="H5987" s="195">
        <f t="shared" si="559"/>
        <v>5</v>
      </c>
      <c r="I5987" s="196">
        <f t="shared" si="560"/>
        <v>5</v>
      </c>
      <c r="J5987" s="197">
        <f t="shared" si="561"/>
        <v>5</v>
      </c>
      <c r="K5987" s="186">
        <f t="shared" si="564"/>
        <v>15</v>
      </c>
      <c r="L5987" s="198">
        <f t="shared" si="562"/>
        <v>5</v>
      </c>
      <c r="M5987" s="199">
        <f t="shared" si="563"/>
        <v>5</v>
      </c>
    </row>
    <row r="5988" spans="1:13" x14ac:dyDescent="0.35">
      <c r="A5988" s="189" t="s">
        <v>5394</v>
      </c>
      <c r="B5988" s="190" t="s">
        <v>2482</v>
      </c>
      <c r="C5988" s="191">
        <v>597589</v>
      </c>
      <c r="D5988" s="192">
        <v>12.218999999999999</v>
      </c>
      <c r="E5988" s="193">
        <v>42.09958932</v>
      </c>
      <c r="F5988" s="194">
        <v>0.82135523613963046</v>
      </c>
      <c r="H5988" s="195">
        <f t="shared" si="559"/>
        <v>5</v>
      </c>
      <c r="I5988" s="196">
        <f t="shared" si="560"/>
        <v>2.5</v>
      </c>
      <c r="J5988" s="197">
        <f t="shared" si="561"/>
        <v>5</v>
      </c>
      <c r="K5988" s="186">
        <f t="shared" si="564"/>
        <v>12.5</v>
      </c>
      <c r="L5988" s="198">
        <f t="shared" si="562"/>
        <v>4.166666666666667</v>
      </c>
      <c r="M5988" s="199">
        <f t="shared" si="563"/>
        <v>4.16</v>
      </c>
    </row>
    <row r="5989" spans="1:13" x14ac:dyDescent="0.35">
      <c r="A5989" s="189" t="s">
        <v>5394</v>
      </c>
      <c r="B5989" s="190" t="s">
        <v>5403</v>
      </c>
      <c r="C5989" s="191">
        <v>551996</v>
      </c>
      <c r="D5989" s="192">
        <v>5.1020000000000003</v>
      </c>
      <c r="E5989" s="193">
        <v>46.167870039999997</v>
      </c>
      <c r="F5989" s="194">
        <v>1.4440433212996391</v>
      </c>
      <c r="H5989" s="195">
        <f t="shared" si="559"/>
        <v>5</v>
      </c>
      <c r="I5989" s="196">
        <f t="shared" si="560"/>
        <v>5</v>
      </c>
      <c r="J5989" s="197">
        <f t="shared" si="561"/>
        <v>5</v>
      </c>
      <c r="K5989" s="186">
        <f t="shared" si="564"/>
        <v>15</v>
      </c>
      <c r="L5989" s="198">
        <f t="shared" si="562"/>
        <v>5</v>
      </c>
      <c r="M5989" s="199">
        <f t="shared" si="563"/>
        <v>5</v>
      </c>
    </row>
    <row r="5990" spans="1:13" x14ac:dyDescent="0.35">
      <c r="A5990" s="189" t="s">
        <v>5394</v>
      </c>
      <c r="B5990" s="190" t="s">
        <v>5404</v>
      </c>
      <c r="C5990" s="191">
        <v>551724</v>
      </c>
      <c r="D5990" s="192">
        <v>5.7919999999999998</v>
      </c>
      <c r="E5990" s="193">
        <v>43.652230969999998</v>
      </c>
      <c r="F5990" s="194">
        <v>3.674540682414698</v>
      </c>
      <c r="H5990" s="195">
        <f t="shared" si="559"/>
        <v>5</v>
      </c>
      <c r="I5990" s="196">
        <f t="shared" si="560"/>
        <v>5</v>
      </c>
      <c r="J5990" s="197">
        <f t="shared" si="561"/>
        <v>2</v>
      </c>
      <c r="K5990" s="186">
        <f t="shared" si="564"/>
        <v>12</v>
      </c>
      <c r="L5990" s="198">
        <f t="shared" si="562"/>
        <v>4</v>
      </c>
      <c r="M5990" s="199">
        <f t="shared" si="563"/>
        <v>4</v>
      </c>
    </row>
    <row r="5991" spans="1:13" x14ac:dyDescent="0.35">
      <c r="A5991" s="189" t="s">
        <v>5394</v>
      </c>
      <c r="B5991" s="190" t="s">
        <v>5405</v>
      </c>
      <c r="C5991" s="191">
        <v>569526</v>
      </c>
      <c r="D5991" s="192">
        <v>10.895</v>
      </c>
      <c r="E5991" s="193">
        <v>38.085972849999997</v>
      </c>
      <c r="F5991" s="194">
        <v>8.144796380090499</v>
      </c>
      <c r="H5991" s="195">
        <f t="shared" si="559"/>
        <v>5</v>
      </c>
      <c r="I5991" s="196">
        <f t="shared" si="560"/>
        <v>0.5</v>
      </c>
      <c r="J5991" s="197">
        <f t="shared" si="561"/>
        <v>0.5</v>
      </c>
      <c r="K5991" s="186">
        <f t="shared" si="564"/>
        <v>6</v>
      </c>
      <c r="L5991" s="198">
        <f t="shared" si="562"/>
        <v>2</v>
      </c>
      <c r="M5991" s="199">
        <f t="shared" si="563"/>
        <v>2</v>
      </c>
    </row>
    <row r="5992" spans="1:13" x14ac:dyDescent="0.35">
      <c r="A5992" s="189" t="s">
        <v>5394</v>
      </c>
      <c r="B5992" s="190" t="s">
        <v>5406</v>
      </c>
      <c r="C5992" s="191">
        <v>551732</v>
      </c>
      <c r="D5992" s="192">
        <v>4.58</v>
      </c>
      <c r="E5992" s="193">
        <v>41.723333330000003</v>
      </c>
      <c r="F5992" s="194">
        <v>4</v>
      </c>
      <c r="H5992" s="195">
        <f t="shared" si="559"/>
        <v>5</v>
      </c>
      <c r="I5992" s="196">
        <f t="shared" si="560"/>
        <v>1.5</v>
      </c>
      <c r="J5992" s="197">
        <f t="shared" si="561"/>
        <v>1.5</v>
      </c>
      <c r="K5992" s="186">
        <f t="shared" si="564"/>
        <v>8</v>
      </c>
      <c r="L5992" s="198">
        <f t="shared" si="562"/>
        <v>2.6666666666666665</v>
      </c>
      <c r="M5992" s="199">
        <f t="shared" si="563"/>
        <v>2.66</v>
      </c>
    </row>
    <row r="5993" spans="1:13" x14ac:dyDescent="0.35">
      <c r="A5993" s="189" t="s">
        <v>5394</v>
      </c>
      <c r="B5993" s="190" t="s">
        <v>5407</v>
      </c>
      <c r="C5993" s="191">
        <v>546950</v>
      </c>
      <c r="D5993" s="192">
        <v>0</v>
      </c>
      <c r="E5993" s="193">
        <v>36.06962025</v>
      </c>
      <c r="F5993" s="194">
        <v>2.5316455696202533</v>
      </c>
      <c r="H5993" s="195">
        <f t="shared" si="559"/>
        <v>0.5</v>
      </c>
      <c r="I5993" s="196">
        <f t="shared" si="560"/>
        <v>0.5</v>
      </c>
      <c r="J5993" s="197">
        <f t="shared" si="561"/>
        <v>3.5</v>
      </c>
      <c r="K5993" s="186">
        <f t="shared" si="564"/>
        <v>4.5</v>
      </c>
      <c r="L5993" s="198">
        <f t="shared" si="562"/>
        <v>1.5</v>
      </c>
      <c r="M5993" s="199">
        <f t="shared" si="563"/>
        <v>1.5</v>
      </c>
    </row>
    <row r="5994" spans="1:13" x14ac:dyDescent="0.35">
      <c r="A5994" s="189" t="s">
        <v>5394</v>
      </c>
      <c r="B5994" s="190" t="s">
        <v>5408</v>
      </c>
      <c r="C5994" s="191">
        <v>569551</v>
      </c>
      <c r="D5994" s="192">
        <v>10.087999999999999</v>
      </c>
      <c r="E5994" s="193">
        <v>41.396358540000001</v>
      </c>
      <c r="F5994" s="194">
        <v>0.56022408963585446</v>
      </c>
      <c r="H5994" s="195">
        <f t="shared" si="559"/>
        <v>5</v>
      </c>
      <c r="I5994" s="196">
        <f t="shared" si="560"/>
        <v>1</v>
      </c>
      <c r="J5994" s="197">
        <f t="shared" si="561"/>
        <v>5</v>
      </c>
      <c r="K5994" s="186">
        <f t="shared" si="564"/>
        <v>11</v>
      </c>
      <c r="L5994" s="198">
        <f t="shared" si="562"/>
        <v>3.6666666666666665</v>
      </c>
      <c r="M5994" s="199">
        <f t="shared" si="563"/>
        <v>3.66</v>
      </c>
    </row>
    <row r="5995" spans="1:13" x14ac:dyDescent="0.35">
      <c r="A5995" s="189" t="s">
        <v>5394</v>
      </c>
      <c r="B5995" s="190" t="s">
        <v>5409</v>
      </c>
      <c r="C5995" s="191">
        <v>569577</v>
      </c>
      <c r="D5995" s="192">
        <v>6.4850000000000003</v>
      </c>
      <c r="E5995" s="193">
        <v>40.97566372</v>
      </c>
      <c r="F5995" s="194">
        <v>6.1946902654867255</v>
      </c>
      <c r="H5995" s="195">
        <f t="shared" si="559"/>
        <v>5</v>
      </c>
      <c r="I5995" s="196">
        <f t="shared" si="560"/>
        <v>0.5</v>
      </c>
      <c r="J5995" s="197">
        <f t="shared" si="561"/>
        <v>0.5</v>
      </c>
      <c r="K5995" s="186">
        <f t="shared" si="564"/>
        <v>6</v>
      </c>
      <c r="L5995" s="198">
        <f t="shared" si="562"/>
        <v>2</v>
      </c>
      <c r="M5995" s="199">
        <f t="shared" si="563"/>
        <v>2</v>
      </c>
    </row>
    <row r="5996" spans="1:13" x14ac:dyDescent="0.35">
      <c r="A5996" s="189" t="s">
        <v>5394</v>
      </c>
      <c r="B5996" s="190" t="s">
        <v>5410</v>
      </c>
      <c r="C5996" s="191">
        <v>597724</v>
      </c>
      <c r="D5996" s="192">
        <v>10.193</v>
      </c>
      <c r="E5996" s="193">
        <v>43.835271319999997</v>
      </c>
      <c r="F5996" s="194">
        <v>9.6899224806201545</v>
      </c>
      <c r="H5996" s="195">
        <f t="shared" si="559"/>
        <v>5</v>
      </c>
      <c r="I5996" s="196">
        <f t="shared" si="560"/>
        <v>5</v>
      </c>
      <c r="J5996" s="197">
        <f t="shared" si="561"/>
        <v>0.5</v>
      </c>
      <c r="K5996" s="186">
        <f t="shared" si="564"/>
        <v>10.5</v>
      </c>
      <c r="L5996" s="198">
        <f t="shared" si="562"/>
        <v>3.5</v>
      </c>
      <c r="M5996" s="199">
        <f t="shared" si="563"/>
        <v>3.5</v>
      </c>
    </row>
    <row r="5997" spans="1:13" x14ac:dyDescent="0.35">
      <c r="A5997" s="189" t="s">
        <v>5394</v>
      </c>
      <c r="B5997" s="190" t="s">
        <v>5411</v>
      </c>
      <c r="C5997" s="191">
        <v>597741</v>
      </c>
      <c r="D5997" s="192">
        <v>11.304</v>
      </c>
      <c r="E5997" s="193">
        <v>47.295238099999999</v>
      </c>
      <c r="F5997" s="194">
        <v>8.5714285714285712</v>
      </c>
      <c r="H5997" s="195">
        <f t="shared" si="559"/>
        <v>5</v>
      </c>
      <c r="I5997" s="196">
        <f t="shared" si="560"/>
        <v>5</v>
      </c>
      <c r="J5997" s="197">
        <f t="shared" si="561"/>
        <v>0.5</v>
      </c>
      <c r="K5997" s="186">
        <f t="shared" si="564"/>
        <v>10.5</v>
      </c>
      <c r="L5997" s="198">
        <f t="shared" si="562"/>
        <v>3.5</v>
      </c>
      <c r="M5997" s="199">
        <f t="shared" si="563"/>
        <v>3.5</v>
      </c>
    </row>
    <row r="5998" spans="1:13" x14ac:dyDescent="0.35">
      <c r="A5998" s="189" t="s">
        <v>5394</v>
      </c>
      <c r="B5998" s="190" t="s">
        <v>5412</v>
      </c>
      <c r="C5998" s="191">
        <v>551945</v>
      </c>
      <c r="D5998" s="192">
        <v>9.2829999999999995</v>
      </c>
      <c r="E5998" s="193">
        <v>43.04069767</v>
      </c>
      <c r="F5998" s="194">
        <v>2.9069767441860463</v>
      </c>
      <c r="H5998" s="195">
        <f t="shared" si="559"/>
        <v>5</v>
      </c>
      <c r="I5998" s="196">
        <f t="shared" si="560"/>
        <v>3.5</v>
      </c>
      <c r="J5998" s="197">
        <f t="shared" si="561"/>
        <v>3</v>
      </c>
      <c r="K5998" s="186">
        <f t="shared" si="564"/>
        <v>11.5</v>
      </c>
      <c r="L5998" s="198">
        <f t="shared" si="562"/>
        <v>3.8333333333333335</v>
      </c>
      <c r="M5998" s="199">
        <f t="shared" si="563"/>
        <v>3.83</v>
      </c>
    </row>
    <row r="5999" spans="1:13" x14ac:dyDescent="0.35">
      <c r="A5999" s="189" t="s">
        <v>5394</v>
      </c>
      <c r="B5999" s="190" t="s">
        <v>5413</v>
      </c>
      <c r="C5999" s="191">
        <v>551813</v>
      </c>
      <c r="D5999" s="192">
        <v>4.0650000000000004</v>
      </c>
      <c r="E5999" s="193">
        <v>43.585308060000003</v>
      </c>
      <c r="F5999" s="194">
        <v>9.4786729857819907</v>
      </c>
      <c r="H5999" s="195">
        <f t="shared" si="559"/>
        <v>5</v>
      </c>
      <c r="I5999" s="196">
        <f t="shared" si="560"/>
        <v>4.5</v>
      </c>
      <c r="J5999" s="197">
        <f t="shared" si="561"/>
        <v>0.5</v>
      </c>
      <c r="K5999" s="186">
        <f t="shared" si="564"/>
        <v>10</v>
      </c>
      <c r="L5999" s="198">
        <f t="shared" si="562"/>
        <v>3.3333333333333335</v>
      </c>
      <c r="M5999" s="199">
        <f t="shared" si="563"/>
        <v>3.33</v>
      </c>
    </row>
    <row r="6000" spans="1:13" x14ac:dyDescent="0.35">
      <c r="A6000" s="189" t="s">
        <v>5394</v>
      </c>
      <c r="B6000" s="190" t="s">
        <v>3545</v>
      </c>
      <c r="C6000" s="191">
        <v>551767</v>
      </c>
      <c r="D6000" s="192">
        <v>5.7850000000000001</v>
      </c>
      <c r="E6000" s="193">
        <v>43.004939630000003</v>
      </c>
      <c r="F6000" s="194">
        <v>5.0493962678375404</v>
      </c>
      <c r="H6000" s="195">
        <f t="shared" si="559"/>
        <v>5</v>
      </c>
      <c r="I6000" s="196">
        <f t="shared" si="560"/>
        <v>3.5</v>
      </c>
      <c r="J6000" s="197">
        <f t="shared" si="561"/>
        <v>0.5</v>
      </c>
      <c r="K6000" s="186">
        <f t="shared" si="564"/>
        <v>9</v>
      </c>
      <c r="L6000" s="198">
        <f t="shared" si="562"/>
        <v>3</v>
      </c>
      <c r="M6000" s="199">
        <f t="shared" si="563"/>
        <v>3</v>
      </c>
    </row>
    <row r="6001" spans="1:13" x14ac:dyDescent="0.35">
      <c r="A6001" s="189" t="s">
        <v>5394</v>
      </c>
      <c r="B6001" s="190" t="s">
        <v>5414</v>
      </c>
      <c r="C6001" s="191">
        <v>597872</v>
      </c>
      <c r="D6001" s="192">
        <v>10.787000000000001</v>
      </c>
      <c r="E6001" s="193">
        <v>44.417337230000001</v>
      </c>
      <c r="F6001" s="194">
        <v>2.7798098024871982</v>
      </c>
      <c r="H6001" s="195">
        <f t="shared" si="559"/>
        <v>5</v>
      </c>
      <c r="I6001" s="196">
        <f t="shared" si="560"/>
        <v>5</v>
      </c>
      <c r="J6001" s="197">
        <f t="shared" si="561"/>
        <v>3.5</v>
      </c>
      <c r="K6001" s="186">
        <f t="shared" si="564"/>
        <v>13.5</v>
      </c>
      <c r="L6001" s="198">
        <f t="shared" si="562"/>
        <v>4.5</v>
      </c>
      <c r="M6001" s="199">
        <f t="shared" si="563"/>
        <v>4.5</v>
      </c>
    </row>
    <row r="6002" spans="1:13" x14ac:dyDescent="0.35">
      <c r="A6002" s="189" t="s">
        <v>5394</v>
      </c>
      <c r="B6002" s="190" t="s">
        <v>5415</v>
      </c>
      <c r="C6002" s="191">
        <v>597881</v>
      </c>
      <c r="D6002" s="192">
        <v>3.8039999999999998</v>
      </c>
      <c r="E6002" s="193">
        <v>40.677419350000001</v>
      </c>
      <c r="F6002" s="194">
        <v>1.4336917562724014</v>
      </c>
      <c r="H6002" s="195">
        <f t="shared" si="559"/>
        <v>4</v>
      </c>
      <c r="I6002" s="196">
        <f t="shared" si="560"/>
        <v>0.5</v>
      </c>
      <c r="J6002" s="197">
        <f t="shared" si="561"/>
        <v>5</v>
      </c>
      <c r="K6002" s="186">
        <f t="shared" si="564"/>
        <v>9.5</v>
      </c>
      <c r="L6002" s="198">
        <f t="shared" si="562"/>
        <v>3.1666666666666665</v>
      </c>
      <c r="M6002" s="199">
        <f t="shared" si="563"/>
        <v>3.16</v>
      </c>
    </row>
    <row r="6003" spans="1:13" x14ac:dyDescent="0.35">
      <c r="A6003" s="189" t="s">
        <v>5394</v>
      </c>
      <c r="B6003" s="190" t="s">
        <v>5416</v>
      </c>
      <c r="C6003" s="191">
        <v>597899</v>
      </c>
      <c r="D6003" s="192">
        <v>8.0779999999999994</v>
      </c>
      <c r="E6003" s="193">
        <v>44.907272730000003</v>
      </c>
      <c r="F6003" s="194">
        <v>4</v>
      </c>
      <c r="H6003" s="195">
        <f t="shared" si="559"/>
        <v>5</v>
      </c>
      <c r="I6003" s="196">
        <f t="shared" si="560"/>
        <v>5</v>
      </c>
      <c r="J6003" s="197">
        <f t="shared" si="561"/>
        <v>1.5</v>
      </c>
      <c r="K6003" s="186">
        <f t="shared" si="564"/>
        <v>11.5</v>
      </c>
      <c r="L6003" s="198">
        <f t="shared" si="562"/>
        <v>3.8333333333333335</v>
      </c>
      <c r="M6003" s="199">
        <f t="shared" si="563"/>
        <v>3.83</v>
      </c>
    </row>
    <row r="6004" spans="1:13" x14ac:dyDescent="0.35">
      <c r="A6004" s="189" t="s">
        <v>5394</v>
      </c>
      <c r="B6004" s="190" t="s">
        <v>5417</v>
      </c>
      <c r="C6004" s="191">
        <v>597945</v>
      </c>
      <c r="D6004" s="192">
        <v>15.789</v>
      </c>
      <c r="E6004" s="193">
        <v>40.43647541</v>
      </c>
      <c r="F6004" s="194">
        <v>4.0983606557377055</v>
      </c>
      <c r="H6004" s="195">
        <f t="shared" si="559"/>
        <v>5</v>
      </c>
      <c r="I6004" s="196">
        <f t="shared" si="560"/>
        <v>0.5</v>
      </c>
      <c r="J6004" s="197">
        <f t="shared" si="561"/>
        <v>1.5</v>
      </c>
      <c r="K6004" s="186">
        <f t="shared" si="564"/>
        <v>7</v>
      </c>
      <c r="L6004" s="198">
        <f t="shared" si="562"/>
        <v>2.3333333333333335</v>
      </c>
      <c r="M6004" s="199">
        <f t="shared" si="563"/>
        <v>2.33</v>
      </c>
    </row>
    <row r="6005" spans="1:13" x14ac:dyDescent="0.35">
      <c r="A6005" s="189" t="s">
        <v>5394</v>
      </c>
      <c r="B6005" s="190" t="s">
        <v>5418</v>
      </c>
      <c r="C6005" s="191">
        <v>551783</v>
      </c>
      <c r="D6005" s="192">
        <v>7.4710000000000001</v>
      </c>
      <c r="E6005" s="193">
        <v>39.866141730000002</v>
      </c>
      <c r="F6005" s="194">
        <v>8.6614173228346463</v>
      </c>
      <c r="H6005" s="195">
        <f t="shared" si="559"/>
        <v>5</v>
      </c>
      <c r="I6005" s="196">
        <f t="shared" si="560"/>
        <v>0.5</v>
      </c>
      <c r="J6005" s="197">
        <f t="shared" si="561"/>
        <v>0.5</v>
      </c>
      <c r="K6005" s="186">
        <f t="shared" si="564"/>
        <v>6</v>
      </c>
      <c r="L6005" s="198">
        <f t="shared" si="562"/>
        <v>2</v>
      </c>
      <c r="M6005" s="199">
        <f t="shared" si="563"/>
        <v>2</v>
      </c>
    </row>
    <row r="6006" spans="1:13" x14ac:dyDescent="0.35">
      <c r="A6006" s="189" t="s">
        <v>5394</v>
      </c>
      <c r="B6006" s="190" t="s">
        <v>5419</v>
      </c>
      <c r="C6006" s="191">
        <v>597961</v>
      </c>
      <c r="D6006" s="192">
        <v>7.1959999999999997</v>
      </c>
      <c r="E6006" s="193">
        <v>46.80324074</v>
      </c>
      <c r="F6006" s="194">
        <v>0.42087542087542085</v>
      </c>
      <c r="H6006" s="195">
        <f t="shared" si="559"/>
        <v>5</v>
      </c>
      <c r="I6006" s="196">
        <f t="shared" si="560"/>
        <v>5</v>
      </c>
      <c r="J6006" s="197">
        <f t="shared" si="561"/>
        <v>5</v>
      </c>
      <c r="K6006" s="186">
        <f t="shared" si="564"/>
        <v>15</v>
      </c>
      <c r="L6006" s="198">
        <f t="shared" si="562"/>
        <v>5</v>
      </c>
      <c r="M6006" s="199">
        <f t="shared" si="563"/>
        <v>5</v>
      </c>
    </row>
    <row r="6007" spans="1:13" x14ac:dyDescent="0.35">
      <c r="A6007" s="189" t="s">
        <v>5420</v>
      </c>
      <c r="B6007" s="190" t="s">
        <v>5420</v>
      </c>
      <c r="C6007" s="191">
        <v>598933</v>
      </c>
      <c r="D6007" s="192">
        <v>6.0810000000000004</v>
      </c>
      <c r="E6007" s="193">
        <v>44.234344129999997</v>
      </c>
      <c r="F6007" s="194">
        <v>1.0394296022678464</v>
      </c>
      <c r="H6007" s="195">
        <f t="shared" si="559"/>
        <v>5</v>
      </c>
      <c r="I6007" s="196">
        <f t="shared" si="560"/>
        <v>5</v>
      </c>
      <c r="J6007" s="197">
        <f t="shared" si="561"/>
        <v>5</v>
      </c>
      <c r="K6007" s="186">
        <f t="shared" si="564"/>
        <v>15</v>
      </c>
      <c r="L6007" s="198">
        <f t="shared" si="562"/>
        <v>5</v>
      </c>
      <c r="M6007" s="199">
        <f t="shared" si="563"/>
        <v>5</v>
      </c>
    </row>
    <row r="6008" spans="1:13" x14ac:dyDescent="0.35">
      <c r="A6008" s="189" t="s">
        <v>5420</v>
      </c>
      <c r="B6008" s="190" t="s">
        <v>5421</v>
      </c>
      <c r="C6008" s="191">
        <v>555291</v>
      </c>
      <c r="D6008" s="192">
        <v>3.3439999999999999</v>
      </c>
      <c r="E6008" s="193">
        <v>40.226164869999998</v>
      </c>
      <c r="F6008" s="194">
        <v>4.731182795698925</v>
      </c>
      <c r="H6008" s="195">
        <f t="shared" si="559"/>
        <v>3</v>
      </c>
      <c r="I6008" s="196">
        <f t="shared" si="560"/>
        <v>0.5</v>
      </c>
      <c r="J6008" s="197">
        <f t="shared" si="561"/>
        <v>0.5</v>
      </c>
      <c r="K6008" s="186">
        <f t="shared" si="564"/>
        <v>4</v>
      </c>
      <c r="L6008" s="198">
        <f t="shared" si="562"/>
        <v>1.3333333333333333</v>
      </c>
      <c r="M6008" s="199">
        <f t="shared" si="563"/>
        <v>1.33</v>
      </c>
    </row>
    <row r="6009" spans="1:13" x14ac:dyDescent="0.35">
      <c r="A6009" s="189" t="s">
        <v>5422</v>
      </c>
      <c r="B6009" s="190" t="s">
        <v>5423</v>
      </c>
      <c r="C6009" s="191">
        <v>568431</v>
      </c>
      <c r="D6009" s="192">
        <v>3.258</v>
      </c>
      <c r="E6009" s="193">
        <v>41.266519819999999</v>
      </c>
      <c r="F6009" s="194">
        <v>4.9926578560939801</v>
      </c>
      <c r="H6009" s="195">
        <f t="shared" si="559"/>
        <v>3</v>
      </c>
      <c r="I6009" s="196">
        <f t="shared" si="560"/>
        <v>1</v>
      </c>
      <c r="J6009" s="197">
        <f t="shared" si="561"/>
        <v>0.5</v>
      </c>
      <c r="K6009" s="186">
        <f t="shared" si="564"/>
        <v>4.5</v>
      </c>
      <c r="L6009" s="198">
        <f t="shared" si="562"/>
        <v>1.5</v>
      </c>
      <c r="M6009" s="199">
        <f t="shared" si="563"/>
        <v>1.5</v>
      </c>
    </row>
    <row r="6010" spans="1:13" x14ac:dyDescent="0.35">
      <c r="A6010" s="189" t="s">
        <v>5422</v>
      </c>
      <c r="B6010" s="190" t="s">
        <v>5422</v>
      </c>
      <c r="C6010" s="191">
        <v>599344</v>
      </c>
      <c r="D6010" s="192">
        <v>3.1850000000000001</v>
      </c>
      <c r="E6010" s="193">
        <v>43.880947919999997</v>
      </c>
      <c r="F6010" s="194">
        <v>2.2855001873360807</v>
      </c>
      <c r="H6010" s="195">
        <f t="shared" si="559"/>
        <v>3</v>
      </c>
      <c r="I6010" s="196">
        <f t="shared" si="560"/>
        <v>5</v>
      </c>
      <c r="J6010" s="197">
        <f t="shared" si="561"/>
        <v>4</v>
      </c>
      <c r="K6010" s="186">
        <f t="shared" si="564"/>
        <v>12</v>
      </c>
      <c r="L6010" s="198">
        <f t="shared" si="562"/>
        <v>4</v>
      </c>
      <c r="M6010" s="199">
        <f t="shared" si="563"/>
        <v>4</v>
      </c>
    </row>
    <row r="6011" spans="1:13" x14ac:dyDescent="0.35">
      <c r="A6011" s="189" t="s">
        <v>5422</v>
      </c>
      <c r="B6011" s="190" t="s">
        <v>5424</v>
      </c>
      <c r="C6011" s="191">
        <v>599603</v>
      </c>
      <c r="D6011" s="192">
        <v>1.6870000000000001</v>
      </c>
      <c r="E6011" s="193">
        <v>42.295003199999996</v>
      </c>
      <c r="F6011" s="194">
        <v>2.9468289557975655</v>
      </c>
      <c r="H6011" s="195">
        <f t="shared" si="559"/>
        <v>0.5</v>
      </c>
      <c r="I6011" s="196">
        <f t="shared" si="560"/>
        <v>2.5</v>
      </c>
      <c r="J6011" s="197">
        <f t="shared" si="561"/>
        <v>3</v>
      </c>
      <c r="K6011" s="186">
        <f t="shared" si="564"/>
        <v>6</v>
      </c>
      <c r="L6011" s="198">
        <f t="shared" si="562"/>
        <v>2</v>
      </c>
      <c r="M6011" s="199">
        <f t="shared" si="563"/>
        <v>2</v>
      </c>
    </row>
    <row r="6012" spans="1:13" x14ac:dyDescent="0.35">
      <c r="A6012" s="189" t="s">
        <v>5422</v>
      </c>
      <c r="B6012" s="190" t="s">
        <v>5425</v>
      </c>
      <c r="C6012" s="191">
        <v>599956</v>
      </c>
      <c r="D6012" s="192">
        <v>2.4689999999999999</v>
      </c>
      <c r="E6012" s="193">
        <v>40.4520202</v>
      </c>
      <c r="F6012" s="194">
        <v>7.7777777777777777</v>
      </c>
      <c r="H6012" s="195">
        <f t="shared" si="559"/>
        <v>1.5</v>
      </c>
      <c r="I6012" s="196">
        <f t="shared" si="560"/>
        <v>0.5</v>
      </c>
      <c r="J6012" s="197">
        <f t="shared" si="561"/>
        <v>0.5</v>
      </c>
      <c r="K6012" s="186">
        <f t="shared" si="564"/>
        <v>2.5</v>
      </c>
      <c r="L6012" s="198">
        <f t="shared" si="562"/>
        <v>0.83333333333333337</v>
      </c>
      <c r="M6012" s="199">
        <f t="shared" si="563"/>
        <v>0.83</v>
      </c>
    </row>
    <row r="6013" spans="1:13" x14ac:dyDescent="0.35">
      <c r="A6013" s="189" t="s">
        <v>5422</v>
      </c>
      <c r="B6013" s="190" t="s">
        <v>5426</v>
      </c>
      <c r="C6013" s="191">
        <v>599999</v>
      </c>
      <c r="D6013" s="192">
        <v>2.2869999999999999</v>
      </c>
      <c r="E6013" s="193">
        <v>41.398513950000002</v>
      </c>
      <c r="F6013" s="194">
        <v>2.8996013048205871</v>
      </c>
      <c r="H6013" s="195">
        <f t="shared" si="559"/>
        <v>1</v>
      </c>
      <c r="I6013" s="196">
        <f t="shared" si="560"/>
        <v>1</v>
      </c>
      <c r="J6013" s="197">
        <f t="shared" si="561"/>
        <v>3</v>
      </c>
      <c r="K6013" s="186">
        <f t="shared" si="564"/>
        <v>5</v>
      </c>
      <c r="L6013" s="198">
        <f t="shared" si="562"/>
        <v>1.6666666666666667</v>
      </c>
      <c r="M6013" s="199">
        <f t="shared" si="563"/>
        <v>1.66</v>
      </c>
    </row>
    <row r="6014" spans="1:13" x14ac:dyDescent="0.35">
      <c r="A6014" s="189" t="s">
        <v>5422</v>
      </c>
      <c r="B6014" s="190" t="s">
        <v>5427</v>
      </c>
      <c r="C6014" s="191">
        <v>500259</v>
      </c>
      <c r="D6014" s="192">
        <v>3.206</v>
      </c>
      <c r="E6014" s="193">
        <v>42.577275040000004</v>
      </c>
      <c r="F6014" s="194">
        <v>2.7452974072191156</v>
      </c>
      <c r="H6014" s="195">
        <f t="shared" si="559"/>
        <v>3</v>
      </c>
      <c r="I6014" s="196">
        <f t="shared" si="560"/>
        <v>3</v>
      </c>
      <c r="J6014" s="197">
        <f t="shared" si="561"/>
        <v>3.5</v>
      </c>
      <c r="K6014" s="186">
        <f t="shared" si="564"/>
        <v>9.5</v>
      </c>
      <c r="L6014" s="198">
        <f t="shared" si="562"/>
        <v>3.1666666666666665</v>
      </c>
      <c r="M6014" s="199">
        <f t="shared" si="563"/>
        <v>3.16</v>
      </c>
    </row>
    <row r="6015" spans="1:13" x14ac:dyDescent="0.35">
      <c r="A6015" s="189" t="s">
        <v>5428</v>
      </c>
      <c r="B6015" s="190" t="s">
        <v>5429</v>
      </c>
      <c r="C6015" s="191">
        <v>598011</v>
      </c>
      <c r="D6015" s="192">
        <v>3.286</v>
      </c>
      <c r="E6015" s="193">
        <v>42.737776119999999</v>
      </c>
      <c r="F6015" s="194">
        <v>3.6237279722015385</v>
      </c>
      <c r="H6015" s="195">
        <f t="shared" si="559"/>
        <v>3</v>
      </c>
      <c r="I6015" s="196">
        <f t="shared" si="560"/>
        <v>3.5</v>
      </c>
      <c r="J6015" s="197">
        <f t="shared" si="561"/>
        <v>2</v>
      </c>
      <c r="K6015" s="186">
        <f t="shared" si="564"/>
        <v>8.5</v>
      </c>
      <c r="L6015" s="198">
        <f t="shared" si="562"/>
        <v>2.8333333333333335</v>
      </c>
      <c r="M6015" s="199">
        <f t="shared" si="563"/>
        <v>2.83</v>
      </c>
    </row>
    <row r="6016" spans="1:13" x14ac:dyDescent="0.35">
      <c r="A6016" s="189" t="s">
        <v>5428</v>
      </c>
      <c r="B6016" s="190" t="s">
        <v>5430</v>
      </c>
      <c r="C6016" s="191">
        <v>598038</v>
      </c>
      <c r="D6016" s="192">
        <v>2.403</v>
      </c>
      <c r="E6016" s="193">
        <v>42.626292999999997</v>
      </c>
      <c r="F6016" s="194">
        <v>3.0310319942266055</v>
      </c>
      <c r="H6016" s="195">
        <f t="shared" si="559"/>
        <v>1</v>
      </c>
      <c r="I6016" s="196">
        <f t="shared" si="560"/>
        <v>3</v>
      </c>
      <c r="J6016" s="197">
        <f t="shared" si="561"/>
        <v>3</v>
      </c>
      <c r="K6016" s="186">
        <f t="shared" si="564"/>
        <v>7</v>
      </c>
      <c r="L6016" s="198">
        <f t="shared" si="562"/>
        <v>2.3333333333333335</v>
      </c>
      <c r="M6016" s="199">
        <f t="shared" si="563"/>
        <v>2.33</v>
      </c>
    </row>
    <row r="6017" spans="1:13" x14ac:dyDescent="0.35">
      <c r="A6017" s="189" t="s">
        <v>5428</v>
      </c>
      <c r="B6017" s="190" t="s">
        <v>5431</v>
      </c>
      <c r="C6017" s="191">
        <v>598046</v>
      </c>
      <c r="D6017" s="192">
        <v>1.274</v>
      </c>
      <c r="E6017" s="193">
        <v>40.447906029999999</v>
      </c>
      <c r="F6017" s="194">
        <v>6.9458631256384056</v>
      </c>
      <c r="H6017" s="195">
        <f t="shared" si="559"/>
        <v>0.5</v>
      </c>
      <c r="I6017" s="196">
        <f t="shared" si="560"/>
        <v>0.5</v>
      </c>
      <c r="J6017" s="197">
        <f t="shared" si="561"/>
        <v>0.5</v>
      </c>
      <c r="K6017" s="186">
        <f t="shared" si="564"/>
        <v>1.5</v>
      </c>
      <c r="L6017" s="198">
        <f t="shared" si="562"/>
        <v>0.5</v>
      </c>
      <c r="M6017" s="199">
        <f t="shared" si="563"/>
        <v>0.5</v>
      </c>
    </row>
    <row r="6018" spans="1:13" x14ac:dyDescent="0.35">
      <c r="A6018" s="189" t="s">
        <v>5428</v>
      </c>
      <c r="B6018" s="190" t="s">
        <v>5432</v>
      </c>
      <c r="C6018" s="191">
        <v>598089</v>
      </c>
      <c r="D6018" s="192">
        <v>2.859</v>
      </c>
      <c r="E6018" s="193">
        <v>43.273706900000001</v>
      </c>
      <c r="F6018" s="194">
        <v>4.125615763546798</v>
      </c>
      <c r="H6018" s="195">
        <f t="shared" si="559"/>
        <v>2</v>
      </c>
      <c r="I6018" s="196">
        <f t="shared" si="560"/>
        <v>4</v>
      </c>
      <c r="J6018" s="197">
        <f t="shared" si="561"/>
        <v>1.5</v>
      </c>
      <c r="K6018" s="186">
        <f t="shared" si="564"/>
        <v>7.5</v>
      </c>
      <c r="L6018" s="198">
        <f t="shared" si="562"/>
        <v>2.5</v>
      </c>
      <c r="M6018" s="199">
        <f t="shared" si="563"/>
        <v>2.5</v>
      </c>
    </row>
    <row r="6019" spans="1:13" x14ac:dyDescent="0.35">
      <c r="A6019" s="189" t="s">
        <v>5428</v>
      </c>
      <c r="B6019" s="190" t="s">
        <v>5433</v>
      </c>
      <c r="C6019" s="191">
        <v>552542</v>
      </c>
      <c r="D6019" s="192">
        <v>2.35</v>
      </c>
      <c r="E6019" s="193">
        <v>40.545032169999999</v>
      </c>
      <c r="F6019" s="194">
        <v>8.1486776268763403</v>
      </c>
      <c r="H6019" s="195">
        <f t="shared" si="559"/>
        <v>1</v>
      </c>
      <c r="I6019" s="196">
        <f t="shared" si="560"/>
        <v>0.5</v>
      </c>
      <c r="J6019" s="197">
        <f t="shared" si="561"/>
        <v>0.5</v>
      </c>
      <c r="K6019" s="186">
        <f t="shared" si="564"/>
        <v>2</v>
      </c>
      <c r="L6019" s="198">
        <f t="shared" si="562"/>
        <v>0.66666666666666663</v>
      </c>
      <c r="M6019" s="199">
        <f t="shared" si="563"/>
        <v>0.66</v>
      </c>
    </row>
    <row r="6020" spans="1:13" x14ac:dyDescent="0.35">
      <c r="A6020" s="189" t="s">
        <v>5428</v>
      </c>
      <c r="B6020" s="190" t="s">
        <v>5434</v>
      </c>
      <c r="C6020" s="191">
        <v>598101</v>
      </c>
      <c r="D6020" s="192">
        <v>2.9870000000000001</v>
      </c>
      <c r="E6020" s="193">
        <v>40.856849320000002</v>
      </c>
      <c r="F6020" s="194">
        <v>5.8904109589041092</v>
      </c>
      <c r="H6020" s="195">
        <f t="shared" ref="H6020:H6083" si="565">VALUE(_xlfn.IFS(D6020&gt;4.05,"5",D6020&gt;=3.83,"4,5",D6020&gt;=3.6,"4",D6020&gt;=3.37,"3,5",D6020&gt;=3.14,"3",D6020&gt;=2.91,"2,5",D6020&gt;=2.68,"2",D6020&gt;=2.45,"1,5",D6020&gt;=2.22,"1",D6020&lt;2.22,"0,5"))</f>
        <v>2.5</v>
      </c>
      <c r="I6020" s="196">
        <f t="shared" ref="I6020:I6083" si="566">VALUE(_xlfn.IFS(E6020&gt;43.62,"5",E6020&gt;=43.32,"4,5",E6020&gt;=43.1,"4",E6020&gt;=42.7,"3,5",E6020&gt;=42.39,"3",E6020&gt;=42.08,"2,5",E6020&gt;=41.77,"2",E6020&gt;=41.46,"1,5",E6020&gt;=41.15,"1",E6020&lt;41.15,"0,5"))</f>
        <v>0.5</v>
      </c>
      <c r="J6020" s="197">
        <f t="shared" ref="J6020:J6083" si="567">VALUE(_xlfn.IFS(F6020&gt;4.53,"0,5",F6020&gt;=4.2,"1",F6020&gt;=3.86,"1,5",F6020&gt;=3.52,"2",F6020&gt;=3.18,"2,5",F6020&gt;=2.84,"3",F6020&gt;=2.5,"3,5",F6020&gt;=2.16,"4",F6020&gt;=1.82,"4,5",F6020&lt;1.82,"5"))</f>
        <v>0.5</v>
      </c>
      <c r="K6020" s="186">
        <f t="shared" si="564"/>
        <v>3.5</v>
      </c>
      <c r="L6020" s="198">
        <f t="shared" ref="L6020:L6083" si="568">(H6020+I6020+J6020)/3</f>
        <v>1.1666666666666667</v>
      </c>
      <c r="M6020" s="199">
        <f t="shared" ref="M6020:M6083" si="569">ROUNDDOWN(L6020,2)</f>
        <v>1.1599999999999999</v>
      </c>
    </row>
    <row r="6021" spans="1:13" x14ac:dyDescent="0.35">
      <c r="A6021" s="189" t="s">
        <v>5428</v>
      </c>
      <c r="B6021" s="190" t="s">
        <v>5435</v>
      </c>
      <c r="C6021" s="191">
        <v>552607</v>
      </c>
      <c r="D6021" s="192">
        <v>0.79100000000000004</v>
      </c>
      <c r="E6021" s="193">
        <v>39.270202019999999</v>
      </c>
      <c r="F6021" s="194">
        <v>9.5959595959595951</v>
      </c>
      <c r="H6021" s="195">
        <f t="shared" si="565"/>
        <v>0.5</v>
      </c>
      <c r="I6021" s="196">
        <f t="shared" si="566"/>
        <v>0.5</v>
      </c>
      <c r="J6021" s="197">
        <f t="shared" si="567"/>
        <v>0.5</v>
      </c>
      <c r="K6021" s="186">
        <f t="shared" si="564"/>
        <v>1.5</v>
      </c>
      <c r="L6021" s="198">
        <f t="shared" si="568"/>
        <v>0.5</v>
      </c>
      <c r="M6021" s="199">
        <f t="shared" si="569"/>
        <v>0.5</v>
      </c>
    </row>
    <row r="6022" spans="1:13" x14ac:dyDescent="0.35">
      <c r="A6022" s="189" t="s">
        <v>5428</v>
      </c>
      <c r="B6022" s="190" t="s">
        <v>5436</v>
      </c>
      <c r="C6022" s="191">
        <v>598135</v>
      </c>
      <c r="D6022" s="192">
        <v>2.5609999999999999</v>
      </c>
      <c r="E6022" s="193">
        <v>43.157620039999998</v>
      </c>
      <c r="F6022" s="194">
        <v>2.0041753653444676</v>
      </c>
      <c r="H6022" s="195">
        <f t="shared" si="565"/>
        <v>1.5</v>
      </c>
      <c r="I6022" s="196">
        <f t="shared" si="566"/>
        <v>4</v>
      </c>
      <c r="J6022" s="197">
        <f t="shared" si="567"/>
        <v>4.5</v>
      </c>
      <c r="K6022" s="186">
        <f t="shared" si="564"/>
        <v>10</v>
      </c>
      <c r="L6022" s="198">
        <f t="shared" si="568"/>
        <v>3.3333333333333335</v>
      </c>
      <c r="M6022" s="199">
        <f t="shared" si="569"/>
        <v>3.33</v>
      </c>
    </row>
    <row r="6023" spans="1:13" x14ac:dyDescent="0.35">
      <c r="A6023" s="189" t="s">
        <v>5428</v>
      </c>
      <c r="B6023" s="190" t="s">
        <v>5428</v>
      </c>
      <c r="C6023" s="191">
        <v>598003</v>
      </c>
      <c r="D6023" s="192">
        <v>4.6529999999999996</v>
      </c>
      <c r="E6023" s="193">
        <v>43.877729989999999</v>
      </c>
      <c r="F6023" s="194">
        <v>1.9095999110089361</v>
      </c>
      <c r="H6023" s="195">
        <f t="shared" si="565"/>
        <v>5</v>
      </c>
      <c r="I6023" s="196">
        <f t="shared" si="566"/>
        <v>5</v>
      </c>
      <c r="J6023" s="197">
        <f t="shared" si="567"/>
        <v>4.5</v>
      </c>
      <c r="K6023" s="186">
        <f t="shared" si="564"/>
        <v>14.5</v>
      </c>
      <c r="L6023" s="198">
        <f t="shared" si="568"/>
        <v>4.833333333333333</v>
      </c>
      <c r="M6023" s="199">
        <f t="shared" si="569"/>
        <v>4.83</v>
      </c>
    </row>
    <row r="6024" spans="1:13" x14ac:dyDescent="0.35">
      <c r="A6024" s="189" t="s">
        <v>5428</v>
      </c>
      <c r="B6024" s="190" t="s">
        <v>5437</v>
      </c>
      <c r="C6024" s="191">
        <v>512192</v>
      </c>
      <c r="D6024" s="192">
        <v>2.2389999999999999</v>
      </c>
      <c r="E6024" s="193">
        <v>37.726970559999998</v>
      </c>
      <c r="F6024" s="194">
        <v>12.725546058879392</v>
      </c>
      <c r="H6024" s="195">
        <f t="shared" si="565"/>
        <v>1</v>
      </c>
      <c r="I6024" s="196">
        <f t="shared" si="566"/>
        <v>0.5</v>
      </c>
      <c r="J6024" s="197">
        <f t="shared" si="567"/>
        <v>0.5</v>
      </c>
      <c r="K6024" s="186">
        <f t="shared" si="564"/>
        <v>2</v>
      </c>
      <c r="L6024" s="198">
        <f t="shared" si="568"/>
        <v>0.66666666666666663</v>
      </c>
      <c r="M6024" s="199">
        <f t="shared" si="569"/>
        <v>0.66</v>
      </c>
    </row>
    <row r="6025" spans="1:13" x14ac:dyDescent="0.35">
      <c r="A6025" s="189" t="s">
        <v>5428</v>
      </c>
      <c r="B6025" s="190" t="s">
        <v>5438</v>
      </c>
      <c r="C6025" s="191">
        <v>552631</v>
      </c>
      <c r="D6025" s="192">
        <v>2.9790000000000001</v>
      </c>
      <c r="E6025" s="193">
        <v>38.762039659999999</v>
      </c>
      <c r="F6025" s="194">
        <v>8.4985835694051008</v>
      </c>
      <c r="H6025" s="195">
        <f t="shared" si="565"/>
        <v>2.5</v>
      </c>
      <c r="I6025" s="196">
        <f t="shared" si="566"/>
        <v>0.5</v>
      </c>
      <c r="J6025" s="197">
        <f t="shared" si="567"/>
        <v>0.5</v>
      </c>
      <c r="K6025" s="186">
        <f t="shared" si="564"/>
        <v>3.5</v>
      </c>
      <c r="L6025" s="198">
        <f t="shared" si="568"/>
        <v>1.1666666666666667</v>
      </c>
      <c r="M6025" s="199">
        <f t="shared" si="569"/>
        <v>1.1599999999999999</v>
      </c>
    </row>
    <row r="6026" spans="1:13" x14ac:dyDescent="0.35">
      <c r="A6026" s="189" t="s">
        <v>5428</v>
      </c>
      <c r="B6026" s="190" t="s">
        <v>5439</v>
      </c>
      <c r="C6026" s="191">
        <v>598691</v>
      </c>
      <c r="D6026" s="192">
        <v>2.4409999999999998</v>
      </c>
      <c r="E6026" s="193">
        <v>42.977241380000002</v>
      </c>
      <c r="F6026" s="194">
        <v>4.2298850574712636</v>
      </c>
      <c r="H6026" s="195">
        <f t="shared" si="565"/>
        <v>1</v>
      </c>
      <c r="I6026" s="196">
        <f t="shared" si="566"/>
        <v>3.5</v>
      </c>
      <c r="J6026" s="197">
        <f t="shared" si="567"/>
        <v>1</v>
      </c>
      <c r="K6026" s="186">
        <f t="shared" si="564"/>
        <v>5.5</v>
      </c>
      <c r="L6026" s="198">
        <f t="shared" si="568"/>
        <v>1.8333333333333333</v>
      </c>
      <c r="M6026" s="199">
        <f t="shared" si="569"/>
        <v>1.83</v>
      </c>
    </row>
    <row r="6027" spans="1:13" x14ac:dyDescent="0.35">
      <c r="A6027" s="189" t="s">
        <v>5428</v>
      </c>
      <c r="B6027" s="190" t="s">
        <v>5367</v>
      </c>
      <c r="C6027" s="191">
        <v>598275</v>
      </c>
      <c r="D6027" s="192">
        <v>2.9790000000000001</v>
      </c>
      <c r="E6027" s="193">
        <v>40.761707989999998</v>
      </c>
      <c r="F6027" s="194">
        <v>9.9173553719008272</v>
      </c>
      <c r="H6027" s="195">
        <f t="shared" si="565"/>
        <v>2.5</v>
      </c>
      <c r="I6027" s="196">
        <f t="shared" si="566"/>
        <v>0.5</v>
      </c>
      <c r="J6027" s="197">
        <f t="shared" si="567"/>
        <v>0.5</v>
      </c>
      <c r="K6027" s="186">
        <f t="shared" si="564"/>
        <v>3.5</v>
      </c>
      <c r="L6027" s="198">
        <f t="shared" si="568"/>
        <v>1.1666666666666667</v>
      </c>
      <c r="M6027" s="199">
        <f t="shared" si="569"/>
        <v>1.1599999999999999</v>
      </c>
    </row>
    <row r="6028" spans="1:13" x14ac:dyDescent="0.35">
      <c r="A6028" s="189" t="s">
        <v>5428</v>
      </c>
      <c r="B6028" s="190" t="s">
        <v>2114</v>
      </c>
      <c r="C6028" s="191">
        <v>598321</v>
      </c>
      <c r="D6028" s="192">
        <v>2.7450000000000001</v>
      </c>
      <c r="E6028" s="193">
        <v>41.638496140000001</v>
      </c>
      <c r="F6028" s="194">
        <v>3.4061696658097684</v>
      </c>
      <c r="H6028" s="195">
        <f t="shared" si="565"/>
        <v>2</v>
      </c>
      <c r="I6028" s="196">
        <f t="shared" si="566"/>
        <v>1.5</v>
      </c>
      <c r="J6028" s="197">
        <f t="shared" si="567"/>
        <v>2.5</v>
      </c>
      <c r="K6028" s="186">
        <f t="shared" si="564"/>
        <v>6</v>
      </c>
      <c r="L6028" s="198">
        <f t="shared" si="568"/>
        <v>2</v>
      </c>
      <c r="M6028" s="199">
        <f t="shared" si="569"/>
        <v>2</v>
      </c>
    </row>
    <row r="6029" spans="1:13" x14ac:dyDescent="0.35">
      <c r="A6029" s="189" t="s">
        <v>5428</v>
      </c>
      <c r="B6029" s="190" t="s">
        <v>2379</v>
      </c>
      <c r="C6029" s="191">
        <v>549673</v>
      </c>
      <c r="D6029" s="192">
        <v>4.9459999999999997</v>
      </c>
      <c r="E6029" s="193">
        <v>44.849862260000002</v>
      </c>
      <c r="F6029" s="194">
        <v>2.4793388429752068</v>
      </c>
      <c r="H6029" s="195">
        <f t="shared" si="565"/>
        <v>5</v>
      </c>
      <c r="I6029" s="196">
        <f t="shared" si="566"/>
        <v>5</v>
      </c>
      <c r="J6029" s="197">
        <f t="shared" si="567"/>
        <v>4</v>
      </c>
      <c r="K6029" s="186">
        <f t="shared" ref="K6029:K6092" si="570">SUM(H6029:J6029)</f>
        <v>14</v>
      </c>
      <c r="L6029" s="198">
        <f t="shared" si="568"/>
        <v>4.666666666666667</v>
      </c>
      <c r="M6029" s="199">
        <f t="shared" si="569"/>
        <v>4.66</v>
      </c>
    </row>
    <row r="6030" spans="1:13" x14ac:dyDescent="0.35">
      <c r="A6030" s="189" t="s">
        <v>5428</v>
      </c>
      <c r="B6030" s="190" t="s">
        <v>5440</v>
      </c>
      <c r="C6030" s="191">
        <v>598348</v>
      </c>
      <c r="D6030" s="192">
        <v>1.8340000000000001</v>
      </c>
      <c r="E6030" s="193">
        <v>42.775393119999997</v>
      </c>
      <c r="F6030" s="194">
        <v>3.3149171270718232</v>
      </c>
      <c r="H6030" s="195">
        <f t="shared" si="565"/>
        <v>0.5</v>
      </c>
      <c r="I6030" s="196">
        <f t="shared" si="566"/>
        <v>3.5</v>
      </c>
      <c r="J6030" s="197">
        <f t="shared" si="567"/>
        <v>2.5</v>
      </c>
      <c r="K6030" s="186">
        <f t="shared" si="570"/>
        <v>6.5</v>
      </c>
      <c r="L6030" s="198">
        <f t="shared" si="568"/>
        <v>2.1666666666666665</v>
      </c>
      <c r="M6030" s="199">
        <f t="shared" si="569"/>
        <v>2.16</v>
      </c>
    </row>
    <row r="6031" spans="1:13" x14ac:dyDescent="0.35">
      <c r="A6031" s="189" t="s">
        <v>5428</v>
      </c>
      <c r="B6031" s="190" t="s">
        <v>612</v>
      </c>
      <c r="C6031" s="191">
        <v>598364</v>
      </c>
      <c r="D6031" s="192">
        <v>2.387</v>
      </c>
      <c r="E6031" s="193">
        <v>41.762184869999999</v>
      </c>
      <c r="F6031" s="194">
        <v>7.0588235294117654</v>
      </c>
      <c r="H6031" s="195">
        <f t="shared" si="565"/>
        <v>1</v>
      </c>
      <c r="I6031" s="196">
        <f t="shared" si="566"/>
        <v>1.5</v>
      </c>
      <c r="J6031" s="197">
        <f t="shared" si="567"/>
        <v>0.5</v>
      </c>
      <c r="K6031" s="186">
        <f t="shared" si="570"/>
        <v>3</v>
      </c>
      <c r="L6031" s="198">
        <f t="shared" si="568"/>
        <v>1</v>
      </c>
      <c r="M6031" s="199">
        <f t="shared" si="569"/>
        <v>1</v>
      </c>
    </row>
    <row r="6032" spans="1:13" x14ac:dyDescent="0.35">
      <c r="A6032" s="189" t="s">
        <v>5428</v>
      </c>
      <c r="B6032" s="190" t="s">
        <v>5441</v>
      </c>
      <c r="C6032" s="191">
        <v>598399</v>
      </c>
      <c r="D6032" s="192">
        <v>3.3090000000000002</v>
      </c>
      <c r="E6032" s="193">
        <v>41.58025078</v>
      </c>
      <c r="F6032" s="194">
        <v>8.0250783699059571</v>
      </c>
      <c r="H6032" s="195">
        <f t="shared" si="565"/>
        <v>3</v>
      </c>
      <c r="I6032" s="196">
        <f t="shared" si="566"/>
        <v>1.5</v>
      </c>
      <c r="J6032" s="197">
        <f t="shared" si="567"/>
        <v>0.5</v>
      </c>
      <c r="K6032" s="186">
        <f t="shared" si="570"/>
        <v>5</v>
      </c>
      <c r="L6032" s="198">
        <f t="shared" si="568"/>
        <v>1.6666666666666667</v>
      </c>
      <c r="M6032" s="199">
        <f t="shared" si="569"/>
        <v>1.66</v>
      </c>
    </row>
    <row r="6033" spans="1:13" x14ac:dyDescent="0.35">
      <c r="A6033" s="189" t="s">
        <v>5428</v>
      </c>
      <c r="B6033" s="190" t="s">
        <v>5442</v>
      </c>
      <c r="C6033" s="191">
        <v>598445</v>
      </c>
      <c r="D6033" s="192">
        <v>3.8929999999999998</v>
      </c>
      <c r="E6033" s="193">
        <v>42.570063689999998</v>
      </c>
      <c r="F6033" s="194">
        <v>4.8124557678697801</v>
      </c>
      <c r="H6033" s="195">
        <f t="shared" si="565"/>
        <v>4.5</v>
      </c>
      <c r="I6033" s="196">
        <f t="shared" si="566"/>
        <v>3</v>
      </c>
      <c r="J6033" s="197">
        <f t="shared" si="567"/>
        <v>0.5</v>
      </c>
      <c r="K6033" s="186">
        <f t="shared" si="570"/>
        <v>8</v>
      </c>
      <c r="L6033" s="198">
        <f t="shared" si="568"/>
        <v>2.6666666666666665</v>
      </c>
      <c r="M6033" s="199">
        <f t="shared" si="569"/>
        <v>2.66</v>
      </c>
    </row>
    <row r="6034" spans="1:13" x14ac:dyDescent="0.35">
      <c r="A6034" s="189" t="s">
        <v>5428</v>
      </c>
      <c r="B6034" s="190" t="s">
        <v>5443</v>
      </c>
      <c r="C6034" s="191">
        <v>552526</v>
      </c>
      <c r="D6034" s="192">
        <v>2.6739999999999999</v>
      </c>
      <c r="E6034" s="193">
        <v>40.714285709999999</v>
      </c>
      <c r="F6034" s="194">
        <v>4.7619047619047619</v>
      </c>
      <c r="H6034" s="195">
        <f t="shared" si="565"/>
        <v>1.5</v>
      </c>
      <c r="I6034" s="196">
        <f t="shared" si="566"/>
        <v>0.5</v>
      </c>
      <c r="J6034" s="197">
        <f t="shared" si="567"/>
        <v>0.5</v>
      </c>
      <c r="K6034" s="186">
        <f t="shared" si="570"/>
        <v>2.5</v>
      </c>
      <c r="L6034" s="198">
        <f t="shared" si="568"/>
        <v>0.83333333333333337</v>
      </c>
      <c r="M6034" s="199">
        <f t="shared" si="569"/>
        <v>0.83</v>
      </c>
    </row>
    <row r="6035" spans="1:13" x14ac:dyDescent="0.35">
      <c r="A6035" s="189" t="s">
        <v>5428</v>
      </c>
      <c r="B6035" s="190" t="s">
        <v>5444</v>
      </c>
      <c r="C6035" s="191">
        <v>552518</v>
      </c>
      <c r="D6035" s="192">
        <v>2.242</v>
      </c>
      <c r="E6035" s="193">
        <v>44.281836130000002</v>
      </c>
      <c r="F6035" s="194">
        <v>2.764067127344521</v>
      </c>
      <c r="H6035" s="195">
        <f t="shared" si="565"/>
        <v>1</v>
      </c>
      <c r="I6035" s="196">
        <f t="shared" si="566"/>
        <v>5</v>
      </c>
      <c r="J6035" s="197">
        <f t="shared" si="567"/>
        <v>3.5</v>
      </c>
      <c r="K6035" s="186">
        <f t="shared" si="570"/>
        <v>9.5</v>
      </c>
      <c r="L6035" s="198">
        <f t="shared" si="568"/>
        <v>3.1666666666666665</v>
      </c>
      <c r="M6035" s="199">
        <f t="shared" si="569"/>
        <v>3.16</v>
      </c>
    </row>
    <row r="6036" spans="1:13" x14ac:dyDescent="0.35">
      <c r="A6036" s="189" t="s">
        <v>5428</v>
      </c>
      <c r="B6036" s="190" t="s">
        <v>5445</v>
      </c>
      <c r="C6036" s="191">
        <v>598551</v>
      </c>
      <c r="D6036" s="192">
        <v>3.79</v>
      </c>
      <c r="E6036" s="193">
        <v>41.588118250000001</v>
      </c>
      <c r="F6036" s="194">
        <v>4.8891415577032395</v>
      </c>
      <c r="H6036" s="195">
        <f t="shared" si="565"/>
        <v>4</v>
      </c>
      <c r="I6036" s="196">
        <f t="shared" si="566"/>
        <v>1.5</v>
      </c>
      <c r="J6036" s="197">
        <f t="shared" si="567"/>
        <v>0.5</v>
      </c>
      <c r="K6036" s="186">
        <f t="shared" si="570"/>
        <v>6</v>
      </c>
      <c r="L6036" s="198">
        <f t="shared" si="568"/>
        <v>2</v>
      </c>
      <c r="M6036" s="199">
        <f t="shared" si="569"/>
        <v>2</v>
      </c>
    </row>
    <row r="6037" spans="1:13" x14ac:dyDescent="0.35">
      <c r="A6037" s="189" t="s">
        <v>5428</v>
      </c>
      <c r="B6037" s="190" t="s">
        <v>5446</v>
      </c>
      <c r="C6037" s="191">
        <v>598569</v>
      </c>
      <c r="D6037" s="192">
        <v>2.7930000000000001</v>
      </c>
      <c r="E6037" s="193">
        <v>43.314464610000002</v>
      </c>
      <c r="F6037" s="194">
        <v>4.4978277536417073</v>
      </c>
      <c r="H6037" s="195">
        <f t="shared" si="565"/>
        <v>2</v>
      </c>
      <c r="I6037" s="196">
        <f t="shared" si="566"/>
        <v>4</v>
      </c>
      <c r="J6037" s="197">
        <f t="shared" si="567"/>
        <v>1</v>
      </c>
      <c r="K6037" s="186">
        <f t="shared" si="570"/>
        <v>7</v>
      </c>
      <c r="L6037" s="198">
        <f t="shared" si="568"/>
        <v>2.3333333333333335</v>
      </c>
      <c r="M6037" s="199">
        <f t="shared" si="569"/>
        <v>2.33</v>
      </c>
    </row>
    <row r="6038" spans="1:13" x14ac:dyDescent="0.35">
      <c r="A6038" s="189" t="s">
        <v>5428</v>
      </c>
      <c r="B6038" s="190" t="s">
        <v>5447</v>
      </c>
      <c r="C6038" s="191">
        <v>552500</v>
      </c>
      <c r="D6038" s="192">
        <v>2.6429999999999998</v>
      </c>
      <c r="E6038" s="193">
        <v>35.502525249999998</v>
      </c>
      <c r="F6038" s="194">
        <v>13.636363636363637</v>
      </c>
      <c r="H6038" s="195">
        <f t="shared" si="565"/>
        <v>1.5</v>
      </c>
      <c r="I6038" s="196">
        <f t="shared" si="566"/>
        <v>0.5</v>
      </c>
      <c r="J6038" s="197">
        <f t="shared" si="567"/>
        <v>0.5</v>
      </c>
      <c r="K6038" s="186">
        <f t="shared" si="570"/>
        <v>2.5</v>
      </c>
      <c r="L6038" s="198">
        <f t="shared" si="568"/>
        <v>0.83333333333333337</v>
      </c>
      <c r="M6038" s="199">
        <f t="shared" si="569"/>
        <v>0.83</v>
      </c>
    </row>
    <row r="6039" spans="1:13" x14ac:dyDescent="0.35">
      <c r="A6039" s="189" t="s">
        <v>5428</v>
      </c>
      <c r="B6039" s="190" t="s">
        <v>5448</v>
      </c>
      <c r="C6039" s="191">
        <v>568813</v>
      </c>
      <c r="D6039" s="192">
        <v>3.5710000000000002</v>
      </c>
      <c r="E6039" s="193">
        <v>45.211259750000004</v>
      </c>
      <c r="F6039" s="194">
        <v>2.229654403567447</v>
      </c>
      <c r="H6039" s="195">
        <f t="shared" si="565"/>
        <v>3.5</v>
      </c>
      <c r="I6039" s="196">
        <f t="shared" si="566"/>
        <v>5</v>
      </c>
      <c r="J6039" s="197">
        <f t="shared" si="567"/>
        <v>4</v>
      </c>
      <c r="K6039" s="186">
        <f t="shared" si="570"/>
        <v>12.5</v>
      </c>
      <c r="L6039" s="198">
        <f t="shared" si="568"/>
        <v>4.166666666666667</v>
      </c>
      <c r="M6039" s="199">
        <f t="shared" si="569"/>
        <v>4.16</v>
      </c>
    </row>
    <row r="6040" spans="1:13" x14ac:dyDescent="0.35">
      <c r="A6040" s="189" t="s">
        <v>5428</v>
      </c>
      <c r="B6040" s="190" t="s">
        <v>5449</v>
      </c>
      <c r="C6040" s="191">
        <v>549665</v>
      </c>
      <c r="D6040" s="192">
        <v>3.387</v>
      </c>
      <c r="E6040" s="193">
        <v>42.403508770000002</v>
      </c>
      <c r="F6040" s="194">
        <v>6.8226120857699799</v>
      </c>
      <c r="H6040" s="195">
        <f t="shared" si="565"/>
        <v>3.5</v>
      </c>
      <c r="I6040" s="196">
        <f t="shared" si="566"/>
        <v>3</v>
      </c>
      <c r="J6040" s="197">
        <f t="shared" si="567"/>
        <v>0.5</v>
      </c>
      <c r="K6040" s="186">
        <f t="shared" si="570"/>
        <v>7</v>
      </c>
      <c r="L6040" s="198">
        <f t="shared" si="568"/>
        <v>2.3333333333333335</v>
      </c>
      <c r="M6040" s="199">
        <f t="shared" si="569"/>
        <v>2.33</v>
      </c>
    </row>
    <row r="6041" spans="1:13" x14ac:dyDescent="0.35">
      <c r="A6041" s="189" t="s">
        <v>5428</v>
      </c>
      <c r="B6041" s="190" t="s">
        <v>5450</v>
      </c>
      <c r="C6041" s="191">
        <v>568830</v>
      </c>
      <c r="D6041" s="192">
        <v>2.2200000000000002</v>
      </c>
      <c r="E6041" s="193">
        <v>42.855485229999999</v>
      </c>
      <c r="F6041" s="194">
        <v>5.590717299578059</v>
      </c>
      <c r="H6041" s="195">
        <f t="shared" si="565"/>
        <v>1</v>
      </c>
      <c r="I6041" s="196">
        <f t="shared" si="566"/>
        <v>3.5</v>
      </c>
      <c r="J6041" s="197">
        <f t="shared" si="567"/>
        <v>0.5</v>
      </c>
      <c r="K6041" s="186">
        <f t="shared" si="570"/>
        <v>5</v>
      </c>
      <c r="L6041" s="198">
        <f t="shared" si="568"/>
        <v>1.6666666666666667</v>
      </c>
      <c r="M6041" s="199">
        <f t="shared" si="569"/>
        <v>1.66</v>
      </c>
    </row>
    <row r="6042" spans="1:13" x14ac:dyDescent="0.35">
      <c r="A6042" s="189" t="s">
        <v>5428</v>
      </c>
      <c r="B6042" s="190" t="s">
        <v>2126</v>
      </c>
      <c r="C6042" s="191">
        <v>598674</v>
      </c>
      <c r="D6042" s="192">
        <v>2.2280000000000002</v>
      </c>
      <c r="E6042" s="193">
        <v>40.15623188</v>
      </c>
      <c r="F6042" s="194">
        <v>5.2173913043478262</v>
      </c>
      <c r="H6042" s="195">
        <f t="shared" si="565"/>
        <v>1</v>
      </c>
      <c r="I6042" s="196">
        <f t="shared" si="566"/>
        <v>0.5</v>
      </c>
      <c r="J6042" s="197">
        <f t="shared" si="567"/>
        <v>0.5</v>
      </c>
      <c r="K6042" s="186">
        <f t="shared" si="570"/>
        <v>2</v>
      </c>
      <c r="L6042" s="198">
        <f t="shared" si="568"/>
        <v>0.66666666666666663</v>
      </c>
      <c r="M6042" s="199">
        <f t="shared" si="569"/>
        <v>0.66</v>
      </c>
    </row>
    <row r="6043" spans="1:13" x14ac:dyDescent="0.35">
      <c r="A6043" s="189" t="s">
        <v>5428</v>
      </c>
      <c r="B6043" s="190" t="s">
        <v>5451</v>
      </c>
      <c r="C6043" s="191">
        <v>568791</v>
      </c>
      <c r="D6043" s="192">
        <v>1.51</v>
      </c>
      <c r="E6043" s="193">
        <v>45.044979079999997</v>
      </c>
      <c r="F6043" s="194">
        <v>5.02092050209205</v>
      </c>
      <c r="H6043" s="195">
        <f t="shared" si="565"/>
        <v>0.5</v>
      </c>
      <c r="I6043" s="196">
        <f t="shared" si="566"/>
        <v>5</v>
      </c>
      <c r="J6043" s="197">
        <f t="shared" si="567"/>
        <v>0.5</v>
      </c>
      <c r="K6043" s="186">
        <f t="shared" si="570"/>
        <v>6</v>
      </c>
      <c r="L6043" s="198">
        <f t="shared" si="568"/>
        <v>2</v>
      </c>
      <c r="M6043" s="199">
        <f t="shared" si="569"/>
        <v>2</v>
      </c>
    </row>
    <row r="6044" spans="1:13" x14ac:dyDescent="0.35">
      <c r="A6044" s="189" t="s">
        <v>5428</v>
      </c>
      <c r="B6044" s="190" t="s">
        <v>3545</v>
      </c>
      <c r="C6044" s="191">
        <v>552551</v>
      </c>
      <c r="D6044" s="192">
        <v>3.931</v>
      </c>
      <c r="E6044" s="193">
        <v>42.641633730000002</v>
      </c>
      <c r="F6044" s="194">
        <v>2.2397891963109351</v>
      </c>
      <c r="H6044" s="195">
        <f t="shared" si="565"/>
        <v>4.5</v>
      </c>
      <c r="I6044" s="196">
        <f t="shared" si="566"/>
        <v>3</v>
      </c>
      <c r="J6044" s="197">
        <f t="shared" si="567"/>
        <v>4</v>
      </c>
      <c r="K6044" s="186">
        <f t="shared" si="570"/>
        <v>11.5</v>
      </c>
      <c r="L6044" s="198">
        <f t="shared" si="568"/>
        <v>3.8333333333333335</v>
      </c>
      <c r="M6044" s="199">
        <f t="shared" si="569"/>
        <v>3.83</v>
      </c>
    </row>
    <row r="6045" spans="1:13" x14ac:dyDescent="0.35">
      <c r="A6045" s="189" t="s">
        <v>5428</v>
      </c>
      <c r="B6045" s="190" t="s">
        <v>5452</v>
      </c>
      <c r="C6045" s="191">
        <v>552569</v>
      </c>
      <c r="D6045" s="192">
        <v>3.3980000000000001</v>
      </c>
      <c r="E6045" s="193">
        <v>41.855713649999998</v>
      </c>
      <c r="F6045" s="194">
        <v>3.2903512672298802</v>
      </c>
      <c r="H6045" s="195">
        <f t="shared" si="565"/>
        <v>3.5</v>
      </c>
      <c r="I6045" s="196">
        <f t="shared" si="566"/>
        <v>2</v>
      </c>
      <c r="J6045" s="197">
        <f t="shared" si="567"/>
        <v>2.5</v>
      </c>
      <c r="K6045" s="186">
        <f t="shared" si="570"/>
        <v>8</v>
      </c>
      <c r="L6045" s="198">
        <f t="shared" si="568"/>
        <v>2.6666666666666665</v>
      </c>
      <c r="M6045" s="199">
        <f t="shared" si="569"/>
        <v>2.66</v>
      </c>
    </row>
    <row r="6046" spans="1:13" x14ac:dyDescent="0.35">
      <c r="A6046" s="189" t="s">
        <v>5428</v>
      </c>
      <c r="B6046" s="190" t="s">
        <v>5453</v>
      </c>
      <c r="C6046" s="191">
        <v>569631</v>
      </c>
      <c r="D6046" s="192">
        <v>3.0030000000000001</v>
      </c>
      <c r="E6046" s="193">
        <v>40.973944289999999</v>
      </c>
      <c r="F6046" s="194">
        <v>7.3674752920035935</v>
      </c>
      <c r="H6046" s="195">
        <f t="shared" si="565"/>
        <v>2.5</v>
      </c>
      <c r="I6046" s="196">
        <f t="shared" si="566"/>
        <v>0.5</v>
      </c>
      <c r="J6046" s="197">
        <f t="shared" si="567"/>
        <v>0.5</v>
      </c>
      <c r="K6046" s="186">
        <f t="shared" si="570"/>
        <v>3.5</v>
      </c>
      <c r="L6046" s="198">
        <f t="shared" si="568"/>
        <v>1.1666666666666667</v>
      </c>
      <c r="M6046" s="199">
        <f t="shared" si="569"/>
        <v>1.1599999999999999</v>
      </c>
    </row>
    <row r="6047" spans="1:13" x14ac:dyDescent="0.35">
      <c r="A6047" s="189" t="s">
        <v>5428</v>
      </c>
      <c r="B6047" s="190" t="s">
        <v>5454</v>
      </c>
      <c r="C6047" s="191">
        <v>552623</v>
      </c>
      <c r="D6047" s="192">
        <v>1.143</v>
      </c>
      <c r="E6047" s="193">
        <v>41.32825485</v>
      </c>
      <c r="F6047" s="194">
        <v>6.0941828254847641</v>
      </c>
      <c r="H6047" s="195">
        <f t="shared" si="565"/>
        <v>0.5</v>
      </c>
      <c r="I6047" s="196">
        <f t="shared" si="566"/>
        <v>1</v>
      </c>
      <c r="J6047" s="197">
        <f t="shared" si="567"/>
        <v>0.5</v>
      </c>
      <c r="K6047" s="186">
        <f t="shared" si="570"/>
        <v>2</v>
      </c>
      <c r="L6047" s="198">
        <f t="shared" si="568"/>
        <v>0.66666666666666663</v>
      </c>
      <c r="M6047" s="199">
        <f t="shared" si="569"/>
        <v>0.66</v>
      </c>
    </row>
    <row r="6048" spans="1:13" x14ac:dyDescent="0.35">
      <c r="A6048" s="189" t="s">
        <v>5428</v>
      </c>
      <c r="B6048" s="190" t="s">
        <v>761</v>
      </c>
      <c r="C6048" s="191">
        <v>552488</v>
      </c>
      <c r="D6048" s="192">
        <v>3.5859999999999999</v>
      </c>
      <c r="E6048" s="193">
        <v>38.169642860000003</v>
      </c>
      <c r="F6048" s="194">
        <v>8.6734693877551017</v>
      </c>
      <c r="H6048" s="195">
        <f t="shared" si="565"/>
        <v>3.5</v>
      </c>
      <c r="I6048" s="196">
        <f t="shared" si="566"/>
        <v>0.5</v>
      </c>
      <c r="J6048" s="197">
        <f t="shared" si="567"/>
        <v>0.5</v>
      </c>
      <c r="K6048" s="186">
        <f t="shared" si="570"/>
        <v>4.5</v>
      </c>
      <c r="L6048" s="198">
        <f t="shared" si="568"/>
        <v>1.5</v>
      </c>
      <c r="M6048" s="199">
        <f t="shared" si="569"/>
        <v>1.5</v>
      </c>
    </row>
    <row r="6049" spans="1:13" x14ac:dyDescent="0.35">
      <c r="A6049" s="189" t="s">
        <v>5428</v>
      </c>
      <c r="B6049" s="190" t="s">
        <v>5455</v>
      </c>
      <c r="C6049" s="191">
        <v>552682</v>
      </c>
      <c r="D6049" s="192">
        <v>3.5830000000000002</v>
      </c>
      <c r="E6049" s="193">
        <v>44.804298639999999</v>
      </c>
      <c r="F6049" s="194">
        <v>3.8461538461538458</v>
      </c>
      <c r="H6049" s="195">
        <f t="shared" si="565"/>
        <v>3.5</v>
      </c>
      <c r="I6049" s="196">
        <f t="shared" si="566"/>
        <v>5</v>
      </c>
      <c r="J6049" s="197">
        <f t="shared" si="567"/>
        <v>2</v>
      </c>
      <c r="K6049" s="186">
        <f t="shared" si="570"/>
        <v>10.5</v>
      </c>
      <c r="L6049" s="198">
        <f t="shared" si="568"/>
        <v>3.5</v>
      </c>
      <c r="M6049" s="199">
        <f t="shared" si="569"/>
        <v>3.5</v>
      </c>
    </row>
    <row r="6050" spans="1:13" x14ac:dyDescent="0.35">
      <c r="A6050" s="189" t="s">
        <v>5428</v>
      </c>
      <c r="B6050" s="190" t="s">
        <v>5456</v>
      </c>
      <c r="C6050" s="191">
        <v>552691</v>
      </c>
      <c r="D6050" s="192">
        <v>4.4850000000000003</v>
      </c>
      <c r="E6050" s="193">
        <v>40.384374999999999</v>
      </c>
      <c r="F6050" s="194">
        <v>8.9583333333333339</v>
      </c>
      <c r="H6050" s="195">
        <f t="shared" si="565"/>
        <v>5</v>
      </c>
      <c r="I6050" s="196">
        <f t="shared" si="566"/>
        <v>0.5</v>
      </c>
      <c r="J6050" s="197">
        <f t="shared" si="567"/>
        <v>0.5</v>
      </c>
      <c r="K6050" s="186">
        <f t="shared" si="570"/>
        <v>6</v>
      </c>
      <c r="L6050" s="198">
        <f t="shared" si="568"/>
        <v>2</v>
      </c>
      <c r="M6050" s="199">
        <f t="shared" si="569"/>
        <v>2</v>
      </c>
    </row>
    <row r="6051" spans="1:13" x14ac:dyDescent="0.35">
      <c r="A6051" s="189" t="s">
        <v>5428</v>
      </c>
      <c r="B6051" s="190" t="s">
        <v>5457</v>
      </c>
      <c r="C6051" s="191">
        <v>568163</v>
      </c>
      <c r="D6051" s="192">
        <v>0.86599999999999999</v>
      </c>
      <c r="E6051" s="193">
        <v>41.264044939999998</v>
      </c>
      <c r="F6051" s="194">
        <v>3.9325842696629207</v>
      </c>
      <c r="H6051" s="195">
        <f t="shared" si="565"/>
        <v>0.5</v>
      </c>
      <c r="I6051" s="196">
        <f t="shared" si="566"/>
        <v>1</v>
      </c>
      <c r="J6051" s="197">
        <f t="shared" si="567"/>
        <v>1.5</v>
      </c>
      <c r="K6051" s="186">
        <f t="shared" si="570"/>
        <v>3</v>
      </c>
      <c r="L6051" s="198">
        <f t="shared" si="568"/>
        <v>1</v>
      </c>
      <c r="M6051" s="199">
        <f t="shared" si="569"/>
        <v>1</v>
      </c>
    </row>
    <row r="6052" spans="1:13" x14ac:dyDescent="0.35">
      <c r="A6052" s="189" t="s">
        <v>5458</v>
      </c>
      <c r="B6052" s="190" t="s">
        <v>2874</v>
      </c>
      <c r="C6052" s="191">
        <v>598020</v>
      </c>
      <c r="D6052" s="192">
        <v>4.8129999999999997</v>
      </c>
      <c r="E6052" s="193">
        <v>46.278169009999999</v>
      </c>
      <c r="F6052" s="194">
        <v>11.267605633802818</v>
      </c>
      <c r="H6052" s="195">
        <f t="shared" si="565"/>
        <v>5</v>
      </c>
      <c r="I6052" s="196">
        <f t="shared" si="566"/>
        <v>5</v>
      </c>
      <c r="J6052" s="197">
        <f t="shared" si="567"/>
        <v>0.5</v>
      </c>
      <c r="K6052" s="186">
        <f t="shared" si="570"/>
        <v>10.5</v>
      </c>
      <c r="L6052" s="198">
        <f t="shared" si="568"/>
        <v>3.5</v>
      </c>
      <c r="M6052" s="199">
        <f t="shared" si="569"/>
        <v>3.5</v>
      </c>
    </row>
    <row r="6053" spans="1:13" x14ac:dyDescent="0.35">
      <c r="A6053" s="189" t="s">
        <v>5458</v>
      </c>
      <c r="B6053" s="190" t="s">
        <v>5459</v>
      </c>
      <c r="C6053" s="191">
        <v>598071</v>
      </c>
      <c r="D6053" s="192">
        <v>3.6190000000000002</v>
      </c>
      <c r="E6053" s="193">
        <v>44.307162529999999</v>
      </c>
      <c r="F6053" s="194">
        <v>8.471074380165291</v>
      </c>
      <c r="H6053" s="195">
        <f t="shared" si="565"/>
        <v>4</v>
      </c>
      <c r="I6053" s="196">
        <f t="shared" si="566"/>
        <v>5</v>
      </c>
      <c r="J6053" s="197">
        <f t="shared" si="567"/>
        <v>0.5</v>
      </c>
      <c r="K6053" s="186">
        <f t="shared" si="570"/>
        <v>9.5</v>
      </c>
      <c r="L6053" s="198">
        <f t="shared" si="568"/>
        <v>3.1666666666666665</v>
      </c>
      <c r="M6053" s="199">
        <f t="shared" si="569"/>
        <v>3.16</v>
      </c>
    </row>
    <row r="6054" spans="1:13" x14ac:dyDescent="0.35">
      <c r="A6054" s="189" t="s">
        <v>5458</v>
      </c>
      <c r="B6054" s="190" t="s">
        <v>5458</v>
      </c>
      <c r="C6054" s="191">
        <v>598143</v>
      </c>
      <c r="D6054" s="192">
        <v>3.3279999999999998</v>
      </c>
      <c r="E6054" s="193">
        <v>44.079159529999998</v>
      </c>
      <c r="F6054" s="194">
        <v>3.3860727602539558</v>
      </c>
      <c r="H6054" s="195">
        <f t="shared" si="565"/>
        <v>3</v>
      </c>
      <c r="I6054" s="196">
        <f t="shared" si="566"/>
        <v>5</v>
      </c>
      <c r="J6054" s="197">
        <f t="shared" si="567"/>
        <v>2.5</v>
      </c>
      <c r="K6054" s="186">
        <f t="shared" si="570"/>
        <v>10.5</v>
      </c>
      <c r="L6054" s="198">
        <f t="shared" si="568"/>
        <v>3.5</v>
      </c>
      <c r="M6054" s="199">
        <f t="shared" si="569"/>
        <v>3.5</v>
      </c>
    </row>
    <row r="6055" spans="1:13" x14ac:dyDescent="0.35">
      <c r="A6055" s="189" t="s">
        <v>5458</v>
      </c>
      <c r="B6055" s="190" t="s">
        <v>5460</v>
      </c>
      <c r="C6055" s="191">
        <v>507423</v>
      </c>
      <c r="D6055" s="192">
        <v>3.1549999999999998</v>
      </c>
      <c r="E6055" s="193">
        <v>42.028235879999997</v>
      </c>
      <c r="F6055" s="194">
        <v>3.1984007996002002</v>
      </c>
      <c r="H6055" s="195">
        <f t="shared" si="565"/>
        <v>3</v>
      </c>
      <c r="I6055" s="196">
        <f t="shared" si="566"/>
        <v>2</v>
      </c>
      <c r="J6055" s="197">
        <f t="shared" si="567"/>
        <v>2.5</v>
      </c>
      <c r="K6055" s="186">
        <f t="shared" si="570"/>
        <v>7.5</v>
      </c>
      <c r="L6055" s="198">
        <f t="shared" si="568"/>
        <v>2.5</v>
      </c>
      <c r="M6055" s="199">
        <f t="shared" si="569"/>
        <v>2.5</v>
      </c>
    </row>
    <row r="6056" spans="1:13" x14ac:dyDescent="0.35">
      <c r="A6056" s="189" t="s">
        <v>5458</v>
      </c>
      <c r="B6056" s="190" t="s">
        <v>5461</v>
      </c>
      <c r="C6056" s="191">
        <v>598356</v>
      </c>
      <c r="D6056" s="192">
        <v>3.2650000000000001</v>
      </c>
      <c r="E6056" s="193">
        <v>42.583231329999997</v>
      </c>
      <c r="F6056" s="194">
        <v>4.2431660546715628</v>
      </c>
      <c r="H6056" s="195">
        <f t="shared" si="565"/>
        <v>3</v>
      </c>
      <c r="I6056" s="196">
        <f t="shared" si="566"/>
        <v>3</v>
      </c>
      <c r="J6056" s="197">
        <f t="shared" si="567"/>
        <v>1</v>
      </c>
      <c r="K6056" s="186">
        <f t="shared" si="570"/>
        <v>7</v>
      </c>
      <c r="L6056" s="198">
        <f t="shared" si="568"/>
        <v>2.3333333333333335</v>
      </c>
      <c r="M6056" s="199">
        <f t="shared" si="569"/>
        <v>2.33</v>
      </c>
    </row>
    <row r="6057" spans="1:13" x14ac:dyDescent="0.35">
      <c r="A6057" s="189" t="s">
        <v>5458</v>
      </c>
      <c r="B6057" s="190" t="s">
        <v>5462</v>
      </c>
      <c r="C6057" s="191">
        <v>552593</v>
      </c>
      <c r="D6057" s="192">
        <v>2.89</v>
      </c>
      <c r="E6057" s="193">
        <v>42.318067749999997</v>
      </c>
      <c r="F6057" s="194">
        <v>3.7641154328732749</v>
      </c>
      <c r="H6057" s="195">
        <f t="shared" si="565"/>
        <v>2</v>
      </c>
      <c r="I6057" s="196">
        <f t="shared" si="566"/>
        <v>2.5</v>
      </c>
      <c r="J6057" s="197">
        <f t="shared" si="567"/>
        <v>2</v>
      </c>
      <c r="K6057" s="186">
        <f t="shared" si="570"/>
        <v>6.5</v>
      </c>
      <c r="L6057" s="198">
        <f t="shared" si="568"/>
        <v>2.1666666666666665</v>
      </c>
      <c r="M6057" s="199">
        <f t="shared" si="569"/>
        <v>2.16</v>
      </c>
    </row>
    <row r="6058" spans="1:13" x14ac:dyDescent="0.35">
      <c r="A6058" s="189" t="s">
        <v>5458</v>
      </c>
      <c r="B6058" s="190" t="s">
        <v>5463</v>
      </c>
      <c r="C6058" s="191">
        <v>512184</v>
      </c>
      <c r="D6058" s="192">
        <v>3.593</v>
      </c>
      <c r="E6058" s="193">
        <v>42.536131179999998</v>
      </c>
      <c r="F6058" s="194">
        <v>3.1128404669260696</v>
      </c>
      <c r="H6058" s="195">
        <f t="shared" si="565"/>
        <v>3.5</v>
      </c>
      <c r="I6058" s="196">
        <f t="shared" si="566"/>
        <v>3</v>
      </c>
      <c r="J6058" s="197">
        <f t="shared" si="567"/>
        <v>3</v>
      </c>
      <c r="K6058" s="186">
        <f t="shared" si="570"/>
        <v>9.5</v>
      </c>
      <c r="L6058" s="198">
        <f t="shared" si="568"/>
        <v>3.1666666666666665</v>
      </c>
      <c r="M6058" s="199">
        <f t="shared" si="569"/>
        <v>3.16</v>
      </c>
    </row>
    <row r="6059" spans="1:13" x14ac:dyDescent="0.35">
      <c r="A6059" s="189" t="s">
        <v>5458</v>
      </c>
      <c r="B6059" s="190" t="s">
        <v>5464</v>
      </c>
      <c r="C6059" s="191">
        <v>598542</v>
      </c>
      <c r="D6059" s="192">
        <v>4.2910000000000004</v>
      </c>
      <c r="E6059" s="193">
        <v>44.645512060000001</v>
      </c>
      <c r="F6059" s="194">
        <v>5.0612890470541725</v>
      </c>
      <c r="H6059" s="195">
        <f t="shared" si="565"/>
        <v>5</v>
      </c>
      <c r="I6059" s="196">
        <f t="shared" si="566"/>
        <v>5</v>
      </c>
      <c r="J6059" s="197">
        <f t="shared" si="567"/>
        <v>0.5</v>
      </c>
      <c r="K6059" s="186">
        <f t="shared" si="570"/>
        <v>10.5</v>
      </c>
      <c r="L6059" s="198">
        <f t="shared" si="568"/>
        <v>3.5</v>
      </c>
      <c r="M6059" s="199">
        <f t="shared" si="569"/>
        <v>3.5</v>
      </c>
    </row>
    <row r="6060" spans="1:13" x14ac:dyDescent="0.35">
      <c r="A6060" s="189" t="s">
        <v>5458</v>
      </c>
      <c r="B6060" s="190" t="s">
        <v>5349</v>
      </c>
      <c r="C6060" s="191">
        <v>507181</v>
      </c>
      <c r="D6060" s="192">
        <v>2.6419999999999999</v>
      </c>
      <c r="E6060" s="193">
        <v>42.85876476</v>
      </c>
      <c r="F6060" s="194">
        <v>4.9046321525885563</v>
      </c>
      <c r="H6060" s="195">
        <f t="shared" si="565"/>
        <v>1.5</v>
      </c>
      <c r="I6060" s="196">
        <f t="shared" si="566"/>
        <v>3.5</v>
      </c>
      <c r="J6060" s="197">
        <f t="shared" si="567"/>
        <v>0.5</v>
      </c>
      <c r="K6060" s="186">
        <f t="shared" si="570"/>
        <v>5.5</v>
      </c>
      <c r="L6060" s="198">
        <f t="shared" si="568"/>
        <v>1.8333333333333333</v>
      </c>
      <c r="M6060" s="199">
        <f t="shared" si="569"/>
        <v>1.83</v>
      </c>
    </row>
    <row r="6061" spans="1:13" x14ac:dyDescent="0.35">
      <c r="A6061" s="189" t="s">
        <v>5458</v>
      </c>
      <c r="B6061" s="190" t="s">
        <v>5465</v>
      </c>
      <c r="C6061" s="191">
        <v>552577</v>
      </c>
      <c r="D6061" s="192">
        <v>2.915</v>
      </c>
      <c r="E6061" s="193">
        <v>40.218139530000002</v>
      </c>
      <c r="F6061" s="194">
        <v>4.6511627906976747</v>
      </c>
      <c r="H6061" s="195">
        <f t="shared" si="565"/>
        <v>2.5</v>
      </c>
      <c r="I6061" s="196">
        <f t="shared" si="566"/>
        <v>0.5</v>
      </c>
      <c r="J6061" s="197">
        <f t="shared" si="567"/>
        <v>0.5</v>
      </c>
      <c r="K6061" s="186">
        <f t="shared" si="570"/>
        <v>3.5</v>
      </c>
      <c r="L6061" s="198">
        <f t="shared" si="568"/>
        <v>1.1666666666666667</v>
      </c>
      <c r="M6061" s="199">
        <f t="shared" si="569"/>
        <v>1.1599999999999999</v>
      </c>
    </row>
    <row r="6062" spans="1:13" x14ac:dyDescent="0.35">
      <c r="A6062" s="189" t="s">
        <v>5458</v>
      </c>
      <c r="B6062" s="190" t="s">
        <v>5466</v>
      </c>
      <c r="C6062" s="191">
        <v>598747</v>
      </c>
      <c r="D6062" s="192">
        <v>5.4290000000000003</v>
      </c>
      <c r="E6062" s="193">
        <v>46.241877260000003</v>
      </c>
      <c r="F6062" s="194">
        <v>5.0541516245487363</v>
      </c>
      <c r="H6062" s="195">
        <f t="shared" si="565"/>
        <v>5</v>
      </c>
      <c r="I6062" s="196">
        <f t="shared" si="566"/>
        <v>5</v>
      </c>
      <c r="J6062" s="197">
        <f t="shared" si="567"/>
        <v>0.5</v>
      </c>
      <c r="K6062" s="186">
        <f t="shared" si="570"/>
        <v>10.5</v>
      </c>
      <c r="L6062" s="198">
        <f t="shared" si="568"/>
        <v>3.5</v>
      </c>
      <c r="M6062" s="199">
        <f t="shared" si="569"/>
        <v>3.5</v>
      </c>
    </row>
    <row r="6063" spans="1:13" x14ac:dyDescent="0.35">
      <c r="A6063" s="189" t="s">
        <v>5467</v>
      </c>
      <c r="B6063" s="190" t="s">
        <v>3483</v>
      </c>
      <c r="C6063" s="191">
        <v>598925</v>
      </c>
      <c r="D6063" s="192">
        <v>5.2590000000000003</v>
      </c>
      <c r="E6063" s="193">
        <v>43.987689889999999</v>
      </c>
      <c r="F6063" s="194">
        <v>2.6191723415400734</v>
      </c>
      <c r="H6063" s="195">
        <f t="shared" si="565"/>
        <v>5</v>
      </c>
      <c r="I6063" s="196">
        <f t="shared" si="566"/>
        <v>5</v>
      </c>
      <c r="J6063" s="197">
        <f t="shared" si="567"/>
        <v>3.5</v>
      </c>
      <c r="K6063" s="186">
        <f t="shared" si="570"/>
        <v>13.5</v>
      </c>
      <c r="L6063" s="198">
        <f t="shared" si="568"/>
        <v>4.5</v>
      </c>
      <c r="M6063" s="199">
        <f t="shared" si="569"/>
        <v>4.5</v>
      </c>
    </row>
    <row r="6064" spans="1:13" x14ac:dyDescent="0.35">
      <c r="A6064" s="189" t="s">
        <v>5467</v>
      </c>
      <c r="B6064" s="190" t="s">
        <v>5467</v>
      </c>
      <c r="C6064" s="191">
        <v>555088</v>
      </c>
      <c r="D6064" s="192">
        <v>8.8179999999999996</v>
      </c>
      <c r="E6064" s="193">
        <v>44.805564320000002</v>
      </c>
      <c r="F6064" s="194">
        <v>1.0904812465922462</v>
      </c>
      <c r="H6064" s="195">
        <f t="shared" si="565"/>
        <v>5</v>
      </c>
      <c r="I6064" s="196">
        <f t="shared" si="566"/>
        <v>5</v>
      </c>
      <c r="J6064" s="197">
        <f t="shared" si="567"/>
        <v>5</v>
      </c>
      <c r="K6064" s="186">
        <f t="shared" si="570"/>
        <v>15</v>
      </c>
      <c r="L6064" s="198">
        <f t="shared" si="568"/>
        <v>5</v>
      </c>
      <c r="M6064" s="199">
        <f t="shared" si="569"/>
        <v>5</v>
      </c>
    </row>
    <row r="6065" spans="1:13" x14ac:dyDescent="0.35">
      <c r="A6065" s="189" t="s">
        <v>5467</v>
      </c>
      <c r="B6065" s="190" t="s">
        <v>5468</v>
      </c>
      <c r="C6065" s="191">
        <v>598178</v>
      </c>
      <c r="D6065" s="192">
        <v>3.7410000000000001</v>
      </c>
      <c r="E6065" s="193">
        <v>41.882091860000003</v>
      </c>
      <c r="F6065" s="194">
        <v>6.2524121960632959</v>
      </c>
      <c r="H6065" s="195">
        <f t="shared" si="565"/>
        <v>4</v>
      </c>
      <c r="I6065" s="196">
        <f t="shared" si="566"/>
        <v>2</v>
      </c>
      <c r="J6065" s="197">
        <f t="shared" si="567"/>
        <v>0.5</v>
      </c>
      <c r="K6065" s="186">
        <f t="shared" si="570"/>
        <v>6.5</v>
      </c>
      <c r="L6065" s="198">
        <f t="shared" si="568"/>
        <v>2.1666666666666665</v>
      </c>
      <c r="M6065" s="199">
        <f t="shared" si="569"/>
        <v>2.16</v>
      </c>
    </row>
    <row r="6066" spans="1:13" x14ac:dyDescent="0.35">
      <c r="A6066" s="189" t="s">
        <v>5467</v>
      </c>
      <c r="B6066" s="190" t="s">
        <v>5469</v>
      </c>
      <c r="C6066" s="191">
        <v>552739</v>
      </c>
      <c r="D6066" s="192">
        <v>7.8520000000000003</v>
      </c>
      <c r="E6066" s="193">
        <v>43.206596429999998</v>
      </c>
      <c r="F6066" s="194">
        <v>1.5574896930829134</v>
      </c>
      <c r="H6066" s="195">
        <f t="shared" si="565"/>
        <v>5</v>
      </c>
      <c r="I6066" s="196">
        <f t="shared" si="566"/>
        <v>4</v>
      </c>
      <c r="J6066" s="197">
        <f t="shared" si="567"/>
        <v>5</v>
      </c>
      <c r="K6066" s="186">
        <f t="shared" si="570"/>
        <v>14</v>
      </c>
      <c r="L6066" s="198">
        <f t="shared" si="568"/>
        <v>4.666666666666667</v>
      </c>
      <c r="M6066" s="199">
        <f t="shared" si="569"/>
        <v>4.66</v>
      </c>
    </row>
    <row r="6067" spans="1:13" x14ac:dyDescent="0.35">
      <c r="A6067" s="189" t="s">
        <v>5467</v>
      </c>
      <c r="B6067" s="190" t="s">
        <v>5470</v>
      </c>
      <c r="C6067" s="191">
        <v>599158</v>
      </c>
      <c r="D6067" s="192">
        <v>5.05</v>
      </c>
      <c r="E6067" s="193">
        <v>43.478516839999998</v>
      </c>
      <c r="F6067" s="194">
        <v>2.7267093575707499</v>
      </c>
      <c r="H6067" s="195">
        <f t="shared" si="565"/>
        <v>5</v>
      </c>
      <c r="I6067" s="196">
        <f t="shared" si="566"/>
        <v>4.5</v>
      </c>
      <c r="J6067" s="197">
        <f t="shared" si="567"/>
        <v>3.5</v>
      </c>
      <c r="K6067" s="186">
        <f t="shared" si="570"/>
        <v>13</v>
      </c>
      <c r="L6067" s="198">
        <f t="shared" si="568"/>
        <v>4.333333333333333</v>
      </c>
      <c r="M6067" s="199">
        <f t="shared" si="569"/>
        <v>4.33</v>
      </c>
    </row>
    <row r="6068" spans="1:13" x14ac:dyDescent="0.35">
      <c r="A6068" s="189" t="s">
        <v>5471</v>
      </c>
      <c r="B6068" s="190" t="s">
        <v>2916</v>
      </c>
      <c r="C6068" s="191">
        <v>512974</v>
      </c>
      <c r="D6068" s="192">
        <v>4.5129999999999999</v>
      </c>
      <c r="E6068" s="193">
        <v>42.794910180000002</v>
      </c>
      <c r="F6068" s="194">
        <v>2.3952095808383231</v>
      </c>
      <c r="H6068" s="195">
        <f t="shared" si="565"/>
        <v>5</v>
      </c>
      <c r="I6068" s="196">
        <f t="shared" si="566"/>
        <v>3.5</v>
      </c>
      <c r="J6068" s="197">
        <f t="shared" si="567"/>
        <v>4</v>
      </c>
      <c r="K6068" s="186">
        <f t="shared" si="570"/>
        <v>12.5</v>
      </c>
      <c r="L6068" s="198">
        <f t="shared" si="568"/>
        <v>4.166666666666667</v>
      </c>
      <c r="M6068" s="199">
        <f t="shared" si="569"/>
        <v>4.16</v>
      </c>
    </row>
    <row r="6069" spans="1:13" x14ac:dyDescent="0.35">
      <c r="A6069" s="189" t="s">
        <v>5471</v>
      </c>
      <c r="B6069" s="190" t="s">
        <v>3262</v>
      </c>
      <c r="C6069" s="191">
        <v>506192</v>
      </c>
      <c r="D6069" s="192">
        <v>1.853</v>
      </c>
      <c r="E6069" s="193">
        <v>39.98096305</v>
      </c>
      <c r="F6069" s="194">
        <v>3.5834266517357225</v>
      </c>
      <c r="H6069" s="195">
        <f t="shared" si="565"/>
        <v>0.5</v>
      </c>
      <c r="I6069" s="196">
        <f t="shared" si="566"/>
        <v>0.5</v>
      </c>
      <c r="J6069" s="197">
        <f t="shared" si="567"/>
        <v>2</v>
      </c>
      <c r="K6069" s="186">
        <f t="shared" si="570"/>
        <v>3</v>
      </c>
      <c r="L6069" s="198">
        <f t="shared" si="568"/>
        <v>1</v>
      </c>
      <c r="M6069" s="199">
        <f t="shared" si="569"/>
        <v>1</v>
      </c>
    </row>
    <row r="6070" spans="1:13" x14ac:dyDescent="0.35">
      <c r="A6070" s="189" t="s">
        <v>5471</v>
      </c>
      <c r="B6070" s="190" t="s">
        <v>5472</v>
      </c>
      <c r="C6070" s="191">
        <v>568228</v>
      </c>
      <c r="D6070" s="192">
        <v>1.002</v>
      </c>
      <c r="E6070" s="193">
        <v>41.25434783</v>
      </c>
      <c r="F6070" s="194">
        <v>3.7681159420289854</v>
      </c>
      <c r="H6070" s="195">
        <f t="shared" si="565"/>
        <v>0.5</v>
      </c>
      <c r="I6070" s="196">
        <f t="shared" si="566"/>
        <v>1</v>
      </c>
      <c r="J6070" s="197">
        <f t="shared" si="567"/>
        <v>2</v>
      </c>
      <c r="K6070" s="186">
        <f t="shared" si="570"/>
        <v>3.5</v>
      </c>
      <c r="L6070" s="198">
        <f t="shared" si="568"/>
        <v>1.1666666666666667</v>
      </c>
      <c r="M6070" s="199">
        <f t="shared" si="569"/>
        <v>1.1599999999999999</v>
      </c>
    </row>
    <row r="6071" spans="1:13" x14ac:dyDescent="0.35">
      <c r="A6071" s="189" t="s">
        <v>5471</v>
      </c>
      <c r="B6071" s="190" t="s">
        <v>5473</v>
      </c>
      <c r="C6071" s="191">
        <v>568236</v>
      </c>
      <c r="D6071" s="192">
        <v>1.087</v>
      </c>
      <c r="E6071" s="193">
        <v>44.313672920000002</v>
      </c>
      <c r="F6071" s="194">
        <v>1.8766756032171581</v>
      </c>
      <c r="H6071" s="195">
        <f t="shared" si="565"/>
        <v>0.5</v>
      </c>
      <c r="I6071" s="196">
        <f t="shared" si="566"/>
        <v>5</v>
      </c>
      <c r="J6071" s="197">
        <f t="shared" si="567"/>
        <v>4.5</v>
      </c>
      <c r="K6071" s="186">
        <f t="shared" si="570"/>
        <v>10</v>
      </c>
      <c r="L6071" s="198">
        <f t="shared" si="568"/>
        <v>3.3333333333333335</v>
      </c>
      <c r="M6071" s="199">
        <f t="shared" si="569"/>
        <v>3.33</v>
      </c>
    </row>
    <row r="6072" spans="1:13" x14ac:dyDescent="0.35">
      <c r="A6072" s="189" t="s">
        <v>5471</v>
      </c>
      <c r="B6072" s="190" t="s">
        <v>5474</v>
      </c>
      <c r="C6072" s="191">
        <v>569895</v>
      </c>
      <c r="D6072" s="192">
        <v>1.22</v>
      </c>
      <c r="E6072" s="193">
        <v>44.2544757</v>
      </c>
      <c r="F6072" s="194">
        <v>2.8132992327365729</v>
      </c>
      <c r="H6072" s="195">
        <f t="shared" si="565"/>
        <v>0.5</v>
      </c>
      <c r="I6072" s="196">
        <f t="shared" si="566"/>
        <v>5</v>
      </c>
      <c r="J6072" s="197">
        <f t="shared" si="567"/>
        <v>3.5</v>
      </c>
      <c r="K6072" s="186">
        <f t="shared" si="570"/>
        <v>9</v>
      </c>
      <c r="L6072" s="198">
        <f t="shared" si="568"/>
        <v>3</v>
      </c>
      <c r="M6072" s="199">
        <f t="shared" si="569"/>
        <v>3</v>
      </c>
    </row>
    <row r="6073" spans="1:13" x14ac:dyDescent="0.35">
      <c r="A6073" s="189" t="s">
        <v>5471</v>
      </c>
      <c r="B6073" s="190" t="s">
        <v>5475</v>
      </c>
      <c r="C6073" s="191">
        <v>506702</v>
      </c>
      <c r="D6073" s="192">
        <v>2.8109999999999999</v>
      </c>
      <c r="E6073" s="193">
        <v>44.28108941</v>
      </c>
      <c r="F6073" s="194">
        <v>2.209660842754368</v>
      </c>
      <c r="H6073" s="195">
        <f t="shared" si="565"/>
        <v>2</v>
      </c>
      <c r="I6073" s="196">
        <f t="shared" si="566"/>
        <v>5</v>
      </c>
      <c r="J6073" s="197">
        <f t="shared" si="567"/>
        <v>4</v>
      </c>
      <c r="K6073" s="186">
        <f t="shared" si="570"/>
        <v>11</v>
      </c>
      <c r="L6073" s="198">
        <f t="shared" si="568"/>
        <v>3.6666666666666665</v>
      </c>
      <c r="M6073" s="199">
        <f t="shared" si="569"/>
        <v>3.66</v>
      </c>
    </row>
    <row r="6074" spans="1:13" x14ac:dyDescent="0.35">
      <c r="A6074" s="189" t="s">
        <v>5471</v>
      </c>
      <c r="B6074" s="190" t="s">
        <v>5476</v>
      </c>
      <c r="C6074" s="191">
        <v>568210</v>
      </c>
      <c r="D6074" s="192">
        <v>1.629</v>
      </c>
      <c r="E6074" s="193">
        <v>42.553620350000003</v>
      </c>
      <c r="F6074" s="194">
        <v>2.1135029354207435</v>
      </c>
      <c r="H6074" s="195">
        <f t="shared" si="565"/>
        <v>0.5</v>
      </c>
      <c r="I6074" s="196">
        <f t="shared" si="566"/>
        <v>3</v>
      </c>
      <c r="J6074" s="197">
        <f t="shared" si="567"/>
        <v>4.5</v>
      </c>
      <c r="K6074" s="186">
        <f t="shared" si="570"/>
        <v>8</v>
      </c>
      <c r="L6074" s="198">
        <f t="shared" si="568"/>
        <v>2.6666666666666665</v>
      </c>
      <c r="M6074" s="199">
        <f t="shared" si="569"/>
        <v>2.66</v>
      </c>
    </row>
    <row r="6075" spans="1:13" x14ac:dyDescent="0.35">
      <c r="A6075" s="189" t="s">
        <v>5471</v>
      </c>
      <c r="B6075" s="190" t="s">
        <v>5471</v>
      </c>
      <c r="C6075" s="191">
        <v>507016</v>
      </c>
      <c r="D6075" s="192">
        <v>2.9849999999999999</v>
      </c>
      <c r="E6075" s="193">
        <v>44.58032188</v>
      </c>
      <c r="F6075" s="194">
        <v>1.8329483645033904</v>
      </c>
      <c r="H6075" s="195">
        <f t="shared" si="565"/>
        <v>2.5</v>
      </c>
      <c r="I6075" s="196">
        <f t="shared" si="566"/>
        <v>5</v>
      </c>
      <c r="J6075" s="197">
        <f t="shared" si="567"/>
        <v>4.5</v>
      </c>
      <c r="K6075" s="186">
        <f t="shared" si="570"/>
        <v>12</v>
      </c>
      <c r="L6075" s="198">
        <f t="shared" si="568"/>
        <v>4</v>
      </c>
      <c r="M6075" s="199">
        <f t="shared" si="569"/>
        <v>4</v>
      </c>
    </row>
    <row r="6076" spans="1:13" x14ac:dyDescent="0.35">
      <c r="A6076" s="189" t="s">
        <v>5471</v>
      </c>
      <c r="B6076" s="190" t="s">
        <v>298</v>
      </c>
      <c r="C6076" s="191">
        <v>547182</v>
      </c>
      <c r="D6076" s="192">
        <v>2.7570000000000001</v>
      </c>
      <c r="E6076" s="193">
        <v>42.155387820000001</v>
      </c>
      <c r="F6076" s="194">
        <v>2.7069234773555442</v>
      </c>
      <c r="H6076" s="195">
        <f t="shared" si="565"/>
        <v>2</v>
      </c>
      <c r="I6076" s="196">
        <f t="shared" si="566"/>
        <v>2.5</v>
      </c>
      <c r="J6076" s="197">
        <f t="shared" si="567"/>
        <v>3.5</v>
      </c>
      <c r="K6076" s="186">
        <f t="shared" si="570"/>
        <v>8</v>
      </c>
      <c r="L6076" s="198">
        <f t="shared" si="568"/>
        <v>2.6666666666666665</v>
      </c>
      <c r="M6076" s="199">
        <f t="shared" si="569"/>
        <v>2.66</v>
      </c>
    </row>
    <row r="6077" spans="1:13" x14ac:dyDescent="0.35">
      <c r="A6077" s="189" t="s">
        <v>5471</v>
      </c>
      <c r="B6077" s="190" t="s">
        <v>5477</v>
      </c>
      <c r="C6077" s="191">
        <v>507971</v>
      </c>
      <c r="D6077" s="192">
        <v>1.7330000000000001</v>
      </c>
      <c r="E6077" s="193">
        <v>43.18995984</v>
      </c>
      <c r="F6077" s="194">
        <v>3.7349397590361448</v>
      </c>
      <c r="H6077" s="195">
        <f t="shared" si="565"/>
        <v>0.5</v>
      </c>
      <c r="I6077" s="196">
        <f t="shared" si="566"/>
        <v>4</v>
      </c>
      <c r="J6077" s="197">
        <f t="shared" si="567"/>
        <v>2</v>
      </c>
      <c r="K6077" s="186">
        <f t="shared" si="570"/>
        <v>6.5</v>
      </c>
      <c r="L6077" s="198">
        <f t="shared" si="568"/>
        <v>2.1666666666666665</v>
      </c>
      <c r="M6077" s="199">
        <f t="shared" si="569"/>
        <v>2.16</v>
      </c>
    </row>
    <row r="6078" spans="1:13" x14ac:dyDescent="0.35">
      <c r="A6078" s="189" t="s">
        <v>5471</v>
      </c>
      <c r="B6078" s="190" t="s">
        <v>5478</v>
      </c>
      <c r="C6078" s="191">
        <v>508128</v>
      </c>
      <c r="D6078" s="192">
        <v>1.256</v>
      </c>
      <c r="E6078" s="193">
        <v>40.093920150000002</v>
      </c>
      <c r="F6078" s="194">
        <v>7.9854809437386578</v>
      </c>
      <c r="H6078" s="195">
        <f t="shared" si="565"/>
        <v>0.5</v>
      </c>
      <c r="I6078" s="196">
        <f t="shared" si="566"/>
        <v>0.5</v>
      </c>
      <c r="J6078" s="197">
        <f t="shared" si="567"/>
        <v>0.5</v>
      </c>
      <c r="K6078" s="186">
        <f t="shared" si="570"/>
        <v>1.5</v>
      </c>
      <c r="L6078" s="198">
        <f t="shared" si="568"/>
        <v>0.5</v>
      </c>
      <c r="M6078" s="199">
        <f t="shared" si="569"/>
        <v>0.5</v>
      </c>
    </row>
    <row r="6079" spans="1:13" x14ac:dyDescent="0.35">
      <c r="A6079" s="189" t="s">
        <v>5471</v>
      </c>
      <c r="B6079" s="190" t="s">
        <v>3829</v>
      </c>
      <c r="C6079" s="191">
        <v>509647</v>
      </c>
      <c r="D6079" s="192">
        <v>2.1150000000000002</v>
      </c>
      <c r="E6079" s="193">
        <v>44.068824939999999</v>
      </c>
      <c r="F6079" s="194">
        <v>2.5899280575539567</v>
      </c>
      <c r="H6079" s="195">
        <f t="shared" si="565"/>
        <v>0.5</v>
      </c>
      <c r="I6079" s="196">
        <f t="shared" si="566"/>
        <v>5</v>
      </c>
      <c r="J6079" s="197">
        <f t="shared" si="567"/>
        <v>3.5</v>
      </c>
      <c r="K6079" s="186">
        <f t="shared" si="570"/>
        <v>9</v>
      </c>
      <c r="L6079" s="198">
        <f t="shared" si="568"/>
        <v>3</v>
      </c>
      <c r="M6079" s="199">
        <f t="shared" si="569"/>
        <v>3</v>
      </c>
    </row>
    <row r="6080" spans="1:13" x14ac:dyDescent="0.35">
      <c r="A6080" s="189" t="s">
        <v>5471</v>
      </c>
      <c r="B6080" s="190" t="s">
        <v>5479</v>
      </c>
      <c r="C6080" s="191">
        <v>510432</v>
      </c>
      <c r="D6080" s="192">
        <v>1.2949999999999999</v>
      </c>
      <c r="E6080" s="193">
        <v>43.225502509999998</v>
      </c>
      <c r="F6080" s="194">
        <v>2.512562814070352</v>
      </c>
      <c r="H6080" s="195">
        <f t="shared" si="565"/>
        <v>0.5</v>
      </c>
      <c r="I6080" s="196">
        <f t="shared" si="566"/>
        <v>4</v>
      </c>
      <c r="J6080" s="197">
        <f t="shared" si="567"/>
        <v>3.5</v>
      </c>
      <c r="K6080" s="186">
        <f t="shared" si="570"/>
        <v>8</v>
      </c>
      <c r="L6080" s="198">
        <f t="shared" si="568"/>
        <v>2.6666666666666665</v>
      </c>
      <c r="M6080" s="199">
        <f t="shared" si="569"/>
        <v>2.66</v>
      </c>
    </row>
    <row r="6081" spans="1:13" x14ac:dyDescent="0.35">
      <c r="A6081" s="189" t="s">
        <v>5471</v>
      </c>
      <c r="B6081" s="190" t="s">
        <v>5480</v>
      </c>
      <c r="C6081" s="191">
        <v>568244</v>
      </c>
      <c r="D6081" s="192">
        <v>1.3740000000000001</v>
      </c>
      <c r="E6081" s="193">
        <v>40.627508849999998</v>
      </c>
      <c r="F6081" s="194">
        <v>4.2502951593860692</v>
      </c>
      <c r="H6081" s="195">
        <f t="shared" si="565"/>
        <v>0.5</v>
      </c>
      <c r="I6081" s="196">
        <f t="shared" si="566"/>
        <v>0.5</v>
      </c>
      <c r="J6081" s="197">
        <f t="shared" si="567"/>
        <v>1</v>
      </c>
      <c r="K6081" s="186">
        <f t="shared" si="570"/>
        <v>2</v>
      </c>
      <c r="L6081" s="198">
        <f t="shared" si="568"/>
        <v>0.66666666666666663</v>
      </c>
      <c r="M6081" s="199">
        <f t="shared" si="569"/>
        <v>0.66</v>
      </c>
    </row>
    <row r="6082" spans="1:13" x14ac:dyDescent="0.35">
      <c r="A6082" s="189" t="s">
        <v>5471</v>
      </c>
      <c r="B6082" s="190" t="s">
        <v>5481</v>
      </c>
      <c r="C6082" s="191">
        <v>553492</v>
      </c>
      <c r="D6082" s="192">
        <v>0.98299999999999998</v>
      </c>
      <c r="E6082" s="193">
        <v>39.793739969999997</v>
      </c>
      <c r="F6082" s="194">
        <v>2.8892455858747996</v>
      </c>
      <c r="H6082" s="195">
        <f t="shared" si="565"/>
        <v>0.5</v>
      </c>
      <c r="I6082" s="196">
        <f t="shared" si="566"/>
        <v>0.5</v>
      </c>
      <c r="J6082" s="197">
        <f t="shared" si="567"/>
        <v>3</v>
      </c>
      <c r="K6082" s="186">
        <f t="shared" si="570"/>
        <v>4</v>
      </c>
      <c r="L6082" s="198">
        <f t="shared" si="568"/>
        <v>1.3333333333333333</v>
      </c>
      <c r="M6082" s="199">
        <f t="shared" si="569"/>
        <v>1.33</v>
      </c>
    </row>
    <row r="6083" spans="1:13" x14ac:dyDescent="0.35">
      <c r="A6083" s="189" t="s">
        <v>5482</v>
      </c>
      <c r="B6083" s="190" t="s">
        <v>5483</v>
      </c>
      <c r="C6083" s="191">
        <v>511633</v>
      </c>
      <c r="D6083" s="192">
        <v>2.4020000000000001</v>
      </c>
      <c r="E6083" s="193">
        <v>39.5</v>
      </c>
      <c r="F6083" s="194">
        <v>6.024096385542169</v>
      </c>
      <c r="H6083" s="195">
        <f t="shared" si="565"/>
        <v>1</v>
      </c>
      <c r="I6083" s="196">
        <f t="shared" si="566"/>
        <v>0.5</v>
      </c>
      <c r="J6083" s="197">
        <f t="shared" si="567"/>
        <v>0.5</v>
      </c>
      <c r="K6083" s="186">
        <f t="shared" si="570"/>
        <v>2</v>
      </c>
      <c r="L6083" s="198">
        <f t="shared" si="568"/>
        <v>0.66666666666666663</v>
      </c>
      <c r="M6083" s="199">
        <f t="shared" si="569"/>
        <v>0.66</v>
      </c>
    </row>
    <row r="6084" spans="1:13" x14ac:dyDescent="0.35">
      <c r="A6084" s="189" t="s">
        <v>5482</v>
      </c>
      <c r="B6084" s="190" t="s">
        <v>2285</v>
      </c>
      <c r="C6084" s="191">
        <v>511935</v>
      </c>
      <c r="D6084" s="192">
        <v>2.6019999999999999</v>
      </c>
      <c r="E6084" s="193">
        <v>38.369533529999998</v>
      </c>
      <c r="F6084" s="194">
        <v>2.4781341107871717</v>
      </c>
      <c r="H6084" s="195">
        <f t="shared" ref="H6084:H6147" si="571">VALUE(_xlfn.IFS(D6084&gt;4.05,"5",D6084&gt;=3.83,"4,5",D6084&gt;=3.6,"4",D6084&gt;=3.37,"3,5",D6084&gt;=3.14,"3",D6084&gt;=2.91,"2,5",D6084&gt;=2.68,"2",D6084&gt;=2.45,"1,5",D6084&gt;=2.22,"1",D6084&lt;2.22,"0,5"))</f>
        <v>1.5</v>
      </c>
      <c r="I6084" s="196">
        <f t="shared" ref="I6084:I6147" si="572">VALUE(_xlfn.IFS(E6084&gt;43.62,"5",E6084&gt;=43.32,"4,5",E6084&gt;=43.1,"4",E6084&gt;=42.7,"3,5",E6084&gt;=42.39,"3",E6084&gt;=42.08,"2,5",E6084&gt;=41.77,"2",E6084&gt;=41.46,"1,5",E6084&gt;=41.15,"1",E6084&lt;41.15,"0,5"))</f>
        <v>0.5</v>
      </c>
      <c r="J6084" s="197">
        <f t="shared" ref="J6084:J6147" si="573">VALUE(_xlfn.IFS(F6084&gt;4.53,"0,5",F6084&gt;=4.2,"1",F6084&gt;=3.86,"1,5",F6084&gt;=3.52,"2",F6084&gt;=3.18,"2,5",F6084&gt;=2.84,"3",F6084&gt;=2.5,"3,5",F6084&gt;=2.16,"4",F6084&gt;=1.82,"4,5",F6084&lt;1.82,"5"))</f>
        <v>4</v>
      </c>
      <c r="K6084" s="186">
        <f t="shared" si="570"/>
        <v>6</v>
      </c>
      <c r="L6084" s="198">
        <f t="shared" ref="L6084:L6147" si="574">(H6084+I6084+J6084)/3</f>
        <v>2</v>
      </c>
      <c r="M6084" s="199">
        <f t="shared" ref="M6084:M6147" si="575">ROUNDDOWN(L6084,2)</f>
        <v>2</v>
      </c>
    </row>
    <row r="6085" spans="1:13" x14ac:dyDescent="0.35">
      <c r="A6085" s="189" t="s">
        <v>5482</v>
      </c>
      <c r="B6085" s="190" t="s">
        <v>5484</v>
      </c>
      <c r="C6085" s="191">
        <v>511951</v>
      </c>
      <c r="D6085" s="192">
        <v>3.64</v>
      </c>
      <c r="E6085" s="193">
        <v>41.663043479999999</v>
      </c>
      <c r="F6085" s="194">
        <v>1.7391304347826089</v>
      </c>
      <c r="H6085" s="195">
        <f t="shared" si="571"/>
        <v>4</v>
      </c>
      <c r="I6085" s="196">
        <f t="shared" si="572"/>
        <v>1.5</v>
      </c>
      <c r="J6085" s="197">
        <f t="shared" si="573"/>
        <v>5</v>
      </c>
      <c r="K6085" s="186">
        <f t="shared" si="570"/>
        <v>10.5</v>
      </c>
      <c r="L6085" s="198">
        <f t="shared" si="574"/>
        <v>3.5</v>
      </c>
      <c r="M6085" s="199">
        <f t="shared" si="575"/>
        <v>3.5</v>
      </c>
    </row>
    <row r="6086" spans="1:13" x14ac:dyDescent="0.35">
      <c r="A6086" s="189" t="s">
        <v>5482</v>
      </c>
      <c r="B6086" s="190" t="s">
        <v>5485</v>
      </c>
      <c r="C6086" s="191">
        <v>511986</v>
      </c>
      <c r="D6086" s="192">
        <v>3.2519999999999998</v>
      </c>
      <c r="E6086" s="193">
        <v>44.219346049999999</v>
      </c>
      <c r="F6086" s="194">
        <v>1.6348773841961852</v>
      </c>
      <c r="H6086" s="195">
        <f t="shared" si="571"/>
        <v>3</v>
      </c>
      <c r="I6086" s="196">
        <f t="shared" si="572"/>
        <v>5</v>
      </c>
      <c r="J6086" s="197">
        <f t="shared" si="573"/>
        <v>5</v>
      </c>
      <c r="K6086" s="186">
        <f t="shared" si="570"/>
        <v>13</v>
      </c>
      <c r="L6086" s="198">
        <f t="shared" si="574"/>
        <v>4.333333333333333</v>
      </c>
      <c r="M6086" s="199">
        <f t="shared" si="575"/>
        <v>4.33</v>
      </c>
    </row>
    <row r="6087" spans="1:13" x14ac:dyDescent="0.35">
      <c r="A6087" s="189" t="s">
        <v>5482</v>
      </c>
      <c r="B6087" s="190" t="s">
        <v>2235</v>
      </c>
      <c r="C6087" s="191">
        <v>512176</v>
      </c>
      <c r="D6087" s="192">
        <v>3.7069999999999999</v>
      </c>
      <c r="E6087" s="193">
        <v>41.498437500000001</v>
      </c>
      <c r="F6087" s="194">
        <v>3.854166666666667</v>
      </c>
      <c r="H6087" s="195">
        <f t="shared" si="571"/>
        <v>4</v>
      </c>
      <c r="I6087" s="196">
        <f t="shared" si="572"/>
        <v>1.5</v>
      </c>
      <c r="J6087" s="197">
        <f t="shared" si="573"/>
        <v>2</v>
      </c>
      <c r="K6087" s="186">
        <f t="shared" si="570"/>
        <v>7.5</v>
      </c>
      <c r="L6087" s="198">
        <f t="shared" si="574"/>
        <v>2.5</v>
      </c>
      <c r="M6087" s="199">
        <f t="shared" si="575"/>
        <v>2.5</v>
      </c>
    </row>
    <row r="6088" spans="1:13" x14ac:dyDescent="0.35">
      <c r="A6088" s="189" t="s">
        <v>5482</v>
      </c>
      <c r="B6088" s="190" t="s">
        <v>5486</v>
      </c>
      <c r="C6088" s="191">
        <v>598232</v>
      </c>
      <c r="D6088" s="192">
        <v>5.7140000000000004</v>
      </c>
      <c r="E6088" s="193">
        <v>45.161290319999999</v>
      </c>
      <c r="F6088" s="194">
        <v>2.4193548387096775</v>
      </c>
      <c r="H6088" s="195">
        <f t="shared" si="571"/>
        <v>5</v>
      </c>
      <c r="I6088" s="196">
        <f t="shared" si="572"/>
        <v>5</v>
      </c>
      <c r="J6088" s="197">
        <f t="shared" si="573"/>
        <v>4</v>
      </c>
      <c r="K6088" s="186">
        <f t="shared" si="570"/>
        <v>14</v>
      </c>
      <c r="L6088" s="198">
        <f t="shared" si="574"/>
        <v>4.666666666666667</v>
      </c>
      <c r="M6088" s="199">
        <f t="shared" si="575"/>
        <v>4.66</v>
      </c>
    </row>
    <row r="6089" spans="1:13" x14ac:dyDescent="0.35">
      <c r="A6089" s="189" t="s">
        <v>5482</v>
      </c>
      <c r="B6089" s="190" t="s">
        <v>5482</v>
      </c>
      <c r="C6089" s="191">
        <v>598259</v>
      </c>
      <c r="D6089" s="192">
        <v>3.548</v>
      </c>
      <c r="E6089" s="193">
        <v>43.626497999999998</v>
      </c>
      <c r="F6089" s="194">
        <v>2.7011603576184133</v>
      </c>
      <c r="H6089" s="195">
        <f t="shared" si="571"/>
        <v>3.5</v>
      </c>
      <c r="I6089" s="196">
        <f t="shared" si="572"/>
        <v>5</v>
      </c>
      <c r="J6089" s="197">
        <f t="shared" si="573"/>
        <v>3.5</v>
      </c>
      <c r="K6089" s="186">
        <f t="shared" si="570"/>
        <v>12</v>
      </c>
      <c r="L6089" s="198">
        <f t="shared" si="574"/>
        <v>4</v>
      </c>
      <c r="M6089" s="199">
        <f t="shared" si="575"/>
        <v>4</v>
      </c>
    </row>
    <row r="6090" spans="1:13" x14ac:dyDescent="0.35">
      <c r="A6090" s="189" t="s">
        <v>5482</v>
      </c>
      <c r="B6090" s="190" t="s">
        <v>2389</v>
      </c>
      <c r="C6090" s="191">
        <v>507547</v>
      </c>
      <c r="D6090" s="192">
        <v>3.1909999999999998</v>
      </c>
      <c r="E6090" s="193">
        <v>42.818597560000001</v>
      </c>
      <c r="F6090" s="194">
        <v>5.0304878048780486</v>
      </c>
      <c r="H6090" s="195">
        <f t="shared" si="571"/>
        <v>3</v>
      </c>
      <c r="I6090" s="196">
        <f t="shared" si="572"/>
        <v>3.5</v>
      </c>
      <c r="J6090" s="197">
        <f t="shared" si="573"/>
        <v>0.5</v>
      </c>
      <c r="K6090" s="186">
        <f t="shared" si="570"/>
        <v>7</v>
      </c>
      <c r="L6090" s="198">
        <f t="shared" si="574"/>
        <v>2.3333333333333335</v>
      </c>
      <c r="M6090" s="199">
        <f t="shared" si="575"/>
        <v>2.33</v>
      </c>
    </row>
    <row r="6091" spans="1:13" x14ac:dyDescent="0.35">
      <c r="A6091" s="189" t="s">
        <v>5482</v>
      </c>
      <c r="B6091" s="190" t="s">
        <v>5487</v>
      </c>
      <c r="C6091" s="191">
        <v>598453</v>
      </c>
      <c r="D6091" s="192">
        <v>3.4929999999999999</v>
      </c>
      <c r="E6091" s="193">
        <v>42.6554109</v>
      </c>
      <c r="F6091" s="194">
        <v>1.5730946569026307</v>
      </c>
      <c r="H6091" s="195">
        <f t="shared" si="571"/>
        <v>3.5</v>
      </c>
      <c r="I6091" s="196">
        <f t="shared" si="572"/>
        <v>3</v>
      </c>
      <c r="J6091" s="197">
        <f t="shared" si="573"/>
        <v>5</v>
      </c>
      <c r="K6091" s="186">
        <f t="shared" si="570"/>
        <v>11.5</v>
      </c>
      <c r="L6091" s="198">
        <f t="shared" si="574"/>
        <v>3.8333333333333335</v>
      </c>
      <c r="M6091" s="199">
        <f t="shared" si="575"/>
        <v>3.83</v>
      </c>
    </row>
    <row r="6092" spans="1:13" x14ac:dyDescent="0.35">
      <c r="A6092" s="189" t="s">
        <v>5482</v>
      </c>
      <c r="B6092" s="190" t="s">
        <v>5488</v>
      </c>
      <c r="C6092" s="191">
        <v>554014</v>
      </c>
      <c r="D6092" s="192">
        <v>3.5990000000000002</v>
      </c>
      <c r="E6092" s="193">
        <v>41.85462098</v>
      </c>
      <c r="F6092" s="194">
        <v>2.6998961578400831</v>
      </c>
      <c r="H6092" s="195">
        <f t="shared" si="571"/>
        <v>3.5</v>
      </c>
      <c r="I6092" s="196">
        <f t="shared" si="572"/>
        <v>2</v>
      </c>
      <c r="J6092" s="197">
        <f t="shared" si="573"/>
        <v>3.5</v>
      </c>
      <c r="K6092" s="186">
        <f t="shared" si="570"/>
        <v>9</v>
      </c>
      <c r="L6092" s="198">
        <f t="shared" si="574"/>
        <v>3</v>
      </c>
      <c r="M6092" s="199">
        <f t="shared" si="575"/>
        <v>3</v>
      </c>
    </row>
    <row r="6093" spans="1:13" x14ac:dyDescent="0.35">
      <c r="A6093" s="189" t="s">
        <v>5482</v>
      </c>
      <c r="B6093" s="190" t="s">
        <v>3733</v>
      </c>
      <c r="C6093" s="191">
        <v>557226</v>
      </c>
      <c r="D6093" s="192">
        <v>2.0409999999999999</v>
      </c>
      <c r="E6093" s="193">
        <v>38.201030930000002</v>
      </c>
      <c r="F6093" s="194">
        <v>2.4367385192127462</v>
      </c>
      <c r="H6093" s="195">
        <f t="shared" si="571"/>
        <v>0.5</v>
      </c>
      <c r="I6093" s="196">
        <f t="shared" si="572"/>
        <v>0.5</v>
      </c>
      <c r="J6093" s="197">
        <f t="shared" si="573"/>
        <v>4</v>
      </c>
      <c r="K6093" s="186">
        <f t="shared" ref="K6093:K6156" si="576">SUM(H6093:J6093)</f>
        <v>5</v>
      </c>
      <c r="L6093" s="198">
        <f t="shared" si="574"/>
        <v>1.6666666666666667</v>
      </c>
      <c r="M6093" s="199">
        <f t="shared" si="575"/>
        <v>1.66</v>
      </c>
    </row>
    <row r="6094" spans="1:13" x14ac:dyDescent="0.35">
      <c r="A6094" s="189" t="s">
        <v>5482</v>
      </c>
      <c r="B6094" s="190" t="s">
        <v>1610</v>
      </c>
      <c r="C6094" s="191">
        <v>512028</v>
      </c>
      <c r="D6094" s="192">
        <v>2.2730000000000001</v>
      </c>
      <c r="E6094" s="193">
        <v>40.978880680000003</v>
      </c>
      <c r="F6094" s="194">
        <v>3.6958817317845827</v>
      </c>
      <c r="H6094" s="195">
        <f t="shared" si="571"/>
        <v>1</v>
      </c>
      <c r="I6094" s="196">
        <f t="shared" si="572"/>
        <v>0.5</v>
      </c>
      <c r="J6094" s="197">
        <f t="shared" si="573"/>
        <v>2</v>
      </c>
      <c r="K6094" s="186">
        <f t="shared" si="576"/>
        <v>3.5</v>
      </c>
      <c r="L6094" s="198">
        <f t="shared" si="574"/>
        <v>1.1666666666666667</v>
      </c>
      <c r="M6094" s="199">
        <f t="shared" si="575"/>
        <v>1.1599999999999999</v>
      </c>
    </row>
    <row r="6095" spans="1:13" x14ac:dyDescent="0.35">
      <c r="A6095" s="189" t="s">
        <v>5489</v>
      </c>
      <c r="B6095" s="190" t="s">
        <v>5490</v>
      </c>
      <c r="C6095" s="191">
        <v>598941</v>
      </c>
      <c r="D6095" s="192">
        <v>4.5819999999999999</v>
      </c>
      <c r="E6095" s="193">
        <v>43.26685457</v>
      </c>
      <c r="F6095" s="194">
        <v>5.6820744081172485</v>
      </c>
      <c r="H6095" s="195">
        <f t="shared" si="571"/>
        <v>5</v>
      </c>
      <c r="I6095" s="196">
        <f t="shared" si="572"/>
        <v>4</v>
      </c>
      <c r="J6095" s="197">
        <f t="shared" si="573"/>
        <v>0.5</v>
      </c>
      <c r="K6095" s="186">
        <f t="shared" si="576"/>
        <v>9.5</v>
      </c>
      <c r="L6095" s="198">
        <f t="shared" si="574"/>
        <v>3.1666666666666665</v>
      </c>
      <c r="M6095" s="199">
        <f t="shared" si="575"/>
        <v>3.16</v>
      </c>
    </row>
    <row r="6096" spans="1:13" x14ac:dyDescent="0.35">
      <c r="A6096" s="189" t="s">
        <v>5489</v>
      </c>
      <c r="B6096" s="190" t="s">
        <v>5489</v>
      </c>
      <c r="C6096" s="191">
        <v>598917</v>
      </c>
      <c r="D6096" s="192">
        <v>10.206</v>
      </c>
      <c r="E6096" s="193">
        <v>44.892265299999998</v>
      </c>
      <c r="F6096" s="194">
        <v>0.75215187836859465</v>
      </c>
      <c r="H6096" s="195">
        <f t="shared" si="571"/>
        <v>5</v>
      </c>
      <c r="I6096" s="196">
        <f t="shared" si="572"/>
        <v>5</v>
      </c>
      <c r="J6096" s="197">
        <f t="shared" si="573"/>
        <v>5</v>
      </c>
      <c r="K6096" s="186">
        <f t="shared" si="576"/>
        <v>15</v>
      </c>
      <c r="L6096" s="198">
        <f t="shared" si="574"/>
        <v>5</v>
      </c>
      <c r="M6096" s="199">
        <f t="shared" si="575"/>
        <v>5</v>
      </c>
    </row>
    <row r="6097" spans="1:13" x14ac:dyDescent="0.35">
      <c r="A6097" s="189" t="s">
        <v>5489</v>
      </c>
      <c r="B6097" s="190" t="s">
        <v>5491</v>
      </c>
      <c r="C6097" s="191">
        <v>599077</v>
      </c>
      <c r="D6097" s="192">
        <v>6.1520000000000001</v>
      </c>
      <c r="E6097" s="193">
        <v>44.738220419999998</v>
      </c>
      <c r="F6097" s="194">
        <v>3.3973710819009102</v>
      </c>
      <c r="H6097" s="195">
        <f t="shared" si="571"/>
        <v>5</v>
      </c>
      <c r="I6097" s="196">
        <f t="shared" si="572"/>
        <v>5</v>
      </c>
      <c r="J6097" s="197">
        <f t="shared" si="573"/>
        <v>2.5</v>
      </c>
      <c r="K6097" s="186">
        <f t="shared" si="576"/>
        <v>12.5</v>
      </c>
      <c r="L6097" s="198">
        <f t="shared" si="574"/>
        <v>4.166666666666667</v>
      </c>
      <c r="M6097" s="199">
        <f t="shared" si="575"/>
        <v>4.16</v>
      </c>
    </row>
    <row r="6098" spans="1:13" x14ac:dyDescent="0.35">
      <c r="A6098" s="189" t="s">
        <v>5489</v>
      </c>
      <c r="B6098" s="190" t="s">
        <v>5492</v>
      </c>
      <c r="C6098" s="191">
        <v>599140</v>
      </c>
      <c r="D6098" s="192">
        <v>5.0570000000000004</v>
      </c>
      <c r="E6098" s="193">
        <v>43.250853239999998</v>
      </c>
      <c r="F6098" s="194">
        <v>0.79635949943117168</v>
      </c>
      <c r="H6098" s="195">
        <f t="shared" si="571"/>
        <v>5</v>
      </c>
      <c r="I6098" s="196">
        <f t="shared" si="572"/>
        <v>4</v>
      </c>
      <c r="J6098" s="197">
        <f t="shared" si="573"/>
        <v>5</v>
      </c>
      <c r="K6098" s="186">
        <f t="shared" si="576"/>
        <v>14</v>
      </c>
      <c r="L6098" s="198">
        <f t="shared" si="574"/>
        <v>4.666666666666667</v>
      </c>
      <c r="M6098" s="199">
        <f t="shared" si="575"/>
        <v>4.66</v>
      </c>
    </row>
    <row r="6099" spans="1:13" x14ac:dyDescent="0.35">
      <c r="A6099" s="189" t="s">
        <v>5493</v>
      </c>
      <c r="B6099" s="190" t="s">
        <v>5339</v>
      </c>
      <c r="C6099" s="191">
        <v>568643</v>
      </c>
      <c r="D6099" s="192">
        <v>3.5049999999999999</v>
      </c>
      <c r="E6099" s="193">
        <v>43.029667150000002</v>
      </c>
      <c r="F6099" s="194">
        <v>9.5513748191027492</v>
      </c>
      <c r="H6099" s="195">
        <f t="shared" si="571"/>
        <v>3.5</v>
      </c>
      <c r="I6099" s="196">
        <f t="shared" si="572"/>
        <v>3.5</v>
      </c>
      <c r="J6099" s="197">
        <f t="shared" si="573"/>
        <v>0.5</v>
      </c>
      <c r="K6099" s="186">
        <f t="shared" si="576"/>
        <v>7.5</v>
      </c>
      <c r="L6099" s="198">
        <f t="shared" si="574"/>
        <v>2.5</v>
      </c>
      <c r="M6099" s="199">
        <f t="shared" si="575"/>
        <v>2.5</v>
      </c>
    </row>
    <row r="6100" spans="1:13" x14ac:dyDescent="0.35">
      <c r="A6100" s="189" t="s">
        <v>5493</v>
      </c>
      <c r="B6100" s="190" t="s">
        <v>5493</v>
      </c>
      <c r="C6100" s="191">
        <v>599565</v>
      </c>
      <c r="D6100" s="192">
        <v>4.548</v>
      </c>
      <c r="E6100" s="193">
        <v>43.325911869999999</v>
      </c>
      <c r="F6100" s="194">
        <v>1.1386780225884097</v>
      </c>
      <c r="H6100" s="195">
        <f t="shared" si="571"/>
        <v>5</v>
      </c>
      <c r="I6100" s="196">
        <f t="shared" si="572"/>
        <v>4.5</v>
      </c>
      <c r="J6100" s="197">
        <f t="shared" si="573"/>
        <v>5</v>
      </c>
      <c r="K6100" s="186">
        <f t="shared" si="576"/>
        <v>14.5</v>
      </c>
      <c r="L6100" s="198">
        <f t="shared" si="574"/>
        <v>4.833333333333333</v>
      </c>
      <c r="M6100" s="199">
        <f t="shared" si="575"/>
        <v>4.83</v>
      </c>
    </row>
    <row r="6101" spans="1:13" x14ac:dyDescent="0.35">
      <c r="A6101" s="189" t="s">
        <v>5493</v>
      </c>
      <c r="B6101" s="190" t="s">
        <v>5494</v>
      </c>
      <c r="C6101" s="191">
        <v>568686</v>
      </c>
      <c r="D6101" s="192">
        <v>2.0699999999999998</v>
      </c>
      <c r="E6101" s="193">
        <v>42.968337730000002</v>
      </c>
      <c r="F6101" s="194">
        <v>4.2216358839050132</v>
      </c>
      <c r="H6101" s="195">
        <f t="shared" si="571"/>
        <v>0.5</v>
      </c>
      <c r="I6101" s="196">
        <f t="shared" si="572"/>
        <v>3.5</v>
      </c>
      <c r="J6101" s="197">
        <f t="shared" si="573"/>
        <v>1</v>
      </c>
      <c r="K6101" s="186">
        <f t="shared" si="576"/>
        <v>5</v>
      </c>
      <c r="L6101" s="198">
        <f t="shared" si="574"/>
        <v>1.6666666666666667</v>
      </c>
      <c r="M6101" s="199">
        <f t="shared" si="575"/>
        <v>1.66</v>
      </c>
    </row>
    <row r="6102" spans="1:13" x14ac:dyDescent="0.35">
      <c r="A6102" s="189" t="s">
        <v>5493</v>
      </c>
      <c r="B6102" s="190" t="s">
        <v>5495</v>
      </c>
      <c r="C6102" s="191">
        <v>599743</v>
      </c>
      <c r="D6102" s="192">
        <v>2.3149999999999999</v>
      </c>
      <c r="E6102" s="193">
        <v>44.254738660000001</v>
      </c>
      <c r="F6102" s="194">
        <v>2.8719126938541071</v>
      </c>
      <c r="H6102" s="195">
        <f t="shared" si="571"/>
        <v>1</v>
      </c>
      <c r="I6102" s="196">
        <f t="shared" si="572"/>
        <v>5</v>
      </c>
      <c r="J6102" s="197">
        <f t="shared" si="573"/>
        <v>3</v>
      </c>
      <c r="K6102" s="186">
        <f t="shared" si="576"/>
        <v>9</v>
      </c>
      <c r="L6102" s="198">
        <f t="shared" si="574"/>
        <v>3</v>
      </c>
      <c r="M6102" s="199">
        <f t="shared" si="575"/>
        <v>3</v>
      </c>
    </row>
    <row r="6103" spans="1:13" x14ac:dyDescent="0.35">
      <c r="A6103" s="189" t="s">
        <v>5493</v>
      </c>
      <c r="B6103" s="190" t="s">
        <v>5496</v>
      </c>
      <c r="C6103" s="191">
        <v>599808</v>
      </c>
      <c r="D6103" s="192">
        <v>3.3039999999999998</v>
      </c>
      <c r="E6103" s="193">
        <v>43.492620799999997</v>
      </c>
      <c r="F6103" s="194">
        <v>2.1661509164484642</v>
      </c>
      <c r="H6103" s="195">
        <f t="shared" si="571"/>
        <v>3</v>
      </c>
      <c r="I6103" s="196">
        <f t="shared" si="572"/>
        <v>4.5</v>
      </c>
      <c r="J6103" s="197">
        <f t="shared" si="573"/>
        <v>4</v>
      </c>
      <c r="K6103" s="186">
        <f t="shared" si="576"/>
        <v>11.5</v>
      </c>
      <c r="L6103" s="198">
        <f t="shared" si="574"/>
        <v>3.8333333333333335</v>
      </c>
      <c r="M6103" s="199">
        <f t="shared" si="575"/>
        <v>3.83</v>
      </c>
    </row>
    <row r="6104" spans="1:13" x14ac:dyDescent="0.35">
      <c r="A6104" s="189" t="s">
        <v>5493</v>
      </c>
      <c r="B6104" s="190" t="s">
        <v>5497</v>
      </c>
      <c r="C6104" s="191">
        <v>568716</v>
      </c>
      <c r="D6104" s="192">
        <v>2.5819999999999999</v>
      </c>
      <c r="E6104" s="193">
        <v>40.197383389999999</v>
      </c>
      <c r="F6104" s="194">
        <v>4.3230944254835038</v>
      </c>
      <c r="H6104" s="195">
        <f t="shared" si="571"/>
        <v>1.5</v>
      </c>
      <c r="I6104" s="196">
        <f t="shared" si="572"/>
        <v>0.5</v>
      </c>
      <c r="J6104" s="197">
        <f t="shared" si="573"/>
        <v>1</v>
      </c>
      <c r="K6104" s="186">
        <f t="shared" si="576"/>
        <v>3</v>
      </c>
      <c r="L6104" s="198">
        <f t="shared" si="574"/>
        <v>1</v>
      </c>
      <c r="M6104" s="199">
        <f t="shared" si="575"/>
        <v>1</v>
      </c>
    </row>
    <row r="6105" spans="1:13" x14ac:dyDescent="0.35">
      <c r="A6105" s="189" t="s">
        <v>5493</v>
      </c>
      <c r="B6105" s="190" t="s">
        <v>5498</v>
      </c>
      <c r="C6105" s="191">
        <v>599948</v>
      </c>
      <c r="D6105" s="192">
        <v>3.4660000000000002</v>
      </c>
      <c r="E6105" s="193">
        <v>43.551563819999998</v>
      </c>
      <c r="F6105" s="194">
        <v>2.4795717103409411</v>
      </c>
      <c r="H6105" s="195">
        <f t="shared" si="571"/>
        <v>3.5</v>
      </c>
      <c r="I6105" s="196">
        <f t="shared" si="572"/>
        <v>4.5</v>
      </c>
      <c r="J6105" s="197">
        <f t="shared" si="573"/>
        <v>4</v>
      </c>
      <c r="K6105" s="186">
        <f t="shared" si="576"/>
        <v>12</v>
      </c>
      <c r="L6105" s="198">
        <f t="shared" si="574"/>
        <v>4</v>
      </c>
      <c r="M6105" s="199">
        <f t="shared" si="575"/>
        <v>4</v>
      </c>
    </row>
    <row r="6106" spans="1:13" x14ac:dyDescent="0.35">
      <c r="A6106" s="189" t="s">
        <v>5493</v>
      </c>
      <c r="B6106" s="190" t="s">
        <v>3641</v>
      </c>
      <c r="C6106" s="191">
        <v>569755</v>
      </c>
      <c r="D6106" s="192">
        <v>1.887</v>
      </c>
      <c r="E6106" s="193">
        <v>42.716755319999997</v>
      </c>
      <c r="F6106" s="194">
        <v>2.9255319148936172</v>
      </c>
      <c r="H6106" s="195">
        <f t="shared" si="571"/>
        <v>0.5</v>
      </c>
      <c r="I6106" s="196">
        <f t="shared" si="572"/>
        <v>3.5</v>
      </c>
      <c r="J6106" s="197">
        <f t="shared" si="573"/>
        <v>3</v>
      </c>
      <c r="K6106" s="186">
        <f t="shared" si="576"/>
        <v>7</v>
      </c>
      <c r="L6106" s="198">
        <f t="shared" si="574"/>
        <v>2.3333333333333335</v>
      </c>
      <c r="M6106" s="199">
        <f t="shared" si="575"/>
        <v>2.33</v>
      </c>
    </row>
    <row r="6107" spans="1:13" x14ac:dyDescent="0.35">
      <c r="A6107" s="189" t="s">
        <v>5493</v>
      </c>
      <c r="B6107" s="190" t="s">
        <v>5499</v>
      </c>
      <c r="C6107" s="191">
        <v>568473</v>
      </c>
      <c r="D6107" s="192">
        <v>2.97</v>
      </c>
      <c r="E6107" s="193">
        <v>40.497345129999999</v>
      </c>
      <c r="F6107" s="194">
        <v>6.7256637168141591</v>
      </c>
      <c r="H6107" s="195">
        <f t="shared" si="571"/>
        <v>2.5</v>
      </c>
      <c r="I6107" s="196">
        <f t="shared" si="572"/>
        <v>0.5</v>
      </c>
      <c r="J6107" s="197">
        <f t="shared" si="573"/>
        <v>0.5</v>
      </c>
      <c r="K6107" s="186">
        <f t="shared" si="576"/>
        <v>3.5</v>
      </c>
      <c r="L6107" s="198">
        <f t="shared" si="574"/>
        <v>1.1666666666666667</v>
      </c>
      <c r="M6107" s="199">
        <f t="shared" si="575"/>
        <v>1.1599999999999999</v>
      </c>
    </row>
    <row r="6108" spans="1:13" x14ac:dyDescent="0.35">
      <c r="A6108" s="189" t="s">
        <v>5493</v>
      </c>
      <c r="B6108" s="190" t="s">
        <v>5500</v>
      </c>
      <c r="C6108" s="191">
        <v>568732</v>
      </c>
      <c r="D6108" s="192">
        <v>3.8210000000000002</v>
      </c>
      <c r="E6108" s="193">
        <v>39.89222316</v>
      </c>
      <c r="F6108" s="194">
        <v>4.9027895181741332</v>
      </c>
      <c r="H6108" s="195">
        <f t="shared" si="571"/>
        <v>4</v>
      </c>
      <c r="I6108" s="196">
        <f t="shared" si="572"/>
        <v>0.5</v>
      </c>
      <c r="J6108" s="197">
        <f t="shared" si="573"/>
        <v>0.5</v>
      </c>
      <c r="K6108" s="186">
        <f t="shared" si="576"/>
        <v>5</v>
      </c>
      <c r="L6108" s="198">
        <f t="shared" si="574"/>
        <v>1.6666666666666667</v>
      </c>
      <c r="M6108" s="199">
        <f t="shared" si="575"/>
        <v>1.66</v>
      </c>
    </row>
    <row r="6109" spans="1:13" x14ac:dyDescent="0.35">
      <c r="A6109" s="189" t="s">
        <v>2808</v>
      </c>
      <c r="B6109" s="190" t="s">
        <v>5501</v>
      </c>
      <c r="C6109" s="191">
        <v>506214</v>
      </c>
      <c r="D6109" s="192">
        <v>3.262</v>
      </c>
      <c r="E6109" s="193">
        <v>42.229837809999999</v>
      </c>
      <c r="F6109" s="194">
        <v>3.5103310375472119</v>
      </c>
      <c r="H6109" s="195">
        <f t="shared" si="571"/>
        <v>3</v>
      </c>
      <c r="I6109" s="196">
        <f t="shared" si="572"/>
        <v>2.5</v>
      </c>
      <c r="J6109" s="197">
        <f t="shared" si="573"/>
        <v>2.5</v>
      </c>
      <c r="K6109" s="186">
        <f t="shared" si="576"/>
        <v>8</v>
      </c>
      <c r="L6109" s="198">
        <f t="shared" si="574"/>
        <v>2.6666666666666665</v>
      </c>
      <c r="M6109" s="199">
        <f t="shared" si="575"/>
        <v>2.66</v>
      </c>
    </row>
    <row r="6110" spans="1:13" x14ac:dyDescent="0.35">
      <c r="A6110" s="189" t="s">
        <v>2808</v>
      </c>
      <c r="B6110" s="190" t="s">
        <v>5502</v>
      </c>
      <c r="C6110" s="191">
        <v>507334</v>
      </c>
      <c r="D6110" s="192">
        <v>4.04</v>
      </c>
      <c r="E6110" s="193">
        <v>43.59936407</v>
      </c>
      <c r="F6110" s="194">
        <v>2.7027027027027026</v>
      </c>
      <c r="H6110" s="195">
        <f t="shared" si="571"/>
        <v>4.5</v>
      </c>
      <c r="I6110" s="196">
        <f t="shared" si="572"/>
        <v>4.5</v>
      </c>
      <c r="J6110" s="197">
        <f t="shared" si="573"/>
        <v>3.5</v>
      </c>
      <c r="K6110" s="186">
        <f t="shared" si="576"/>
        <v>12.5</v>
      </c>
      <c r="L6110" s="198">
        <f t="shared" si="574"/>
        <v>4.166666666666667</v>
      </c>
      <c r="M6110" s="199">
        <f t="shared" si="575"/>
        <v>4.16</v>
      </c>
    </row>
    <row r="6111" spans="1:13" x14ac:dyDescent="0.35">
      <c r="A6111" s="189" t="s">
        <v>2808</v>
      </c>
      <c r="B6111" s="190" t="s">
        <v>5503</v>
      </c>
      <c r="C6111" s="191">
        <v>507504</v>
      </c>
      <c r="D6111" s="192">
        <v>3.04</v>
      </c>
      <c r="E6111" s="193">
        <v>41.876404489999999</v>
      </c>
      <c r="F6111" s="194">
        <v>1.4981273408239699</v>
      </c>
      <c r="H6111" s="195">
        <f t="shared" si="571"/>
        <v>2.5</v>
      </c>
      <c r="I6111" s="196">
        <f t="shared" si="572"/>
        <v>2</v>
      </c>
      <c r="J6111" s="197">
        <f t="shared" si="573"/>
        <v>5</v>
      </c>
      <c r="K6111" s="186">
        <f t="shared" si="576"/>
        <v>9.5</v>
      </c>
      <c r="L6111" s="198">
        <f t="shared" si="574"/>
        <v>3.1666666666666665</v>
      </c>
      <c r="M6111" s="199">
        <f t="shared" si="575"/>
        <v>3.16</v>
      </c>
    </row>
    <row r="6112" spans="1:13" x14ac:dyDescent="0.35">
      <c r="A6112" s="189" t="s">
        <v>2808</v>
      </c>
      <c r="B6112" s="190" t="s">
        <v>2808</v>
      </c>
      <c r="C6112" s="191">
        <v>507580</v>
      </c>
      <c r="D6112" s="192">
        <v>3.879</v>
      </c>
      <c r="E6112" s="193">
        <v>42.339819679999998</v>
      </c>
      <c r="F6112" s="194">
        <v>2.674680691209617</v>
      </c>
      <c r="H6112" s="195">
        <f t="shared" si="571"/>
        <v>4.5</v>
      </c>
      <c r="I6112" s="196">
        <f t="shared" si="572"/>
        <v>2.5</v>
      </c>
      <c r="J6112" s="197">
        <f t="shared" si="573"/>
        <v>3.5</v>
      </c>
      <c r="K6112" s="186">
        <f t="shared" si="576"/>
        <v>10.5</v>
      </c>
      <c r="L6112" s="198">
        <f t="shared" si="574"/>
        <v>3.5</v>
      </c>
      <c r="M6112" s="199">
        <f t="shared" si="575"/>
        <v>3.5</v>
      </c>
    </row>
    <row r="6113" spans="1:13" x14ac:dyDescent="0.35">
      <c r="A6113" s="189" t="s">
        <v>2808</v>
      </c>
      <c r="B6113" s="190" t="s">
        <v>5504</v>
      </c>
      <c r="C6113" s="191">
        <v>568376</v>
      </c>
      <c r="D6113" s="192">
        <v>4.2930000000000001</v>
      </c>
      <c r="E6113" s="193">
        <v>41.246268659999998</v>
      </c>
      <c r="F6113" s="194">
        <v>0.66334991708126034</v>
      </c>
      <c r="H6113" s="195">
        <f t="shared" si="571"/>
        <v>5</v>
      </c>
      <c r="I6113" s="196">
        <f t="shared" si="572"/>
        <v>1</v>
      </c>
      <c r="J6113" s="197">
        <f t="shared" si="573"/>
        <v>5</v>
      </c>
      <c r="K6113" s="186">
        <f t="shared" si="576"/>
        <v>11</v>
      </c>
      <c r="L6113" s="198">
        <f t="shared" si="574"/>
        <v>3.6666666666666665</v>
      </c>
      <c r="M6113" s="199">
        <f t="shared" si="575"/>
        <v>3.66</v>
      </c>
    </row>
    <row r="6114" spans="1:13" x14ac:dyDescent="0.35">
      <c r="A6114" s="189" t="s">
        <v>2808</v>
      </c>
      <c r="B6114" s="190" t="s">
        <v>5505</v>
      </c>
      <c r="C6114" s="191">
        <v>512869</v>
      </c>
      <c r="D6114" s="192">
        <v>4.2030000000000003</v>
      </c>
      <c r="E6114" s="193">
        <v>41.731900449999998</v>
      </c>
      <c r="F6114" s="194">
        <v>2.0361990950226247</v>
      </c>
      <c r="H6114" s="195">
        <f t="shared" si="571"/>
        <v>5</v>
      </c>
      <c r="I6114" s="196">
        <f t="shared" si="572"/>
        <v>1.5</v>
      </c>
      <c r="J6114" s="197">
        <f t="shared" si="573"/>
        <v>4.5</v>
      </c>
      <c r="K6114" s="186">
        <f t="shared" si="576"/>
        <v>11</v>
      </c>
      <c r="L6114" s="198">
        <f t="shared" si="574"/>
        <v>3.6666666666666665</v>
      </c>
      <c r="M6114" s="199">
        <f t="shared" si="575"/>
        <v>3.66</v>
      </c>
    </row>
    <row r="6115" spans="1:13" x14ac:dyDescent="0.35">
      <c r="A6115" s="189" t="s">
        <v>2808</v>
      </c>
      <c r="B6115" s="190" t="s">
        <v>3985</v>
      </c>
      <c r="C6115" s="191">
        <v>510378</v>
      </c>
      <c r="D6115" s="192">
        <v>6.444</v>
      </c>
      <c r="E6115" s="193">
        <v>42.810897439999998</v>
      </c>
      <c r="F6115" s="194">
        <v>2.2435897435897436</v>
      </c>
      <c r="H6115" s="195">
        <f t="shared" si="571"/>
        <v>5</v>
      </c>
      <c r="I6115" s="196">
        <f t="shared" si="572"/>
        <v>3.5</v>
      </c>
      <c r="J6115" s="197">
        <f t="shared" si="573"/>
        <v>4</v>
      </c>
      <c r="K6115" s="186">
        <f t="shared" si="576"/>
        <v>12.5</v>
      </c>
      <c r="L6115" s="198">
        <f t="shared" si="574"/>
        <v>4.166666666666667</v>
      </c>
      <c r="M6115" s="199">
        <f t="shared" si="575"/>
        <v>4.16</v>
      </c>
    </row>
    <row r="6116" spans="1:13" x14ac:dyDescent="0.35">
      <c r="A6116" s="189" t="s">
        <v>2808</v>
      </c>
      <c r="B6116" s="190" t="s">
        <v>5506</v>
      </c>
      <c r="C6116" s="191">
        <v>510483</v>
      </c>
      <c r="D6116" s="192">
        <v>3.84</v>
      </c>
      <c r="E6116" s="193">
        <v>41.371252759999997</v>
      </c>
      <c r="F6116" s="194">
        <v>2.8400126222783211</v>
      </c>
      <c r="H6116" s="195">
        <f t="shared" si="571"/>
        <v>4.5</v>
      </c>
      <c r="I6116" s="196">
        <f t="shared" si="572"/>
        <v>1</v>
      </c>
      <c r="J6116" s="197">
        <f t="shared" si="573"/>
        <v>3</v>
      </c>
      <c r="K6116" s="186">
        <f t="shared" si="576"/>
        <v>8.5</v>
      </c>
      <c r="L6116" s="198">
        <f t="shared" si="574"/>
        <v>2.8333333333333335</v>
      </c>
      <c r="M6116" s="199">
        <f t="shared" si="575"/>
        <v>2.83</v>
      </c>
    </row>
    <row r="6117" spans="1:13" x14ac:dyDescent="0.35">
      <c r="A6117" s="189" t="s">
        <v>2808</v>
      </c>
      <c r="B6117" s="190" t="s">
        <v>5507</v>
      </c>
      <c r="C6117" s="191">
        <v>569101</v>
      </c>
      <c r="D6117" s="192">
        <v>6.7569999999999997</v>
      </c>
      <c r="E6117" s="193">
        <v>44.412621360000003</v>
      </c>
      <c r="F6117" s="194">
        <v>0</v>
      </c>
      <c r="H6117" s="195">
        <f t="shared" si="571"/>
        <v>5</v>
      </c>
      <c r="I6117" s="196">
        <f t="shared" si="572"/>
        <v>5</v>
      </c>
      <c r="J6117" s="197">
        <f t="shared" si="573"/>
        <v>5</v>
      </c>
      <c r="K6117" s="186">
        <f t="shared" si="576"/>
        <v>15</v>
      </c>
      <c r="L6117" s="198">
        <f t="shared" si="574"/>
        <v>5</v>
      </c>
      <c r="M6117" s="199">
        <f t="shared" si="575"/>
        <v>5</v>
      </c>
    </row>
    <row r="6118" spans="1:13" x14ac:dyDescent="0.35">
      <c r="A6118" s="189" t="s">
        <v>5508</v>
      </c>
      <c r="B6118" s="190" t="s">
        <v>5509</v>
      </c>
      <c r="C6118" s="191">
        <v>597201</v>
      </c>
      <c r="D6118" s="192">
        <v>13.333</v>
      </c>
      <c r="E6118" s="193">
        <v>42.909448820000001</v>
      </c>
      <c r="F6118" s="194">
        <v>11.023622047244094</v>
      </c>
      <c r="H6118" s="195">
        <f t="shared" si="571"/>
        <v>5</v>
      </c>
      <c r="I6118" s="196">
        <f t="shared" si="572"/>
        <v>3.5</v>
      </c>
      <c r="J6118" s="197">
        <f t="shared" si="573"/>
        <v>0.5</v>
      </c>
      <c r="K6118" s="186">
        <f t="shared" si="576"/>
        <v>9</v>
      </c>
      <c r="L6118" s="198">
        <f t="shared" si="574"/>
        <v>3</v>
      </c>
      <c r="M6118" s="199">
        <f t="shared" si="575"/>
        <v>3</v>
      </c>
    </row>
    <row r="6119" spans="1:13" x14ac:dyDescent="0.35">
      <c r="A6119" s="189" t="s">
        <v>5508</v>
      </c>
      <c r="B6119" s="190" t="s">
        <v>5510</v>
      </c>
      <c r="C6119" s="191">
        <v>597210</v>
      </c>
      <c r="D6119" s="192">
        <v>5.6289999999999996</v>
      </c>
      <c r="E6119" s="193">
        <v>42.648706900000001</v>
      </c>
      <c r="F6119" s="194">
        <v>3.1609195402298855</v>
      </c>
      <c r="H6119" s="195">
        <f t="shared" si="571"/>
        <v>5</v>
      </c>
      <c r="I6119" s="196">
        <f t="shared" si="572"/>
        <v>3</v>
      </c>
      <c r="J6119" s="197">
        <f t="shared" si="573"/>
        <v>3</v>
      </c>
      <c r="K6119" s="186">
        <f t="shared" si="576"/>
        <v>11</v>
      </c>
      <c r="L6119" s="198">
        <f t="shared" si="574"/>
        <v>3.6666666666666665</v>
      </c>
      <c r="M6119" s="199">
        <f t="shared" si="575"/>
        <v>3.66</v>
      </c>
    </row>
    <row r="6120" spans="1:13" x14ac:dyDescent="0.35">
      <c r="A6120" s="189" t="s">
        <v>5508</v>
      </c>
      <c r="B6120" s="190" t="s">
        <v>5511</v>
      </c>
      <c r="C6120" s="191">
        <v>569607</v>
      </c>
      <c r="D6120" s="192">
        <v>11.111000000000001</v>
      </c>
      <c r="E6120" s="193">
        <v>41.45180723</v>
      </c>
      <c r="F6120" s="194">
        <v>0</v>
      </c>
      <c r="H6120" s="195">
        <f t="shared" si="571"/>
        <v>5</v>
      </c>
      <c r="I6120" s="196">
        <f t="shared" si="572"/>
        <v>1</v>
      </c>
      <c r="J6120" s="197">
        <f t="shared" si="573"/>
        <v>5</v>
      </c>
      <c r="K6120" s="186">
        <f t="shared" si="576"/>
        <v>11</v>
      </c>
      <c r="L6120" s="198">
        <f t="shared" si="574"/>
        <v>3.6666666666666665</v>
      </c>
      <c r="M6120" s="199">
        <f t="shared" si="575"/>
        <v>3.66</v>
      </c>
    </row>
    <row r="6121" spans="1:13" x14ac:dyDescent="0.35">
      <c r="A6121" s="189" t="s">
        <v>5508</v>
      </c>
      <c r="B6121" s="190" t="s">
        <v>5512</v>
      </c>
      <c r="C6121" s="191">
        <v>552003</v>
      </c>
      <c r="D6121" s="192">
        <v>5.9630000000000001</v>
      </c>
      <c r="E6121" s="193">
        <v>41.180851060000002</v>
      </c>
      <c r="F6121" s="194">
        <v>4.8632218844984809</v>
      </c>
      <c r="H6121" s="195">
        <f t="shared" si="571"/>
        <v>5</v>
      </c>
      <c r="I6121" s="196">
        <f t="shared" si="572"/>
        <v>1</v>
      </c>
      <c r="J6121" s="197">
        <f t="shared" si="573"/>
        <v>0.5</v>
      </c>
      <c r="K6121" s="186">
        <f t="shared" si="576"/>
        <v>6.5</v>
      </c>
      <c r="L6121" s="198">
        <f t="shared" si="574"/>
        <v>2.1666666666666665</v>
      </c>
      <c r="M6121" s="199">
        <f t="shared" si="575"/>
        <v>2.16</v>
      </c>
    </row>
    <row r="6122" spans="1:13" x14ac:dyDescent="0.35">
      <c r="A6122" s="189" t="s">
        <v>5508</v>
      </c>
      <c r="B6122" s="190" t="s">
        <v>5513</v>
      </c>
      <c r="C6122" s="191">
        <v>551864</v>
      </c>
      <c r="D6122" s="192">
        <v>10.308999999999999</v>
      </c>
      <c r="E6122" s="193">
        <v>40.291530940000001</v>
      </c>
      <c r="F6122" s="194">
        <v>7.1661237785016292</v>
      </c>
      <c r="H6122" s="195">
        <f t="shared" si="571"/>
        <v>5</v>
      </c>
      <c r="I6122" s="196">
        <f t="shared" si="572"/>
        <v>0.5</v>
      </c>
      <c r="J6122" s="197">
        <f t="shared" si="573"/>
        <v>0.5</v>
      </c>
      <c r="K6122" s="186">
        <f t="shared" si="576"/>
        <v>6</v>
      </c>
      <c r="L6122" s="198">
        <f t="shared" si="574"/>
        <v>2</v>
      </c>
      <c r="M6122" s="199">
        <f t="shared" si="575"/>
        <v>2</v>
      </c>
    </row>
    <row r="6123" spans="1:13" x14ac:dyDescent="0.35">
      <c r="A6123" s="189" t="s">
        <v>5508</v>
      </c>
      <c r="B6123" s="190" t="s">
        <v>5514</v>
      </c>
      <c r="C6123" s="191">
        <v>597325</v>
      </c>
      <c r="D6123" s="192">
        <v>9.2590000000000003</v>
      </c>
      <c r="E6123" s="193">
        <v>43.784883720000003</v>
      </c>
      <c r="F6123" s="194">
        <v>0.58139534883720934</v>
      </c>
      <c r="H6123" s="195">
        <f t="shared" si="571"/>
        <v>5</v>
      </c>
      <c r="I6123" s="196">
        <f t="shared" si="572"/>
        <v>5</v>
      </c>
      <c r="J6123" s="197">
        <f t="shared" si="573"/>
        <v>5</v>
      </c>
      <c r="K6123" s="186">
        <f t="shared" si="576"/>
        <v>15</v>
      </c>
      <c r="L6123" s="198">
        <f t="shared" si="574"/>
        <v>5</v>
      </c>
      <c r="M6123" s="199">
        <f t="shared" si="575"/>
        <v>5</v>
      </c>
    </row>
    <row r="6124" spans="1:13" x14ac:dyDescent="0.35">
      <c r="A6124" s="189" t="s">
        <v>5508</v>
      </c>
      <c r="B6124" s="190" t="s">
        <v>5515</v>
      </c>
      <c r="C6124" s="191">
        <v>551872</v>
      </c>
      <c r="D6124" s="192">
        <v>7.4630000000000001</v>
      </c>
      <c r="E6124" s="193">
        <v>38.633663370000001</v>
      </c>
      <c r="F6124" s="194">
        <v>21.782178217821784</v>
      </c>
      <c r="H6124" s="195">
        <f t="shared" si="571"/>
        <v>5</v>
      </c>
      <c r="I6124" s="196">
        <f t="shared" si="572"/>
        <v>0.5</v>
      </c>
      <c r="J6124" s="197">
        <f t="shared" si="573"/>
        <v>0.5</v>
      </c>
      <c r="K6124" s="186">
        <f t="shared" si="576"/>
        <v>6</v>
      </c>
      <c r="L6124" s="198">
        <f t="shared" si="574"/>
        <v>2</v>
      </c>
      <c r="M6124" s="199">
        <f t="shared" si="575"/>
        <v>2</v>
      </c>
    </row>
    <row r="6125" spans="1:13" x14ac:dyDescent="0.35">
      <c r="A6125" s="189" t="s">
        <v>5508</v>
      </c>
      <c r="B6125" s="190" t="s">
        <v>5516</v>
      </c>
      <c r="C6125" s="191">
        <v>597341</v>
      </c>
      <c r="D6125" s="192">
        <v>7.4729999999999999</v>
      </c>
      <c r="E6125" s="193">
        <v>45.430651869999998</v>
      </c>
      <c r="F6125" s="194">
        <v>2.7739251040221915</v>
      </c>
      <c r="H6125" s="195">
        <f t="shared" si="571"/>
        <v>5</v>
      </c>
      <c r="I6125" s="196">
        <f t="shared" si="572"/>
        <v>5</v>
      </c>
      <c r="J6125" s="197">
        <f t="shared" si="573"/>
        <v>3.5</v>
      </c>
      <c r="K6125" s="186">
        <f t="shared" si="576"/>
        <v>13.5</v>
      </c>
      <c r="L6125" s="198">
        <f t="shared" si="574"/>
        <v>4.5</v>
      </c>
      <c r="M6125" s="199">
        <f t="shared" si="575"/>
        <v>4.5</v>
      </c>
    </row>
    <row r="6126" spans="1:13" x14ac:dyDescent="0.35">
      <c r="A6126" s="189" t="s">
        <v>5508</v>
      </c>
      <c r="B6126" s="190" t="s">
        <v>5517</v>
      </c>
      <c r="C6126" s="191">
        <v>597392</v>
      </c>
      <c r="D6126" s="192">
        <v>7.9210000000000003</v>
      </c>
      <c r="E6126" s="193">
        <v>44.219685040000002</v>
      </c>
      <c r="F6126" s="194">
        <v>5.0393700787401583</v>
      </c>
      <c r="H6126" s="195">
        <f t="shared" si="571"/>
        <v>5</v>
      </c>
      <c r="I6126" s="196">
        <f t="shared" si="572"/>
        <v>5</v>
      </c>
      <c r="J6126" s="197">
        <f t="shared" si="573"/>
        <v>0.5</v>
      </c>
      <c r="K6126" s="186">
        <f t="shared" si="576"/>
        <v>10.5</v>
      </c>
      <c r="L6126" s="198">
        <f t="shared" si="574"/>
        <v>3.5</v>
      </c>
      <c r="M6126" s="199">
        <f t="shared" si="575"/>
        <v>3.5</v>
      </c>
    </row>
    <row r="6127" spans="1:13" x14ac:dyDescent="0.35">
      <c r="A6127" s="189" t="s">
        <v>5508</v>
      </c>
      <c r="B6127" s="190" t="s">
        <v>1137</v>
      </c>
      <c r="C6127" s="191">
        <v>597431</v>
      </c>
      <c r="D6127" s="192">
        <v>7.742</v>
      </c>
      <c r="E6127" s="193">
        <v>50.590909089999997</v>
      </c>
      <c r="F6127" s="194">
        <v>0.75757575757575757</v>
      </c>
      <c r="H6127" s="195">
        <f t="shared" si="571"/>
        <v>5</v>
      </c>
      <c r="I6127" s="196">
        <f t="shared" si="572"/>
        <v>5</v>
      </c>
      <c r="J6127" s="197">
        <f t="shared" si="573"/>
        <v>5</v>
      </c>
      <c r="K6127" s="186">
        <f t="shared" si="576"/>
        <v>15</v>
      </c>
      <c r="L6127" s="198">
        <f t="shared" si="574"/>
        <v>5</v>
      </c>
      <c r="M6127" s="199">
        <f t="shared" si="575"/>
        <v>5</v>
      </c>
    </row>
    <row r="6128" spans="1:13" x14ac:dyDescent="0.35">
      <c r="A6128" s="189" t="s">
        <v>5508</v>
      </c>
      <c r="B6128" s="190" t="s">
        <v>4824</v>
      </c>
      <c r="C6128" s="191">
        <v>597449</v>
      </c>
      <c r="D6128" s="192">
        <v>5.577</v>
      </c>
      <c r="E6128" s="193">
        <v>46.214285709999999</v>
      </c>
      <c r="F6128" s="194">
        <v>0.87108013937282225</v>
      </c>
      <c r="H6128" s="195">
        <f t="shared" si="571"/>
        <v>5</v>
      </c>
      <c r="I6128" s="196">
        <f t="shared" si="572"/>
        <v>5</v>
      </c>
      <c r="J6128" s="197">
        <f t="shared" si="573"/>
        <v>5</v>
      </c>
      <c r="K6128" s="186">
        <f t="shared" si="576"/>
        <v>15</v>
      </c>
      <c r="L6128" s="198">
        <f t="shared" si="574"/>
        <v>5</v>
      </c>
      <c r="M6128" s="199">
        <f t="shared" si="575"/>
        <v>5</v>
      </c>
    </row>
    <row r="6129" spans="1:13" x14ac:dyDescent="0.35">
      <c r="A6129" s="189" t="s">
        <v>5508</v>
      </c>
      <c r="B6129" s="190" t="s">
        <v>5518</v>
      </c>
      <c r="C6129" s="191">
        <v>597511</v>
      </c>
      <c r="D6129" s="192">
        <v>4.9109999999999996</v>
      </c>
      <c r="E6129" s="193">
        <v>42.732044199999997</v>
      </c>
      <c r="F6129" s="194">
        <v>0.5524861878453039</v>
      </c>
      <c r="H6129" s="195">
        <f t="shared" si="571"/>
        <v>5</v>
      </c>
      <c r="I6129" s="196">
        <f t="shared" si="572"/>
        <v>3.5</v>
      </c>
      <c r="J6129" s="197">
        <f t="shared" si="573"/>
        <v>5</v>
      </c>
      <c r="K6129" s="186">
        <f t="shared" si="576"/>
        <v>13.5</v>
      </c>
      <c r="L6129" s="198">
        <f t="shared" si="574"/>
        <v>4.5</v>
      </c>
      <c r="M6129" s="199">
        <f t="shared" si="575"/>
        <v>4.5</v>
      </c>
    </row>
    <row r="6130" spans="1:13" x14ac:dyDescent="0.35">
      <c r="A6130" s="189" t="s">
        <v>5508</v>
      </c>
      <c r="B6130" s="190" t="s">
        <v>5508</v>
      </c>
      <c r="C6130" s="191">
        <v>597520</v>
      </c>
      <c r="D6130" s="192">
        <v>6.944</v>
      </c>
      <c r="E6130" s="193">
        <v>45.035613660000003</v>
      </c>
      <c r="F6130" s="194">
        <v>2.0690262370135586</v>
      </c>
      <c r="H6130" s="195">
        <f t="shared" si="571"/>
        <v>5</v>
      </c>
      <c r="I6130" s="196">
        <f t="shared" si="572"/>
        <v>5</v>
      </c>
      <c r="J6130" s="197">
        <f t="shared" si="573"/>
        <v>4.5</v>
      </c>
      <c r="K6130" s="186">
        <f t="shared" si="576"/>
        <v>14.5</v>
      </c>
      <c r="L6130" s="198">
        <f t="shared" si="574"/>
        <v>4.833333333333333</v>
      </c>
      <c r="M6130" s="199">
        <f t="shared" si="575"/>
        <v>4.83</v>
      </c>
    </row>
    <row r="6131" spans="1:13" x14ac:dyDescent="0.35">
      <c r="A6131" s="189" t="s">
        <v>5508</v>
      </c>
      <c r="B6131" s="190" t="s">
        <v>5424</v>
      </c>
      <c r="C6131" s="191">
        <v>597554</v>
      </c>
      <c r="D6131" s="192">
        <v>9.9570000000000007</v>
      </c>
      <c r="E6131" s="193">
        <v>41.181255950000001</v>
      </c>
      <c r="F6131" s="194">
        <v>2.4738344433872506</v>
      </c>
      <c r="H6131" s="195">
        <f t="shared" si="571"/>
        <v>5</v>
      </c>
      <c r="I6131" s="196">
        <f t="shared" si="572"/>
        <v>1</v>
      </c>
      <c r="J6131" s="197">
        <f t="shared" si="573"/>
        <v>4</v>
      </c>
      <c r="K6131" s="186">
        <f t="shared" si="576"/>
        <v>10</v>
      </c>
      <c r="L6131" s="198">
        <f t="shared" si="574"/>
        <v>3.3333333333333335</v>
      </c>
      <c r="M6131" s="199">
        <f t="shared" si="575"/>
        <v>3.33</v>
      </c>
    </row>
    <row r="6132" spans="1:13" x14ac:dyDescent="0.35">
      <c r="A6132" s="189" t="s">
        <v>5508</v>
      </c>
      <c r="B6132" s="190" t="s">
        <v>5519</v>
      </c>
      <c r="C6132" s="191">
        <v>597571</v>
      </c>
      <c r="D6132" s="192">
        <v>7.9580000000000002</v>
      </c>
      <c r="E6132" s="193">
        <v>44.89215686</v>
      </c>
      <c r="F6132" s="194">
        <v>0.4357298474945534</v>
      </c>
      <c r="H6132" s="195">
        <f t="shared" si="571"/>
        <v>5</v>
      </c>
      <c r="I6132" s="196">
        <f t="shared" si="572"/>
        <v>5</v>
      </c>
      <c r="J6132" s="197">
        <f t="shared" si="573"/>
        <v>5</v>
      </c>
      <c r="K6132" s="186">
        <f t="shared" si="576"/>
        <v>15</v>
      </c>
      <c r="L6132" s="198">
        <f t="shared" si="574"/>
        <v>5</v>
      </c>
      <c r="M6132" s="199">
        <f t="shared" si="575"/>
        <v>5</v>
      </c>
    </row>
    <row r="6133" spans="1:13" x14ac:dyDescent="0.35">
      <c r="A6133" s="189" t="s">
        <v>5508</v>
      </c>
      <c r="B6133" s="190" t="s">
        <v>5520</v>
      </c>
      <c r="C6133" s="191">
        <v>597635</v>
      </c>
      <c r="D6133" s="192">
        <v>5.7430000000000003</v>
      </c>
      <c r="E6133" s="193">
        <v>45.086237189999999</v>
      </c>
      <c r="F6133" s="194">
        <v>3.2210834553440701</v>
      </c>
      <c r="H6133" s="195">
        <f t="shared" si="571"/>
        <v>5</v>
      </c>
      <c r="I6133" s="196">
        <f t="shared" si="572"/>
        <v>5</v>
      </c>
      <c r="J6133" s="197">
        <f t="shared" si="573"/>
        <v>2.5</v>
      </c>
      <c r="K6133" s="186">
        <f t="shared" si="576"/>
        <v>12.5</v>
      </c>
      <c r="L6133" s="198">
        <f t="shared" si="574"/>
        <v>4.166666666666667</v>
      </c>
      <c r="M6133" s="199">
        <f t="shared" si="575"/>
        <v>4.16</v>
      </c>
    </row>
    <row r="6134" spans="1:13" x14ac:dyDescent="0.35">
      <c r="A6134" s="189" t="s">
        <v>5508</v>
      </c>
      <c r="B6134" s="190" t="s">
        <v>5521</v>
      </c>
      <c r="C6134" s="191">
        <v>597716</v>
      </c>
      <c r="D6134" s="192">
        <v>15.863</v>
      </c>
      <c r="E6134" s="193">
        <v>40.24657534</v>
      </c>
      <c r="F6134" s="194">
        <v>0.78277886497064586</v>
      </c>
      <c r="H6134" s="195">
        <f t="shared" si="571"/>
        <v>5</v>
      </c>
      <c r="I6134" s="196">
        <f t="shared" si="572"/>
        <v>0.5</v>
      </c>
      <c r="J6134" s="197">
        <f t="shared" si="573"/>
        <v>5</v>
      </c>
      <c r="K6134" s="186">
        <f t="shared" si="576"/>
        <v>10.5</v>
      </c>
      <c r="L6134" s="198">
        <f t="shared" si="574"/>
        <v>3.5</v>
      </c>
      <c r="M6134" s="199">
        <f t="shared" si="575"/>
        <v>3.5</v>
      </c>
    </row>
    <row r="6135" spans="1:13" x14ac:dyDescent="0.35">
      <c r="A6135" s="189" t="s">
        <v>5508</v>
      </c>
      <c r="B6135" s="190" t="s">
        <v>1168</v>
      </c>
      <c r="C6135" s="191">
        <v>551848</v>
      </c>
      <c r="D6135" s="192">
        <v>7.6920000000000002</v>
      </c>
      <c r="E6135" s="193">
        <v>43.5625</v>
      </c>
      <c r="F6135" s="194">
        <v>1.3888888888888888</v>
      </c>
      <c r="H6135" s="195">
        <f t="shared" si="571"/>
        <v>5</v>
      </c>
      <c r="I6135" s="196">
        <f t="shared" si="572"/>
        <v>4.5</v>
      </c>
      <c r="J6135" s="197">
        <f t="shared" si="573"/>
        <v>5</v>
      </c>
      <c r="K6135" s="186">
        <f t="shared" si="576"/>
        <v>14.5</v>
      </c>
      <c r="L6135" s="198">
        <f t="shared" si="574"/>
        <v>4.833333333333333</v>
      </c>
      <c r="M6135" s="199">
        <f t="shared" si="575"/>
        <v>4.83</v>
      </c>
    </row>
    <row r="6136" spans="1:13" x14ac:dyDescent="0.35">
      <c r="A6136" s="189" t="s">
        <v>5508</v>
      </c>
      <c r="B6136" s="190" t="s">
        <v>5522</v>
      </c>
      <c r="C6136" s="191">
        <v>597775</v>
      </c>
      <c r="D6136" s="192">
        <v>9.5739999999999998</v>
      </c>
      <c r="E6136" s="193">
        <v>45.010638299999997</v>
      </c>
      <c r="F6136" s="194">
        <v>2.8368794326241136</v>
      </c>
      <c r="H6136" s="195">
        <f t="shared" si="571"/>
        <v>5</v>
      </c>
      <c r="I6136" s="196">
        <f t="shared" si="572"/>
        <v>5</v>
      </c>
      <c r="J6136" s="197">
        <f t="shared" si="573"/>
        <v>3.5</v>
      </c>
      <c r="K6136" s="186">
        <f t="shared" si="576"/>
        <v>13.5</v>
      </c>
      <c r="L6136" s="198">
        <f t="shared" si="574"/>
        <v>4.5</v>
      </c>
      <c r="M6136" s="199">
        <f t="shared" si="575"/>
        <v>4.5</v>
      </c>
    </row>
    <row r="6137" spans="1:13" x14ac:dyDescent="0.35">
      <c r="A6137" s="189" t="s">
        <v>5508</v>
      </c>
      <c r="B6137" s="190" t="s">
        <v>5523</v>
      </c>
      <c r="C6137" s="191">
        <v>551881</v>
      </c>
      <c r="D6137" s="192">
        <v>15.833</v>
      </c>
      <c r="E6137" s="193">
        <v>40.315217390000001</v>
      </c>
      <c r="F6137" s="194">
        <v>0</v>
      </c>
      <c r="H6137" s="195">
        <f t="shared" si="571"/>
        <v>5</v>
      </c>
      <c r="I6137" s="196">
        <f t="shared" si="572"/>
        <v>0.5</v>
      </c>
      <c r="J6137" s="197">
        <f t="shared" si="573"/>
        <v>5</v>
      </c>
      <c r="K6137" s="186">
        <f t="shared" si="576"/>
        <v>10.5</v>
      </c>
      <c r="L6137" s="198">
        <f t="shared" si="574"/>
        <v>3.5</v>
      </c>
      <c r="M6137" s="199">
        <f t="shared" si="575"/>
        <v>3.5</v>
      </c>
    </row>
    <row r="6138" spans="1:13" x14ac:dyDescent="0.35">
      <c r="A6138" s="189" t="s">
        <v>5508</v>
      </c>
      <c r="B6138" s="190" t="s">
        <v>5524</v>
      </c>
      <c r="C6138" s="191">
        <v>597813</v>
      </c>
      <c r="D6138" s="192">
        <v>9.0380000000000003</v>
      </c>
      <c r="E6138" s="193">
        <v>43.63293651</v>
      </c>
      <c r="F6138" s="194">
        <v>0.3968253968253968</v>
      </c>
      <c r="H6138" s="195">
        <f t="shared" si="571"/>
        <v>5</v>
      </c>
      <c r="I6138" s="196">
        <f t="shared" si="572"/>
        <v>5</v>
      </c>
      <c r="J6138" s="197">
        <f t="shared" si="573"/>
        <v>5</v>
      </c>
      <c r="K6138" s="186">
        <f t="shared" si="576"/>
        <v>15</v>
      </c>
      <c r="L6138" s="198">
        <f t="shared" si="574"/>
        <v>5</v>
      </c>
      <c r="M6138" s="199">
        <f t="shared" si="575"/>
        <v>5</v>
      </c>
    </row>
    <row r="6139" spans="1:13" x14ac:dyDescent="0.35">
      <c r="A6139" s="189" t="s">
        <v>5508</v>
      </c>
      <c r="B6139" s="190" t="s">
        <v>5525</v>
      </c>
      <c r="C6139" s="191">
        <v>597911</v>
      </c>
      <c r="D6139" s="192">
        <v>5.0789999999999997</v>
      </c>
      <c r="E6139" s="193">
        <v>44.659537569999998</v>
      </c>
      <c r="F6139" s="194">
        <v>2.5433526011560694</v>
      </c>
      <c r="H6139" s="195">
        <f t="shared" si="571"/>
        <v>5</v>
      </c>
      <c r="I6139" s="196">
        <f t="shared" si="572"/>
        <v>5</v>
      </c>
      <c r="J6139" s="197">
        <f t="shared" si="573"/>
        <v>3.5</v>
      </c>
      <c r="K6139" s="186">
        <f t="shared" si="576"/>
        <v>13.5</v>
      </c>
      <c r="L6139" s="198">
        <f t="shared" si="574"/>
        <v>4.5</v>
      </c>
      <c r="M6139" s="199">
        <f t="shared" si="575"/>
        <v>4.5</v>
      </c>
    </row>
    <row r="6140" spans="1:13" x14ac:dyDescent="0.35">
      <c r="A6140" s="189" t="s">
        <v>5508</v>
      </c>
      <c r="B6140" s="190" t="s">
        <v>5526</v>
      </c>
      <c r="C6140" s="191">
        <v>597937</v>
      </c>
      <c r="D6140" s="192">
        <v>4.7389999999999999</v>
      </c>
      <c r="E6140" s="193">
        <v>43.196537679999999</v>
      </c>
      <c r="F6140" s="194">
        <v>1.8329938900203666</v>
      </c>
      <c r="H6140" s="195">
        <f t="shared" si="571"/>
        <v>5</v>
      </c>
      <c r="I6140" s="196">
        <f t="shared" si="572"/>
        <v>4</v>
      </c>
      <c r="J6140" s="197">
        <f t="shared" si="573"/>
        <v>4.5</v>
      </c>
      <c r="K6140" s="186">
        <f t="shared" si="576"/>
        <v>13.5</v>
      </c>
      <c r="L6140" s="198">
        <f t="shared" si="574"/>
        <v>4.5</v>
      </c>
      <c r="M6140" s="199">
        <f t="shared" si="575"/>
        <v>4.5</v>
      </c>
    </row>
    <row r="6141" spans="1:13" x14ac:dyDescent="0.35">
      <c r="A6141" s="189" t="s">
        <v>5508</v>
      </c>
      <c r="B6141" s="190" t="s">
        <v>860</v>
      </c>
      <c r="C6141" s="191">
        <v>597970</v>
      </c>
      <c r="D6141" s="192">
        <v>9.6769999999999996</v>
      </c>
      <c r="E6141" s="193">
        <v>44.021341460000002</v>
      </c>
      <c r="F6141" s="194">
        <v>2.4390243902439024</v>
      </c>
      <c r="H6141" s="195">
        <f t="shared" si="571"/>
        <v>5</v>
      </c>
      <c r="I6141" s="196">
        <f t="shared" si="572"/>
        <v>5</v>
      </c>
      <c r="J6141" s="197">
        <f t="shared" si="573"/>
        <v>4</v>
      </c>
      <c r="K6141" s="186">
        <f t="shared" si="576"/>
        <v>14</v>
      </c>
      <c r="L6141" s="198">
        <f t="shared" si="574"/>
        <v>4.666666666666667</v>
      </c>
      <c r="M6141" s="199">
        <f t="shared" si="575"/>
        <v>4.66</v>
      </c>
    </row>
    <row r="6142" spans="1:13" x14ac:dyDescent="0.35">
      <c r="A6142" s="189" t="s">
        <v>5508</v>
      </c>
      <c r="B6142" s="190" t="s">
        <v>5527</v>
      </c>
      <c r="C6142" s="191">
        <v>597988</v>
      </c>
      <c r="D6142" s="192">
        <v>5.1050000000000004</v>
      </c>
      <c r="E6142" s="193">
        <v>42.441979519999997</v>
      </c>
      <c r="F6142" s="194">
        <v>2.7303754266211606</v>
      </c>
      <c r="H6142" s="195">
        <f t="shared" si="571"/>
        <v>5</v>
      </c>
      <c r="I6142" s="196">
        <f t="shared" si="572"/>
        <v>3</v>
      </c>
      <c r="J6142" s="197">
        <f t="shared" si="573"/>
        <v>3.5</v>
      </c>
      <c r="K6142" s="186">
        <f t="shared" si="576"/>
        <v>11.5</v>
      </c>
      <c r="L6142" s="198">
        <f t="shared" si="574"/>
        <v>3.8333333333333335</v>
      </c>
      <c r="M6142" s="199">
        <f t="shared" si="575"/>
        <v>3.83</v>
      </c>
    </row>
    <row r="6143" spans="1:13" x14ac:dyDescent="0.35">
      <c r="A6143" s="189" t="s">
        <v>5528</v>
      </c>
      <c r="B6143" s="190" t="s">
        <v>5529</v>
      </c>
      <c r="C6143" s="191">
        <v>599212</v>
      </c>
      <c r="D6143" s="192">
        <v>2.8359999999999999</v>
      </c>
      <c r="E6143" s="193">
        <v>40.554429650000003</v>
      </c>
      <c r="F6143" s="194">
        <v>2.2003474232773592</v>
      </c>
      <c r="H6143" s="195">
        <f t="shared" si="571"/>
        <v>2</v>
      </c>
      <c r="I6143" s="196">
        <f t="shared" si="572"/>
        <v>0.5</v>
      </c>
      <c r="J6143" s="197">
        <f t="shared" si="573"/>
        <v>4</v>
      </c>
      <c r="K6143" s="186">
        <f t="shared" si="576"/>
        <v>6.5</v>
      </c>
      <c r="L6143" s="198">
        <f t="shared" si="574"/>
        <v>2.1666666666666665</v>
      </c>
      <c r="M6143" s="199">
        <f t="shared" si="575"/>
        <v>2.16</v>
      </c>
    </row>
    <row r="6144" spans="1:13" x14ac:dyDescent="0.35">
      <c r="A6144" s="189" t="s">
        <v>5528</v>
      </c>
      <c r="B6144" s="190" t="s">
        <v>5530</v>
      </c>
      <c r="C6144" s="191">
        <v>568481</v>
      </c>
      <c r="D6144" s="192">
        <v>2.871</v>
      </c>
      <c r="E6144" s="193">
        <v>41.392307690000003</v>
      </c>
      <c r="F6144" s="194">
        <v>1.6410256410256412</v>
      </c>
      <c r="H6144" s="195">
        <f t="shared" si="571"/>
        <v>2</v>
      </c>
      <c r="I6144" s="196">
        <f t="shared" si="572"/>
        <v>1</v>
      </c>
      <c r="J6144" s="197">
        <f t="shared" si="573"/>
        <v>5</v>
      </c>
      <c r="K6144" s="186">
        <f t="shared" si="576"/>
        <v>8</v>
      </c>
      <c r="L6144" s="198">
        <f t="shared" si="574"/>
        <v>2.6666666666666665</v>
      </c>
      <c r="M6144" s="199">
        <f t="shared" si="575"/>
        <v>2.66</v>
      </c>
    </row>
    <row r="6145" spans="1:13" x14ac:dyDescent="0.35">
      <c r="A6145" s="189" t="s">
        <v>5528</v>
      </c>
      <c r="B6145" s="190" t="s">
        <v>5531</v>
      </c>
      <c r="C6145" s="191">
        <v>569666</v>
      </c>
      <c r="D6145" s="192">
        <v>2.3460000000000001</v>
      </c>
      <c r="E6145" s="193">
        <v>41.999038460000001</v>
      </c>
      <c r="F6145" s="194">
        <v>2.8846153846153846</v>
      </c>
      <c r="H6145" s="195">
        <f t="shared" si="571"/>
        <v>1</v>
      </c>
      <c r="I6145" s="196">
        <f t="shared" si="572"/>
        <v>2</v>
      </c>
      <c r="J6145" s="197">
        <f t="shared" si="573"/>
        <v>3</v>
      </c>
      <c r="K6145" s="186">
        <f t="shared" si="576"/>
        <v>6</v>
      </c>
      <c r="L6145" s="198">
        <f t="shared" si="574"/>
        <v>2</v>
      </c>
      <c r="M6145" s="199">
        <f t="shared" si="575"/>
        <v>2</v>
      </c>
    </row>
    <row r="6146" spans="1:13" x14ac:dyDescent="0.35">
      <c r="A6146" s="189" t="s">
        <v>5528</v>
      </c>
      <c r="B6146" s="190" t="s">
        <v>5532</v>
      </c>
      <c r="C6146" s="191">
        <v>599409</v>
      </c>
      <c r="D6146" s="192">
        <v>2.1419999999999999</v>
      </c>
      <c r="E6146" s="193">
        <v>43.311764709999999</v>
      </c>
      <c r="F6146" s="194">
        <v>0.70588235294117641</v>
      </c>
      <c r="H6146" s="195">
        <f t="shared" si="571"/>
        <v>0.5</v>
      </c>
      <c r="I6146" s="196">
        <f t="shared" si="572"/>
        <v>4</v>
      </c>
      <c r="J6146" s="197">
        <f t="shared" si="573"/>
        <v>5</v>
      </c>
      <c r="K6146" s="186">
        <f t="shared" si="576"/>
        <v>9.5</v>
      </c>
      <c r="L6146" s="198">
        <f t="shared" si="574"/>
        <v>3.1666666666666665</v>
      </c>
      <c r="M6146" s="199">
        <f t="shared" si="575"/>
        <v>3.16</v>
      </c>
    </row>
    <row r="6147" spans="1:13" x14ac:dyDescent="0.35">
      <c r="A6147" s="189" t="s">
        <v>5528</v>
      </c>
      <c r="B6147" s="190" t="s">
        <v>5533</v>
      </c>
      <c r="C6147" s="191">
        <v>568511</v>
      </c>
      <c r="D6147" s="192">
        <v>3.6440000000000001</v>
      </c>
      <c r="E6147" s="193">
        <v>43.50893997</v>
      </c>
      <c r="F6147" s="194">
        <v>2.0434227330779056</v>
      </c>
      <c r="H6147" s="195">
        <f t="shared" si="571"/>
        <v>4</v>
      </c>
      <c r="I6147" s="196">
        <f t="shared" si="572"/>
        <v>4.5</v>
      </c>
      <c r="J6147" s="197">
        <f t="shared" si="573"/>
        <v>4.5</v>
      </c>
      <c r="K6147" s="186">
        <f t="shared" si="576"/>
        <v>13</v>
      </c>
      <c r="L6147" s="198">
        <f t="shared" si="574"/>
        <v>4.333333333333333</v>
      </c>
      <c r="M6147" s="199">
        <f t="shared" si="575"/>
        <v>4.33</v>
      </c>
    </row>
    <row r="6148" spans="1:13" x14ac:dyDescent="0.35">
      <c r="A6148" s="189" t="s">
        <v>5528</v>
      </c>
      <c r="B6148" s="190" t="s">
        <v>5534</v>
      </c>
      <c r="C6148" s="191">
        <v>599468</v>
      </c>
      <c r="D6148" s="192">
        <v>3.4289999999999998</v>
      </c>
      <c r="E6148" s="193">
        <v>41.936058699999997</v>
      </c>
      <c r="F6148" s="194">
        <v>2.3060796645702308</v>
      </c>
      <c r="H6148" s="195">
        <f t="shared" ref="H6148:H6211" si="577">VALUE(_xlfn.IFS(D6148&gt;4.05,"5",D6148&gt;=3.83,"4,5",D6148&gt;=3.6,"4",D6148&gt;=3.37,"3,5",D6148&gt;=3.14,"3",D6148&gt;=2.91,"2,5",D6148&gt;=2.68,"2",D6148&gt;=2.45,"1,5",D6148&gt;=2.22,"1",D6148&lt;2.22,"0,5"))</f>
        <v>3.5</v>
      </c>
      <c r="I6148" s="196">
        <f t="shared" ref="I6148:I6211" si="578">VALUE(_xlfn.IFS(E6148&gt;43.62,"5",E6148&gt;=43.32,"4,5",E6148&gt;=43.1,"4",E6148&gt;=42.7,"3,5",E6148&gt;=42.39,"3",E6148&gt;=42.08,"2,5",E6148&gt;=41.77,"2",E6148&gt;=41.46,"1,5",E6148&gt;=41.15,"1",E6148&lt;41.15,"0,5"))</f>
        <v>2</v>
      </c>
      <c r="J6148" s="197">
        <f t="shared" ref="J6148:J6211" si="579">VALUE(_xlfn.IFS(F6148&gt;4.53,"0,5",F6148&gt;=4.2,"1",F6148&gt;=3.86,"1,5",F6148&gt;=3.52,"2",F6148&gt;=3.18,"2,5",F6148&gt;=2.84,"3",F6148&gt;=2.5,"3,5",F6148&gt;=2.16,"4",F6148&gt;=1.82,"4,5",F6148&lt;1.82,"5"))</f>
        <v>4</v>
      </c>
      <c r="K6148" s="186">
        <f t="shared" si="576"/>
        <v>9.5</v>
      </c>
      <c r="L6148" s="198">
        <f t="shared" ref="L6148:L6211" si="580">(H6148+I6148+J6148)/3</f>
        <v>3.1666666666666665</v>
      </c>
      <c r="M6148" s="199">
        <f t="shared" ref="M6148:M6211" si="581">ROUNDDOWN(L6148,2)</f>
        <v>3.16</v>
      </c>
    </row>
    <row r="6149" spans="1:13" x14ac:dyDescent="0.35">
      <c r="A6149" s="189" t="s">
        <v>5528</v>
      </c>
      <c r="B6149" s="190" t="s">
        <v>5535</v>
      </c>
      <c r="C6149" s="191">
        <v>568546</v>
      </c>
      <c r="D6149" s="192">
        <v>2.9809999999999999</v>
      </c>
      <c r="E6149" s="193">
        <v>41.924309389999998</v>
      </c>
      <c r="F6149" s="194">
        <v>2.3204419889502761</v>
      </c>
      <c r="H6149" s="195">
        <f t="shared" si="577"/>
        <v>2.5</v>
      </c>
      <c r="I6149" s="196">
        <f t="shared" si="578"/>
        <v>2</v>
      </c>
      <c r="J6149" s="197">
        <f t="shared" si="579"/>
        <v>4</v>
      </c>
      <c r="K6149" s="186">
        <f t="shared" si="576"/>
        <v>8.5</v>
      </c>
      <c r="L6149" s="198">
        <f t="shared" si="580"/>
        <v>2.8333333333333335</v>
      </c>
      <c r="M6149" s="199">
        <f t="shared" si="581"/>
        <v>2.83</v>
      </c>
    </row>
    <row r="6150" spans="1:13" x14ac:dyDescent="0.35">
      <c r="A6150" s="189" t="s">
        <v>5528</v>
      </c>
      <c r="B6150" s="190" t="s">
        <v>5536</v>
      </c>
      <c r="C6150" s="191">
        <v>500046</v>
      </c>
      <c r="D6150" s="192">
        <v>1.6839999999999999</v>
      </c>
      <c r="E6150" s="193">
        <v>41.925483499999999</v>
      </c>
      <c r="F6150" s="194">
        <v>3.4129692832764507</v>
      </c>
      <c r="H6150" s="195">
        <f t="shared" si="577"/>
        <v>0.5</v>
      </c>
      <c r="I6150" s="196">
        <f t="shared" si="578"/>
        <v>2</v>
      </c>
      <c r="J6150" s="197">
        <f t="shared" si="579"/>
        <v>2.5</v>
      </c>
      <c r="K6150" s="186">
        <f t="shared" si="576"/>
        <v>5</v>
      </c>
      <c r="L6150" s="198">
        <f t="shared" si="580"/>
        <v>1.6666666666666667</v>
      </c>
      <c r="M6150" s="199">
        <f t="shared" si="581"/>
        <v>1.66</v>
      </c>
    </row>
    <row r="6151" spans="1:13" x14ac:dyDescent="0.35">
      <c r="A6151" s="189" t="s">
        <v>5528</v>
      </c>
      <c r="B6151" s="190" t="s">
        <v>5537</v>
      </c>
      <c r="C6151" s="191">
        <v>599689</v>
      </c>
      <c r="D6151" s="192">
        <v>3.859</v>
      </c>
      <c r="E6151" s="193">
        <v>43.451851849999997</v>
      </c>
      <c r="F6151" s="194">
        <v>1.1522633744855966</v>
      </c>
      <c r="H6151" s="195">
        <f t="shared" si="577"/>
        <v>4.5</v>
      </c>
      <c r="I6151" s="196">
        <f t="shared" si="578"/>
        <v>4.5</v>
      </c>
      <c r="J6151" s="197">
        <f t="shared" si="579"/>
        <v>5</v>
      </c>
      <c r="K6151" s="186">
        <f t="shared" si="576"/>
        <v>14</v>
      </c>
      <c r="L6151" s="198">
        <f t="shared" si="580"/>
        <v>4.666666666666667</v>
      </c>
      <c r="M6151" s="199">
        <f t="shared" si="581"/>
        <v>4.66</v>
      </c>
    </row>
    <row r="6152" spans="1:13" x14ac:dyDescent="0.35">
      <c r="A6152" s="189" t="s">
        <v>5528</v>
      </c>
      <c r="B6152" s="190" t="s">
        <v>5528</v>
      </c>
      <c r="C6152" s="191">
        <v>599191</v>
      </c>
      <c r="D6152" s="192">
        <v>3.72</v>
      </c>
      <c r="E6152" s="193">
        <v>43.732766490000003</v>
      </c>
      <c r="F6152" s="194">
        <v>1.2525551254729701</v>
      </c>
      <c r="H6152" s="195">
        <f t="shared" si="577"/>
        <v>4</v>
      </c>
      <c r="I6152" s="196">
        <f t="shared" si="578"/>
        <v>5</v>
      </c>
      <c r="J6152" s="197">
        <f t="shared" si="579"/>
        <v>5</v>
      </c>
      <c r="K6152" s="186">
        <f t="shared" si="576"/>
        <v>14</v>
      </c>
      <c r="L6152" s="198">
        <f t="shared" si="580"/>
        <v>4.666666666666667</v>
      </c>
      <c r="M6152" s="199">
        <f t="shared" si="581"/>
        <v>4.66</v>
      </c>
    </row>
    <row r="6153" spans="1:13" x14ac:dyDescent="0.35">
      <c r="A6153" s="189" t="s">
        <v>5528</v>
      </c>
      <c r="B6153" s="190" t="s">
        <v>5538</v>
      </c>
      <c r="C6153" s="191">
        <v>568554</v>
      </c>
      <c r="D6153" s="192">
        <v>2.6890000000000001</v>
      </c>
      <c r="E6153" s="193">
        <v>42.715189870000003</v>
      </c>
      <c r="F6153" s="194">
        <v>2.2151898734177213</v>
      </c>
      <c r="H6153" s="195">
        <f t="shared" si="577"/>
        <v>2</v>
      </c>
      <c r="I6153" s="196">
        <f t="shared" si="578"/>
        <v>3.5</v>
      </c>
      <c r="J6153" s="197">
        <f t="shared" si="579"/>
        <v>4</v>
      </c>
      <c r="K6153" s="186">
        <f t="shared" si="576"/>
        <v>9.5</v>
      </c>
      <c r="L6153" s="198">
        <f t="shared" si="580"/>
        <v>3.1666666666666665</v>
      </c>
      <c r="M6153" s="199">
        <f t="shared" si="581"/>
        <v>3.16</v>
      </c>
    </row>
    <row r="6154" spans="1:13" x14ac:dyDescent="0.35">
      <c r="A6154" s="189" t="s">
        <v>5528</v>
      </c>
      <c r="B6154" s="190" t="s">
        <v>5539</v>
      </c>
      <c r="C6154" s="191">
        <v>599832</v>
      </c>
      <c r="D6154" s="192">
        <v>2.0569999999999999</v>
      </c>
      <c r="E6154" s="193">
        <v>39.400607399999998</v>
      </c>
      <c r="F6154" s="194">
        <v>10.71231363887355</v>
      </c>
      <c r="H6154" s="195">
        <f t="shared" si="577"/>
        <v>0.5</v>
      </c>
      <c r="I6154" s="196">
        <f t="shared" si="578"/>
        <v>0.5</v>
      </c>
      <c r="J6154" s="197">
        <f t="shared" si="579"/>
        <v>0.5</v>
      </c>
      <c r="K6154" s="186">
        <f t="shared" si="576"/>
        <v>1.5</v>
      </c>
      <c r="L6154" s="198">
        <f t="shared" si="580"/>
        <v>0.5</v>
      </c>
      <c r="M6154" s="199">
        <f t="shared" si="581"/>
        <v>0.5</v>
      </c>
    </row>
    <row r="6155" spans="1:13" x14ac:dyDescent="0.35">
      <c r="A6155" s="189" t="s">
        <v>5528</v>
      </c>
      <c r="B6155" s="190" t="s">
        <v>5540</v>
      </c>
      <c r="C6155" s="191">
        <v>599905</v>
      </c>
      <c r="D6155" s="192">
        <v>2.4489999999999998</v>
      </c>
      <c r="E6155" s="193">
        <v>41.260855040000003</v>
      </c>
      <c r="F6155" s="194">
        <v>3.3400133600534403</v>
      </c>
      <c r="H6155" s="195">
        <f t="shared" si="577"/>
        <v>1</v>
      </c>
      <c r="I6155" s="196">
        <f t="shared" si="578"/>
        <v>1</v>
      </c>
      <c r="J6155" s="197">
        <f t="shared" si="579"/>
        <v>2.5</v>
      </c>
      <c r="K6155" s="186">
        <f t="shared" si="576"/>
        <v>4.5</v>
      </c>
      <c r="L6155" s="198">
        <f t="shared" si="580"/>
        <v>1.5</v>
      </c>
      <c r="M6155" s="199">
        <f t="shared" si="581"/>
        <v>1.5</v>
      </c>
    </row>
    <row r="6156" spans="1:13" x14ac:dyDescent="0.35">
      <c r="A6156" s="189" t="s">
        <v>5528</v>
      </c>
      <c r="B6156" s="190" t="s">
        <v>5541</v>
      </c>
      <c r="C6156" s="191">
        <v>599930</v>
      </c>
      <c r="D6156" s="192">
        <v>3.0489999999999999</v>
      </c>
      <c r="E6156" s="193">
        <v>40.298484330000001</v>
      </c>
      <c r="F6156" s="194">
        <v>4.409231829142267</v>
      </c>
      <c r="H6156" s="195">
        <f t="shared" si="577"/>
        <v>2.5</v>
      </c>
      <c r="I6156" s="196">
        <f t="shared" si="578"/>
        <v>0.5</v>
      </c>
      <c r="J6156" s="197">
        <f t="shared" si="579"/>
        <v>1</v>
      </c>
      <c r="K6156" s="186">
        <f t="shared" si="576"/>
        <v>4</v>
      </c>
      <c r="L6156" s="198">
        <f t="shared" si="580"/>
        <v>1.3333333333333333</v>
      </c>
      <c r="M6156" s="199">
        <f t="shared" si="581"/>
        <v>1.33</v>
      </c>
    </row>
    <row r="6157" spans="1:13" x14ac:dyDescent="0.35">
      <c r="A6157" s="189" t="s">
        <v>5528</v>
      </c>
      <c r="B6157" s="190" t="s">
        <v>5542</v>
      </c>
      <c r="C6157" s="191">
        <v>554171</v>
      </c>
      <c r="D6157" s="192">
        <v>3.0259999999999998</v>
      </c>
      <c r="E6157" s="193">
        <v>43.751205400000003</v>
      </c>
      <c r="F6157" s="194">
        <v>2.9893924783027965</v>
      </c>
      <c r="H6157" s="195">
        <f t="shared" si="577"/>
        <v>2.5</v>
      </c>
      <c r="I6157" s="196">
        <f t="shared" si="578"/>
        <v>5</v>
      </c>
      <c r="J6157" s="197">
        <f t="shared" si="579"/>
        <v>3</v>
      </c>
      <c r="K6157" s="186">
        <f t="shared" ref="K6157:K6220" si="582">SUM(H6157:J6157)</f>
        <v>10.5</v>
      </c>
      <c r="L6157" s="198">
        <f t="shared" si="580"/>
        <v>3.5</v>
      </c>
      <c r="M6157" s="199">
        <f t="shared" si="581"/>
        <v>3.5</v>
      </c>
    </row>
    <row r="6158" spans="1:13" x14ac:dyDescent="0.35">
      <c r="A6158" s="189" t="s">
        <v>5528</v>
      </c>
      <c r="B6158" s="190" t="s">
        <v>5543</v>
      </c>
      <c r="C6158" s="191">
        <v>547000</v>
      </c>
      <c r="D6158" s="192">
        <v>3.65</v>
      </c>
      <c r="E6158" s="193">
        <v>41.315431160000003</v>
      </c>
      <c r="F6158" s="194">
        <v>1.8154311649016641</v>
      </c>
      <c r="H6158" s="195">
        <f t="shared" si="577"/>
        <v>4</v>
      </c>
      <c r="I6158" s="196">
        <f t="shared" si="578"/>
        <v>1</v>
      </c>
      <c r="J6158" s="197">
        <f t="shared" si="579"/>
        <v>5</v>
      </c>
      <c r="K6158" s="186">
        <f t="shared" si="582"/>
        <v>10</v>
      </c>
      <c r="L6158" s="198">
        <f t="shared" si="580"/>
        <v>3.3333333333333335</v>
      </c>
      <c r="M6158" s="199">
        <f t="shared" si="581"/>
        <v>3.33</v>
      </c>
    </row>
    <row r="6159" spans="1:13" x14ac:dyDescent="0.35">
      <c r="A6159" s="189" t="s">
        <v>5544</v>
      </c>
      <c r="B6159" s="190" t="s">
        <v>5545</v>
      </c>
      <c r="C6159" s="191">
        <v>599352</v>
      </c>
      <c r="D6159" s="192">
        <v>3.855</v>
      </c>
      <c r="E6159" s="193">
        <v>43.426033359999998</v>
      </c>
      <c r="F6159" s="194">
        <v>1.4140681653372009</v>
      </c>
      <c r="H6159" s="195">
        <f t="shared" si="577"/>
        <v>4.5</v>
      </c>
      <c r="I6159" s="196">
        <f t="shared" si="578"/>
        <v>4.5</v>
      </c>
      <c r="J6159" s="197">
        <f t="shared" si="579"/>
        <v>5</v>
      </c>
      <c r="K6159" s="186">
        <f t="shared" si="582"/>
        <v>14</v>
      </c>
      <c r="L6159" s="198">
        <f t="shared" si="580"/>
        <v>4.666666666666667</v>
      </c>
      <c r="M6159" s="199">
        <f t="shared" si="581"/>
        <v>4.66</v>
      </c>
    </row>
    <row r="6160" spans="1:13" x14ac:dyDescent="0.35">
      <c r="A6160" s="189" t="s">
        <v>5544</v>
      </c>
      <c r="B6160" s="190" t="s">
        <v>5546</v>
      </c>
      <c r="C6160" s="191">
        <v>568562</v>
      </c>
      <c r="D6160" s="192">
        <v>4.202</v>
      </c>
      <c r="E6160" s="193">
        <v>39.892265190000003</v>
      </c>
      <c r="F6160" s="194">
        <v>4.4198895027624312</v>
      </c>
      <c r="H6160" s="195">
        <f t="shared" si="577"/>
        <v>5</v>
      </c>
      <c r="I6160" s="196">
        <f t="shared" si="578"/>
        <v>0.5</v>
      </c>
      <c r="J6160" s="197">
        <f t="shared" si="579"/>
        <v>1</v>
      </c>
      <c r="K6160" s="186">
        <f t="shared" si="582"/>
        <v>6.5</v>
      </c>
      <c r="L6160" s="198">
        <f t="shared" si="580"/>
        <v>2.1666666666666665</v>
      </c>
      <c r="M6160" s="199">
        <f t="shared" si="581"/>
        <v>2.16</v>
      </c>
    </row>
    <row r="6161" spans="1:13" x14ac:dyDescent="0.35">
      <c r="A6161" s="189" t="s">
        <v>5544</v>
      </c>
      <c r="B6161" s="190" t="s">
        <v>5547</v>
      </c>
      <c r="C6161" s="191">
        <v>568571</v>
      </c>
      <c r="D6161" s="192">
        <v>4.5449999999999999</v>
      </c>
      <c r="E6161" s="193">
        <v>40.721621620000001</v>
      </c>
      <c r="F6161" s="194">
        <v>2.1621621621621623</v>
      </c>
      <c r="H6161" s="195">
        <f t="shared" si="577"/>
        <v>5</v>
      </c>
      <c r="I6161" s="196">
        <f t="shared" si="578"/>
        <v>0.5</v>
      </c>
      <c r="J6161" s="197">
        <f t="shared" si="579"/>
        <v>4</v>
      </c>
      <c r="K6161" s="186">
        <f t="shared" si="582"/>
        <v>9.5</v>
      </c>
      <c r="L6161" s="198">
        <f t="shared" si="580"/>
        <v>3.1666666666666665</v>
      </c>
      <c r="M6161" s="199">
        <f t="shared" si="581"/>
        <v>3.16</v>
      </c>
    </row>
    <row r="6162" spans="1:13" x14ac:dyDescent="0.35">
      <c r="A6162" s="189" t="s">
        <v>5544</v>
      </c>
      <c r="B6162" s="190" t="s">
        <v>5548</v>
      </c>
      <c r="C6162" s="191">
        <v>554065</v>
      </c>
      <c r="D6162" s="192">
        <v>3</v>
      </c>
      <c r="E6162" s="193">
        <v>43.680094789999998</v>
      </c>
      <c r="F6162" s="194">
        <v>0.94786729857819896</v>
      </c>
      <c r="H6162" s="195">
        <f t="shared" si="577"/>
        <v>2.5</v>
      </c>
      <c r="I6162" s="196">
        <f t="shared" si="578"/>
        <v>5</v>
      </c>
      <c r="J6162" s="197">
        <f t="shared" si="579"/>
        <v>5</v>
      </c>
      <c r="K6162" s="186">
        <f t="shared" si="582"/>
        <v>12.5</v>
      </c>
      <c r="L6162" s="198">
        <f t="shared" si="580"/>
        <v>4.166666666666667</v>
      </c>
      <c r="M6162" s="199">
        <f t="shared" si="581"/>
        <v>4.16</v>
      </c>
    </row>
    <row r="6163" spans="1:13" x14ac:dyDescent="0.35">
      <c r="A6163" s="189" t="s">
        <v>5544</v>
      </c>
      <c r="B6163" s="190" t="s">
        <v>5549</v>
      </c>
      <c r="C6163" s="191">
        <v>599646</v>
      </c>
      <c r="D6163" s="192">
        <v>2.4390000000000001</v>
      </c>
      <c r="E6163" s="193">
        <v>40.612499999999997</v>
      </c>
      <c r="F6163" s="194">
        <v>2.5</v>
      </c>
      <c r="H6163" s="195">
        <f t="shared" si="577"/>
        <v>1</v>
      </c>
      <c r="I6163" s="196">
        <f t="shared" si="578"/>
        <v>0.5</v>
      </c>
      <c r="J6163" s="197">
        <f t="shared" si="579"/>
        <v>3.5</v>
      </c>
      <c r="K6163" s="186">
        <f t="shared" si="582"/>
        <v>5</v>
      </c>
      <c r="L6163" s="198">
        <f t="shared" si="580"/>
        <v>1.6666666666666667</v>
      </c>
      <c r="M6163" s="199">
        <f t="shared" si="581"/>
        <v>1.66</v>
      </c>
    </row>
    <row r="6164" spans="1:13" x14ac:dyDescent="0.35">
      <c r="A6164" s="189" t="s">
        <v>5544</v>
      </c>
      <c r="B6164" s="190" t="s">
        <v>5550</v>
      </c>
      <c r="C6164" s="191">
        <v>568589</v>
      </c>
      <c r="D6164" s="192">
        <v>2.9180000000000001</v>
      </c>
      <c r="E6164" s="193">
        <v>42.807262569999999</v>
      </c>
      <c r="F6164" s="194">
        <v>1.8621973929236499</v>
      </c>
      <c r="H6164" s="195">
        <f t="shared" si="577"/>
        <v>2.5</v>
      </c>
      <c r="I6164" s="196">
        <f t="shared" si="578"/>
        <v>3.5</v>
      </c>
      <c r="J6164" s="197">
        <f t="shared" si="579"/>
        <v>4.5</v>
      </c>
      <c r="K6164" s="186">
        <f t="shared" si="582"/>
        <v>10.5</v>
      </c>
      <c r="L6164" s="198">
        <f t="shared" si="580"/>
        <v>3.5</v>
      </c>
      <c r="M6164" s="199">
        <f t="shared" si="581"/>
        <v>3.5</v>
      </c>
    </row>
    <row r="6165" spans="1:13" x14ac:dyDescent="0.35">
      <c r="A6165" s="189" t="s">
        <v>5544</v>
      </c>
      <c r="B6165" s="190" t="s">
        <v>5544</v>
      </c>
      <c r="C6165" s="191">
        <v>599701</v>
      </c>
      <c r="D6165" s="192">
        <v>4.2990000000000004</v>
      </c>
      <c r="E6165" s="193">
        <v>42.436674379999999</v>
      </c>
      <c r="F6165" s="194">
        <v>0.84434154977529619</v>
      </c>
      <c r="H6165" s="195">
        <f t="shared" si="577"/>
        <v>5</v>
      </c>
      <c r="I6165" s="196">
        <f t="shared" si="578"/>
        <v>3</v>
      </c>
      <c r="J6165" s="197">
        <f t="shared" si="579"/>
        <v>5</v>
      </c>
      <c r="K6165" s="186">
        <f t="shared" si="582"/>
        <v>13</v>
      </c>
      <c r="L6165" s="198">
        <f t="shared" si="580"/>
        <v>4.333333333333333</v>
      </c>
      <c r="M6165" s="199">
        <f t="shared" si="581"/>
        <v>4.33</v>
      </c>
    </row>
    <row r="6166" spans="1:13" x14ac:dyDescent="0.35">
      <c r="A6166" s="189" t="s">
        <v>5544</v>
      </c>
      <c r="B6166" s="190" t="s">
        <v>5551</v>
      </c>
      <c r="C6166" s="191">
        <v>599867</v>
      </c>
      <c r="D6166" s="192">
        <v>2.4910000000000001</v>
      </c>
      <c r="E6166" s="193">
        <v>41.778327830000002</v>
      </c>
      <c r="F6166" s="194">
        <v>3.3003300330033003</v>
      </c>
      <c r="H6166" s="195">
        <f t="shared" si="577"/>
        <v>1.5</v>
      </c>
      <c r="I6166" s="196">
        <f t="shared" si="578"/>
        <v>2</v>
      </c>
      <c r="J6166" s="197">
        <f t="shared" si="579"/>
        <v>2.5</v>
      </c>
      <c r="K6166" s="186">
        <f t="shared" si="582"/>
        <v>6</v>
      </c>
      <c r="L6166" s="198">
        <f t="shared" si="580"/>
        <v>2</v>
      </c>
      <c r="M6166" s="199">
        <f t="shared" si="581"/>
        <v>2</v>
      </c>
    </row>
    <row r="6167" spans="1:13" x14ac:dyDescent="0.35">
      <c r="A6167" s="189" t="s">
        <v>5544</v>
      </c>
      <c r="B6167" s="190" t="s">
        <v>5552</v>
      </c>
      <c r="C6167" s="191">
        <v>554910</v>
      </c>
      <c r="D6167" s="192">
        <v>4.1970000000000001</v>
      </c>
      <c r="E6167" s="193">
        <v>41.699040770000003</v>
      </c>
      <c r="F6167" s="194">
        <v>1.9184652278177459</v>
      </c>
      <c r="H6167" s="195">
        <f t="shared" si="577"/>
        <v>5</v>
      </c>
      <c r="I6167" s="196">
        <f t="shared" si="578"/>
        <v>1.5</v>
      </c>
      <c r="J6167" s="197">
        <f t="shared" si="579"/>
        <v>4.5</v>
      </c>
      <c r="K6167" s="186">
        <f t="shared" si="582"/>
        <v>11</v>
      </c>
      <c r="L6167" s="198">
        <f t="shared" si="580"/>
        <v>3.6666666666666665</v>
      </c>
      <c r="M6167" s="199">
        <f t="shared" si="581"/>
        <v>3.66</v>
      </c>
    </row>
    <row r="6168" spans="1:13" x14ac:dyDescent="0.35">
      <c r="A6168" s="189" t="s">
        <v>5544</v>
      </c>
      <c r="B6168" s="190" t="s">
        <v>5553</v>
      </c>
      <c r="C6168" s="191">
        <v>569747</v>
      </c>
      <c r="D6168" s="192">
        <v>4.6050000000000004</v>
      </c>
      <c r="E6168" s="193">
        <v>42.361111110000003</v>
      </c>
      <c r="F6168" s="194">
        <v>0.92592592592592593</v>
      </c>
      <c r="H6168" s="195">
        <f t="shared" si="577"/>
        <v>5</v>
      </c>
      <c r="I6168" s="196">
        <f t="shared" si="578"/>
        <v>2.5</v>
      </c>
      <c r="J6168" s="197">
        <f t="shared" si="579"/>
        <v>5</v>
      </c>
      <c r="K6168" s="186">
        <f t="shared" si="582"/>
        <v>12.5</v>
      </c>
      <c r="L6168" s="198">
        <f t="shared" si="580"/>
        <v>4.166666666666667</v>
      </c>
      <c r="M6168" s="199">
        <f t="shared" si="581"/>
        <v>4.16</v>
      </c>
    </row>
    <row r="6169" spans="1:13" x14ac:dyDescent="0.35">
      <c r="A6169" s="189" t="s">
        <v>5554</v>
      </c>
      <c r="B6169" s="190" t="s">
        <v>5555</v>
      </c>
      <c r="C6169" s="191">
        <v>554197</v>
      </c>
      <c r="D6169" s="192">
        <v>1.4219999999999999</v>
      </c>
      <c r="E6169" s="193">
        <v>43.77746741</v>
      </c>
      <c r="F6169" s="194">
        <v>1.4897579143389201</v>
      </c>
      <c r="H6169" s="195">
        <f t="shared" si="577"/>
        <v>0.5</v>
      </c>
      <c r="I6169" s="196">
        <f t="shared" si="578"/>
        <v>5</v>
      </c>
      <c r="J6169" s="197">
        <f t="shared" si="579"/>
        <v>5</v>
      </c>
      <c r="K6169" s="186">
        <f t="shared" si="582"/>
        <v>10.5</v>
      </c>
      <c r="L6169" s="198">
        <f t="shared" si="580"/>
        <v>3.5</v>
      </c>
      <c r="M6169" s="199">
        <f t="shared" si="581"/>
        <v>3.5</v>
      </c>
    </row>
    <row r="6170" spans="1:13" x14ac:dyDescent="0.35">
      <c r="A6170" s="189" t="s">
        <v>5554</v>
      </c>
      <c r="B6170" s="190" t="s">
        <v>5556</v>
      </c>
      <c r="C6170" s="191">
        <v>553107</v>
      </c>
      <c r="D6170" s="192">
        <v>2</v>
      </c>
      <c r="E6170" s="193">
        <v>41.563291139999997</v>
      </c>
      <c r="F6170" s="194">
        <v>3.7974683544303796</v>
      </c>
      <c r="H6170" s="195">
        <f t="shared" si="577"/>
        <v>0.5</v>
      </c>
      <c r="I6170" s="196">
        <f t="shared" si="578"/>
        <v>1.5</v>
      </c>
      <c r="J6170" s="197">
        <f t="shared" si="579"/>
        <v>2</v>
      </c>
      <c r="K6170" s="186">
        <f t="shared" si="582"/>
        <v>4</v>
      </c>
      <c r="L6170" s="198">
        <f t="shared" si="580"/>
        <v>1.3333333333333333</v>
      </c>
      <c r="M6170" s="199">
        <f t="shared" si="581"/>
        <v>1.33</v>
      </c>
    </row>
    <row r="6171" spans="1:13" x14ac:dyDescent="0.35">
      <c r="A6171" s="189" t="s">
        <v>5554</v>
      </c>
      <c r="B6171" s="190" t="s">
        <v>4428</v>
      </c>
      <c r="C6171" s="191">
        <v>506320</v>
      </c>
      <c r="D6171" s="192">
        <v>1.9670000000000001</v>
      </c>
      <c r="E6171" s="193">
        <v>42.812867410000003</v>
      </c>
      <c r="F6171" s="194">
        <v>3.9190071848465058</v>
      </c>
      <c r="H6171" s="195">
        <f t="shared" si="577"/>
        <v>0.5</v>
      </c>
      <c r="I6171" s="196">
        <f t="shared" si="578"/>
        <v>3.5</v>
      </c>
      <c r="J6171" s="197">
        <f t="shared" si="579"/>
        <v>1.5</v>
      </c>
      <c r="K6171" s="186">
        <f t="shared" si="582"/>
        <v>5.5</v>
      </c>
      <c r="L6171" s="198">
        <f t="shared" si="580"/>
        <v>1.8333333333333333</v>
      </c>
      <c r="M6171" s="199">
        <f t="shared" si="581"/>
        <v>1.83</v>
      </c>
    </row>
    <row r="6172" spans="1:13" x14ac:dyDescent="0.35">
      <c r="A6172" s="189" t="s">
        <v>5554</v>
      </c>
      <c r="B6172" s="190" t="s">
        <v>5557</v>
      </c>
      <c r="C6172" s="191">
        <v>568261</v>
      </c>
      <c r="D6172" s="192">
        <v>1.17</v>
      </c>
      <c r="E6172" s="193">
        <v>41.206852789999999</v>
      </c>
      <c r="F6172" s="194">
        <v>4.3147208121827409</v>
      </c>
      <c r="H6172" s="195">
        <f t="shared" si="577"/>
        <v>0.5</v>
      </c>
      <c r="I6172" s="196">
        <f t="shared" si="578"/>
        <v>1</v>
      </c>
      <c r="J6172" s="197">
        <f t="shared" si="579"/>
        <v>1</v>
      </c>
      <c r="K6172" s="186">
        <f t="shared" si="582"/>
        <v>2.5</v>
      </c>
      <c r="L6172" s="198">
        <f t="shared" si="580"/>
        <v>0.83333333333333337</v>
      </c>
      <c r="M6172" s="199">
        <f t="shared" si="581"/>
        <v>0.83</v>
      </c>
    </row>
    <row r="6173" spans="1:13" x14ac:dyDescent="0.35">
      <c r="A6173" s="189" t="s">
        <v>5554</v>
      </c>
      <c r="B6173" s="190" t="s">
        <v>5558</v>
      </c>
      <c r="C6173" s="191">
        <v>553051</v>
      </c>
      <c r="D6173" s="192">
        <v>2.0289999999999999</v>
      </c>
      <c r="E6173" s="193">
        <v>43.69161106</v>
      </c>
      <c r="F6173" s="194">
        <v>2.2878932316491896</v>
      </c>
      <c r="H6173" s="195">
        <f t="shared" si="577"/>
        <v>0.5</v>
      </c>
      <c r="I6173" s="196">
        <f t="shared" si="578"/>
        <v>5</v>
      </c>
      <c r="J6173" s="197">
        <f t="shared" si="579"/>
        <v>4</v>
      </c>
      <c r="K6173" s="186">
        <f t="shared" si="582"/>
        <v>9.5</v>
      </c>
      <c r="L6173" s="198">
        <f t="shared" si="580"/>
        <v>3.1666666666666665</v>
      </c>
      <c r="M6173" s="199">
        <f t="shared" si="581"/>
        <v>3.16</v>
      </c>
    </row>
    <row r="6174" spans="1:13" x14ac:dyDescent="0.35">
      <c r="A6174" s="189" t="s">
        <v>5554</v>
      </c>
      <c r="B6174" s="190" t="s">
        <v>5559</v>
      </c>
      <c r="C6174" s="191">
        <v>506753</v>
      </c>
      <c r="D6174" s="192">
        <v>1.69</v>
      </c>
      <c r="E6174" s="193">
        <v>45.324653310000002</v>
      </c>
      <c r="F6174" s="194">
        <v>2.773497688751926</v>
      </c>
      <c r="H6174" s="195">
        <f t="shared" si="577"/>
        <v>0.5</v>
      </c>
      <c r="I6174" s="196">
        <f t="shared" si="578"/>
        <v>5</v>
      </c>
      <c r="J6174" s="197">
        <f t="shared" si="579"/>
        <v>3.5</v>
      </c>
      <c r="K6174" s="186">
        <f t="shared" si="582"/>
        <v>9</v>
      </c>
      <c r="L6174" s="198">
        <f t="shared" si="580"/>
        <v>3</v>
      </c>
      <c r="M6174" s="199">
        <f t="shared" si="581"/>
        <v>3</v>
      </c>
    </row>
    <row r="6175" spans="1:13" x14ac:dyDescent="0.35">
      <c r="A6175" s="189" t="s">
        <v>5554</v>
      </c>
      <c r="B6175" s="190" t="s">
        <v>5560</v>
      </c>
      <c r="C6175" s="191">
        <v>553093</v>
      </c>
      <c r="D6175" s="192">
        <v>2.8370000000000002</v>
      </c>
      <c r="E6175" s="193">
        <v>40.131111109999999</v>
      </c>
      <c r="F6175" s="194">
        <v>2.9629629629629628</v>
      </c>
      <c r="H6175" s="195">
        <f t="shared" si="577"/>
        <v>2</v>
      </c>
      <c r="I6175" s="196">
        <f t="shared" si="578"/>
        <v>0.5</v>
      </c>
      <c r="J6175" s="197">
        <f t="shared" si="579"/>
        <v>3</v>
      </c>
      <c r="K6175" s="186">
        <f t="shared" si="582"/>
        <v>5.5</v>
      </c>
      <c r="L6175" s="198">
        <f t="shared" si="580"/>
        <v>1.8333333333333333</v>
      </c>
      <c r="M6175" s="199">
        <f t="shared" si="581"/>
        <v>1.83</v>
      </c>
    </row>
    <row r="6176" spans="1:13" x14ac:dyDescent="0.35">
      <c r="A6176" s="189" t="s">
        <v>5554</v>
      </c>
      <c r="B6176" s="190" t="s">
        <v>5561</v>
      </c>
      <c r="C6176" s="191">
        <v>568368</v>
      </c>
      <c r="D6176" s="192">
        <v>2.66</v>
      </c>
      <c r="E6176" s="193">
        <v>42.519097219999999</v>
      </c>
      <c r="F6176" s="194">
        <v>3.125</v>
      </c>
      <c r="H6176" s="195">
        <f t="shared" si="577"/>
        <v>1.5</v>
      </c>
      <c r="I6176" s="196">
        <f t="shared" si="578"/>
        <v>3</v>
      </c>
      <c r="J6176" s="197">
        <f t="shared" si="579"/>
        <v>3</v>
      </c>
      <c r="K6176" s="186">
        <f t="shared" si="582"/>
        <v>7.5</v>
      </c>
      <c r="L6176" s="198">
        <f t="shared" si="580"/>
        <v>2.5</v>
      </c>
      <c r="M6176" s="199">
        <f t="shared" si="581"/>
        <v>2.5</v>
      </c>
    </row>
    <row r="6177" spans="1:13" x14ac:dyDescent="0.35">
      <c r="A6177" s="189" t="s">
        <v>5554</v>
      </c>
      <c r="B6177" s="190" t="s">
        <v>5562</v>
      </c>
      <c r="C6177" s="191">
        <v>507105</v>
      </c>
      <c r="D6177" s="192">
        <v>1.911</v>
      </c>
      <c r="E6177" s="193">
        <v>42.653539379999998</v>
      </c>
      <c r="F6177" s="194">
        <v>4.586241276171485</v>
      </c>
      <c r="H6177" s="195">
        <f t="shared" si="577"/>
        <v>0.5</v>
      </c>
      <c r="I6177" s="196">
        <f t="shared" si="578"/>
        <v>3</v>
      </c>
      <c r="J6177" s="197">
        <f t="shared" si="579"/>
        <v>0.5</v>
      </c>
      <c r="K6177" s="186">
        <f t="shared" si="582"/>
        <v>4</v>
      </c>
      <c r="L6177" s="198">
        <f t="shared" si="580"/>
        <v>1.3333333333333333</v>
      </c>
      <c r="M6177" s="199">
        <f t="shared" si="581"/>
        <v>1.33</v>
      </c>
    </row>
    <row r="6178" spans="1:13" x14ac:dyDescent="0.35">
      <c r="A6178" s="189" t="s">
        <v>5554</v>
      </c>
      <c r="B6178" s="190" t="s">
        <v>5563</v>
      </c>
      <c r="C6178" s="191">
        <v>507113</v>
      </c>
      <c r="D6178" s="192">
        <v>2.3199999999999998</v>
      </c>
      <c r="E6178" s="193">
        <v>42.483894579999998</v>
      </c>
      <c r="F6178" s="194">
        <v>4.5387994143484631</v>
      </c>
      <c r="H6178" s="195">
        <f t="shared" si="577"/>
        <v>1</v>
      </c>
      <c r="I6178" s="196">
        <f t="shared" si="578"/>
        <v>3</v>
      </c>
      <c r="J6178" s="197">
        <f t="shared" si="579"/>
        <v>0.5</v>
      </c>
      <c r="K6178" s="186">
        <f t="shared" si="582"/>
        <v>4.5</v>
      </c>
      <c r="L6178" s="198">
        <f t="shared" si="580"/>
        <v>1.5</v>
      </c>
      <c r="M6178" s="199">
        <f t="shared" si="581"/>
        <v>1.5</v>
      </c>
    </row>
    <row r="6179" spans="1:13" x14ac:dyDescent="0.35">
      <c r="A6179" s="189" t="s">
        <v>5554</v>
      </c>
      <c r="B6179" s="190" t="s">
        <v>5564</v>
      </c>
      <c r="C6179" s="191">
        <v>507261</v>
      </c>
      <c r="D6179" s="192">
        <v>2.2029999999999998</v>
      </c>
      <c r="E6179" s="193">
        <v>46.801503089999997</v>
      </c>
      <c r="F6179" s="194">
        <v>2.2988505747126435</v>
      </c>
      <c r="H6179" s="195">
        <f t="shared" si="577"/>
        <v>0.5</v>
      </c>
      <c r="I6179" s="196">
        <f t="shared" si="578"/>
        <v>5</v>
      </c>
      <c r="J6179" s="197">
        <f t="shared" si="579"/>
        <v>4</v>
      </c>
      <c r="K6179" s="186">
        <f t="shared" si="582"/>
        <v>9.5</v>
      </c>
      <c r="L6179" s="198">
        <f t="shared" si="580"/>
        <v>3.1666666666666665</v>
      </c>
      <c r="M6179" s="199">
        <f t="shared" si="581"/>
        <v>3.16</v>
      </c>
    </row>
    <row r="6180" spans="1:13" x14ac:dyDescent="0.35">
      <c r="A6180" s="189" t="s">
        <v>5554</v>
      </c>
      <c r="B6180" s="190" t="s">
        <v>5565</v>
      </c>
      <c r="C6180" s="191">
        <v>507270</v>
      </c>
      <c r="D6180" s="192">
        <v>2.2650000000000001</v>
      </c>
      <c r="E6180" s="193">
        <v>42.876299000000003</v>
      </c>
      <c r="F6180" s="194">
        <v>1.7866909753874205</v>
      </c>
      <c r="H6180" s="195">
        <f t="shared" si="577"/>
        <v>1</v>
      </c>
      <c r="I6180" s="196">
        <f t="shared" si="578"/>
        <v>3.5</v>
      </c>
      <c r="J6180" s="197">
        <f t="shared" si="579"/>
        <v>5</v>
      </c>
      <c r="K6180" s="186">
        <f t="shared" si="582"/>
        <v>9.5</v>
      </c>
      <c r="L6180" s="198">
        <f t="shared" si="580"/>
        <v>3.1666666666666665</v>
      </c>
      <c r="M6180" s="199">
        <f t="shared" si="581"/>
        <v>3.16</v>
      </c>
    </row>
    <row r="6181" spans="1:13" x14ac:dyDescent="0.35">
      <c r="A6181" s="189" t="s">
        <v>5554</v>
      </c>
      <c r="B6181" s="190" t="s">
        <v>5566</v>
      </c>
      <c r="C6181" s="191">
        <v>512923</v>
      </c>
      <c r="D6181" s="192">
        <v>2.1080000000000001</v>
      </c>
      <c r="E6181" s="193">
        <v>41.265505519999998</v>
      </c>
      <c r="F6181" s="194">
        <v>2.3789294817332198</v>
      </c>
      <c r="H6181" s="195">
        <f t="shared" si="577"/>
        <v>0.5</v>
      </c>
      <c r="I6181" s="196">
        <f t="shared" si="578"/>
        <v>1</v>
      </c>
      <c r="J6181" s="197">
        <f t="shared" si="579"/>
        <v>4</v>
      </c>
      <c r="K6181" s="186">
        <f t="shared" si="582"/>
        <v>5.5</v>
      </c>
      <c r="L6181" s="198">
        <f t="shared" si="580"/>
        <v>1.8333333333333333</v>
      </c>
      <c r="M6181" s="199">
        <f t="shared" si="581"/>
        <v>1.83</v>
      </c>
    </row>
    <row r="6182" spans="1:13" x14ac:dyDescent="0.35">
      <c r="A6182" s="189" t="s">
        <v>5554</v>
      </c>
      <c r="B6182" s="190" t="s">
        <v>5567</v>
      </c>
      <c r="C6182" s="191">
        <v>569909</v>
      </c>
      <c r="D6182" s="192">
        <v>1.319</v>
      </c>
      <c r="E6182" s="193">
        <v>41.728448280000002</v>
      </c>
      <c r="F6182" s="194">
        <v>2.5862068965517242</v>
      </c>
      <c r="H6182" s="195">
        <f t="shared" si="577"/>
        <v>0.5</v>
      </c>
      <c r="I6182" s="196">
        <f t="shared" si="578"/>
        <v>1.5</v>
      </c>
      <c r="J6182" s="197">
        <f t="shared" si="579"/>
        <v>3.5</v>
      </c>
      <c r="K6182" s="186">
        <f t="shared" si="582"/>
        <v>5.5</v>
      </c>
      <c r="L6182" s="198">
        <f t="shared" si="580"/>
        <v>1.8333333333333333</v>
      </c>
      <c r="M6182" s="199">
        <f t="shared" si="581"/>
        <v>1.83</v>
      </c>
    </row>
    <row r="6183" spans="1:13" x14ac:dyDescent="0.35">
      <c r="A6183" s="189" t="s">
        <v>5554</v>
      </c>
      <c r="B6183" s="190" t="s">
        <v>5568</v>
      </c>
      <c r="C6183" s="191">
        <v>507377</v>
      </c>
      <c r="D6183" s="192">
        <v>3.9940000000000002</v>
      </c>
      <c r="E6183" s="193">
        <v>43.327777779999998</v>
      </c>
      <c r="F6183" s="194">
        <v>1.8518518518518519</v>
      </c>
      <c r="H6183" s="195">
        <f t="shared" si="577"/>
        <v>4.5</v>
      </c>
      <c r="I6183" s="196">
        <f t="shared" si="578"/>
        <v>4.5</v>
      </c>
      <c r="J6183" s="197">
        <f t="shared" si="579"/>
        <v>4.5</v>
      </c>
      <c r="K6183" s="186">
        <f t="shared" si="582"/>
        <v>13.5</v>
      </c>
      <c r="L6183" s="198">
        <f t="shared" si="580"/>
        <v>4.5</v>
      </c>
      <c r="M6183" s="199">
        <f t="shared" si="581"/>
        <v>4.5</v>
      </c>
    </row>
    <row r="6184" spans="1:13" x14ac:dyDescent="0.35">
      <c r="A6184" s="189" t="s">
        <v>5554</v>
      </c>
      <c r="B6184" s="190" t="s">
        <v>5569</v>
      </c>
      <c r="C6184" s="191">
        <v>547191</v>
      </c>
      <c r="D6184" s="192">
        <v>3.3780000000000001</v>
      </c>
      <c r="E6184" s="193">
        <v>41.721311479999997</v>
      </c>
      <c r="F6184" s="194">
        <v>1.639344262295082</v>
      </c>
      <c r="H6184" s="195">
        <f t="shared" si="577"/>
        <v>3.5</v>
      </c>
      <c r="I6184" s="196">
        <f t="shared" si="578"/>
        <v>1.5</v>
      </c>
      <c r="J6184" s="197">
        <f t="shared" si="579"/>
        <v>5</v>
      </c>
      <c r="K6184" s="186">
        <f t="shared" si="582"/>
        <v>10</v>
      </c>
      <c r="L6184" s="198">
        <f t="shared" si="580"/>
        <v>3.3333333333333335</v>
      </c>
      <c r="M6184" s="199">
        <f t="shared" si="581"/>
        <v>3.33</v>
      </c>
    </row>
    <row r="6185" spans="1:13" x14ac:dyDescent="0.35">
      <c r="A6185" s="189" t="s">
        <v>5554</v>
      </c>
      <c r="B6185" s="190" t="s">
        <v>4745</v>
      </c>
      <c r="C6185" s="191">
        <v>512907</v>
      </c>
      <c r="D6185" s="192">
        <v>1.359</v>
      </c>
      <c r="E6185" s="193">
        <v>44.05241461</v>
      </c>
      <c r="F6185" s="194">
        <v>3.2979976442873968</v>
      </c>
      <c r="H6185" s="195">
        <f t="shared" si="577"/>
        <v>0.5</v>
      </c>
      <c r="I6185" s="196">
        <f t="shared" si="578"/>
        <v>5</v>
      </c>
      <c r="J6185" s="197">
        <f t="shared" si="579"/>
        <v>2.5</v>
      </c>
      <c r="K6185" s="186">
        <f t="shared" si="582"/>
        <v>8</v>
      </c>
      <c r="L6185" s="198">
        <f t="shared" si="580"/>
        <v>2.6666666666666665</v>
      </c>
      <c r="M6185" s="199">
        <f t="shared" si="581"/>
        <v>2.66</v>
      </c>
    </row>
    <row r="6186" spans="1:13" x14ac:dyDescent="0.35">
      <c r="A6186" s="189" t="s">
        <v>5554</v>
      </c>
      <c r="B6186" s="190" t="s">
        <v>5570</v>
      </c>
      <c r="C6186" s="191">
        <v>553115</v>
      </c>
      <c r="D6186" s="192">
        <v>4.1379999999999999</v>
      </c>
      <c r="E6186" s="193">
        <v>39.957777780000001</v>
      </c>
      <c r="F6186" s="194">
        <v>0.88888888888888895</v>
      </c>
      <c r="H6186" s="195">
        <f t="shared" si="577"/>
        <v>5</v>
      </c>
      <c r="I6186" s="196">
        <f t="shared" si="578"/>
        <v>0.5</v>
      </c>
      <c r="J6186" s="197">
        <f t="shared" si="579"/>
        <v>5</v>
      </c>
      <c r="K6186" s="186">
        <f t="shared" si="582"/>
        <v>10.5</v>
      </c>
      <c r="L6186" s="198">
        <f t="shared" si="580"/>
        <v>3.5</v>
      </c>
      <c r="M6186" s="199">
        <f t="shared" si="581"/>
        <v>3.5</v>
      </c>
    </row>
    <row r="6187" spans="1:13" x14ac:dyDescent="0.35">
      <c r="A6187" s="189" t="s">
        <v>5554</v>
      </c>
      <c r="B6187" s="190" t="s">
        <v>5571</v>
      </c>
      <c r="C6187" s="191">
        <v>507920</v>
      </c>
      <c r="D6187" s="192">
        <v>3.0409999999999999</v>
      </c>
      <c r="E6187" s="193">
        <v>42.86933045</v>
      </c>
      <c r="F6187" s="194">
        <v>2.8077753779697625</v>
      </c>
      <c r="H6187" s="195">
        <f t="shared" si="577"/>
        <v>2.5</v>
      </c>
      <c r="I6187" s="196">
        <f t="shared" si="578"/>
        <v>3.5</v>
      </c>
      <c r="J6187" s="197">
        <f t="shared" si="579"/>
        <v>3.5</v>
      </c>
      <c r="K6187" s="186">
        <f t="shared" si="582"/>
        <v>9.5</v>
      </c>
      <c r="L6187" s="198">
        <f t="shared" si="580"/>
        <v>3.1666666666666665</v>
      </c>
      <c r="M6187" s="199">
        <f t="shared" si="581"/>
        <v>3.16</v>
      </c>
    </row>
    <row r="6188" spans="1:13" x14ac:dyDescent="0.35">
      <c r="A6188" s="189" t="s">
        <v>5554</v>
      </c>
      <c r="B6188" s="190" t="s">
        <v>5572</v>
      </c>
      <c r="C6188" s="191">
        <v>568279</v>
      </c>
      <c r="D6188" s="192">
        <v>0.52100000000000002</v>
      </c>
      <c r="E6188" s="193">
        <v>39.973509929999999</v>
      </c>
      <c r="F6188" s="194">
        <v>1.3245033112582782</v>
      </c>
      <c r="H6188" s="195">
        <f t="shared" si="577"/>
        <v>0.5</v>
      </c>
      <c r="I6188" s="196">
        <f t="shared" si="578"/>
        <v>0.5</v>
      </c>
      <c r="J6188" s="197">
        <f t="shared" si="579"/>
        <v>5</v>
      </c>
      <c r="K6188" s="186">
        <f t="shared" si="582"/>
        <v>6</v>
      </c>
      <c r="L6188" s="198">
        <f t="shared" si="580"/>
        <v>2</v>
      </c>
      <c r="M6188" s="199">
        <f t="shared" si="581"/>
        <v>2</v>
      </c>
    </row>
    <row r="6189" spans="1:13" x14ac:dyDescent="0.35">
      <c r="A6189" s="189" t="s">
        <v>5554</v>
      </c>
      <c r="B6189" s="190" t="s">
        <v>5573</v>
      </c>
      <c r="C6189" s="191">
        <v>553042</v>
      </c>
      <c r="D6189" s="192">
        <v>2.2989999999999999</v>
      </c>
      <c r="E6189" s="193">
        <v>42.901360539999999</v>
      </c>
      <c r="F6189" s="194">
        <v>2.72108843537415</v>
      </c>
      <c r="H6189" s="195">
        <f t="shared" si="577"/>
        <v>1</v>
      </c>
      <c r="I6189" s="196">
        <f t="shared" si="578"/>
        <v>3.5</v>
      </c>
      <c r="J6189" s="197">
        <f t="shared" si="579"/>
        <v>3.5</v>
      </c>
      <c r="K6189" s="186">
        <f t="shared" si="582"/>
        <v>8</v>
      </c>
      <c r="L6189" s="198">
        <f t="shared" si="580"/>
        <v>2.6666666666666665</v>
      </c>
      <c r="M6189" s="199">
        <f t="shared" si="581"/>
        <v>2.66</v>
      </c>
    </row>
    <row r="6190" spans="1:13" x14ac:dyDescent="0.35">
      <c r="A6190" s="189" t="s">
        <v>5554</v>
      </c>
      <c r="B6190" s="190" t="s">
        <v>5574</v>
      </c>
      <c r="C6190" s="191">
        <v>508373</v>
      </c>
      <c r="D6190" s="192">
        <v>2.2999999999999998</v>
      </c>
      <c r="E6190" s="193">
        <v>42.265665239999997</v>
      </c>
      <c r="F6190" s="194">
        <v>2.4034334763948499</v>
      </c>
      <c r="H6190" s="195">
        <f t="shared" si="577"/>
        <v>1</v>
      </c>
      <c r="I6190" s="196">
        <f t="shared" si="578"/>
        <v>2.5</v>
      </c>
      <c r="J6190" s="197">
        <f t="shared" si="579"/>
        <v>4</v>
      </c>
      <c r="K6190" s="186">
        <f t="shared" si="582"/>
        <v>7.5</v>
      </c>
      <c r="L6190" s="198">
        <f t="shared" si="580"/>
        <v>2.5</v>
      </c>
      <c r="M6190" s="199">
        <f t="shared" si="581"/>
        <v>2.5</v>
      </c>
    </row>
    <row r="6191" spans="1:13" x14ac:dyDescent="0.35">
      <c r="A6191" s="189" t="s">
        <v>5554</v>
      </c>
      <c r="B6191" s="190" t="s">
        <v>5575</v>
      </c>
      <c r="C6191" s="191">
        <v>553158</v>
      </c>
      <c r="D6191" s="192">
        <v>1.4350000000000001</v>
      </c>
      <c r="E6191" s="193">
        <v>41.458529689999999</v>
      </c>
      <c r="F6191" s="194">
        <v>2.4505183788878417</v>
      </c>
      <c r="H6191" s="195">
        <f t="shared" si="577"/>
        <v>0.5</v>
      </c>
      <c r="I6191" s="196">
        <f t="shared" si="578"/>
        <v>1</v>
      </c>
      <c r="J6191" s="197">
        <f t="shared" si="579"/>
        <v>4</v>
      </c>
      <c r="K6191" s="186">
        <f t="shared" si="582"/>
        <v>5.5</v>
      </c>
      <c r="L6191" s="198">
        <f t="shared" si="580"/>
        <v>1.8333333333333333</v>
      </c>
      <c r="M6191" s="199">
        <f t="shared" si="581"/>
        <v>1.83</v>
      </c>
    </row>
    <row r="6192" spans="1:13" x14ac:dyDescent="0.35">
      <c r="A6192" s="189" t="s">
        <v>5554</v>
      </c>
      <c r="B6192" s="190" t="s">
        <v>5576</v>
      </c>
      <c r="C6192" s="191">
        <v>555274</v>
      </c>
      <c r="D6192" s="192">
        <v>1.5820000000000001</v>
      </c>
      <c r="E6192" s="193">
        <v>43.917999999999999</v>
      </c>
      <c r="F6192" s="194">
        <v>2.4</v>
      </c>
      <c r="H6192" s="195">
        <f t="shared" si="577"/>
        <v>0.5</v>
      </c>
      <c r="I6192" s="196">
        <f t="shared" si="578"/>
        <v>5</v>
      </c>
      <c r="J6192" s="197">
        <f t="shared" si="579"/>
        <v>4</v>
      </c>
      <c r="K6192" s="186">
        <f t="shared" si="582"/>
        <v>9.5</v>
      </c>
      <c r="L6192" s="198">
        <f t="shared" si="580"/>
        <v>3.1666666666666665</v>
      </c>
      <c r="M6192" s="199">
        <f t="shared" si="581"/>
        <v>3.16</v>
      </c>
    </row>
    <row r="6193" spans="1:13" x14ac:dyDescent="0.35">
      <c r="A6193" s="189" t="s">
        <v>5554</v>
      </c>
      <c r="B6193" s="190" t="s">
        <v>5577</v>
      </c>
      <c r="C6193" s="191">
        <v>509574</v>
      </c>
      <c r="D6193" s="192">
        <v>2.0190000000000001</v>
      </c>
      <c r="E6193" s="193">
        <v>40.685333329999999</v>
      </c>
      <c r="F6193" s="194">
        <v>5.8666666666666671</v>
      </c>
      <c r="H6193" s="195">
        <f t="shared" si="577"/>
        <v>0.5</v>
      </c>
      <c r="I6193" s="196">
        <f t="shared" si="578"/>
        <v>0.5</v>
      </c>
      <c r="J6193" s="197">
        <f t="shared" si="579"/>
        <v>0.5</v>
      </c>
      <c r="K6193" s="186">
        <f t="shared" si="582"/>
        <v>1.5</v>
      </c>
      <c r="L6193" s="198">
        <f t="shared" si="580"/>
        <v>0.5</v>
      </c>
      <c r="M6193" s="199">
        <f t="shared" si="581"/>
        <v>0.5</v>
      </c>
    </row>
    <row r="6194" spans="1:13" x14ac:dyDescent="0.35">
      <c r="A6194" s="189" t="s">
        <v>5554</v>
      </c>
      <c r="B6194" s="190" t="s">
        <v>5554</v>
      </c>
      <c r="C6194" s="191">
        <v>505927</v>
      </c>
      <c r="D6194" s="192">
        <v>3.4119999999999999</v>
      </c>
      <c r="E6194" s="193">
        <v>44.263435250000001</v>
      </c>
      <c r="F6194" s="194">
        <v>2.6618705035971222</v>
      </c>
      <c r="H6194" s="195">
        <f t="shared" si="577"/>
        <v>3.5</v>
      </c>
      <c r="I6194" s="196">
        <f t="shared" si="578"/>
        <v>5</v>
      </c>
      <c r="J6194" s="197">
        <f t="shared" si="579"/>
        <v>3.5</v>
      </c>
      <c r="K6194" s="186">
        <f t="shared" si="582"/>
        <v>12</v>
      </c>
      <c r="L6194" s="198">
        <f t="shared" si="580"/>
        <v>4</v>
      </c>
      <c r="M6194" s="199">
        <f t="shared" si="581"/>
        <v>4</v>
      </c>
    </row>
    <row r="6195" spans="1:13" x14ac:dyDescent="0.35">
      <c r="A6195" s="189" t="s">
        <v>5554</v>
      </c>
      <c r="B6195" s="190" t="s">
        <v>5578</v>
      </c>
      <c r="C6195" s="191">
        <v>509612</v>
      </c>
      <c r="D6195" s="192">
        <v>2.5779999999999998</v>
      </c>
      <c r="E6195" s="193">
        <v>41.767869070000003</v>
      </c>
      <c r="F6195" s="194">
        <v>5.2104208416833666</v>
      </c>
      <c r="H6195" s="195">
        <f t="shared" si="577"/>
        <v>1.5</v>
      </c>
      <c r="I6195" s="196">
        <f t="shared" si="578"/>
        <v>1.5</v>
      </c>
      <c r="J6195" s="197">
        <f t="shared" si="579"/>
        <v>0.5</v>
      </c>
      <c r="K6195" s="186">
        <f t="shared" si="582"/>
        <v>3.5</v>
      </c>
      <c r="L6195" s="198">
        <f t="shared" si="580"/>
        <v>1.1666666666666667</v>
      </c>
      <c r="M6195" s="199">
        <f t="shared" si="581"/>
        <v>1.1599999999999999</v>
      </c>
    </row>
    <row r="6196" spans="1:13" x14ac:dyDescent="0.35">
      <c r="A6196" s="189" t="s">
        <v>5554</v>
      </c>
      <c r="B6196" s="190" t="s">
        <v>5579</v>
      </c>
      <c r="C6196" s="191">
        <v>509736</v>
      </c>
      <c r="D6196" s="192">
        <v>1.5169999999999999</v>
      </c>
      <c r="E6196" s="193">
        <v>44.040400300000002</v>
      </c>
      <c r="F6196" s="194">
        <v>0.88954781319495912</v>
      </c>
      <c r="H6196" s="195">
        <f t="shared" si="577"/>
        <v>0.5</v>
      </c>
      <c r="I6196" s="196">
        <f t="shared" si="578"/>
        <v>5</v>
      </c>
      <c r="J6196" s="197">
        <f t="shared" si="579"/>
        <v>5</v>
      </c>
      <c r="K6196" s="186">
        <f t="shared" si="582"/>
        <v>10.5</v>
      </c>
      <c r="L6196" s="198">
        <f t="shared" si="580"/>
        <v>3.5</v>
      </c>
      <c r="M6196" s="199">
        <f t="shared" si="581"/>
        <v>3.5</v>
      </c>
    </row>
    <row r="6197" spans="1:13" x14ac:dyDescent="0.35">
      <c r="A6197" s="189" t="s">
        <v>5554</v>
      </c>
      <c r="B6197" s="190" t="s">
        <v>5580</v>
      </c>
      <c r="C6197" s="191">
        <v>509841</v>
      </c>
      <c r="D6197" s="192">
        <v>2.0129999999999999</v>
      </c>
      <c r="E6197" s="193">
        <v>40.910472970000001</v>
      </c>
      <c r="F6197" s="194">
        <v>4.7297297297297289</v>
      </c>
      <c r="H6197" s="195">
        <f t="shared" si="577"/>
        <v>0.5</v>
      </c>
      <c r="I6197" s="196">
        <f t="shared" si="578"/>
        <v>0.5</v>
      </c>
      <c r="J6197" s="197">
        <f t="shared" si="579"/>
        <v>0.5</v>
      </c>
      <c r="K6197" s="186">
        <f t="shared" si="582"/>
        <v>1.5</v>
      </c>
      <c r="L6197" s="198">
        <f t="shared" si="580"/>
        <v>0.5</v>
      </c>
      <c r="M6197" s="199">
        <f t="shared" si="581"/>
        <v>0.5</v>
      </c>
    </row>
    <row r="6198" spans="1:13" x14ac:dyDescent="0.35">
      <c r="A6198" s="189" t="s">
        <v>5554</v>
      </c>
      <c r="B6198" s="190" t="s">
        <v>5581</v>
      </c>
      <c r="C6198" s="191">
        <v>510131</v>
      </c>
      <c r="D6198" s="192">
        <v>2.2290000000000001</v>
      </c>
      <c r="E6198" s="193">
        <v>42.463927859999998</v>
      </c>
      <c r="F6198" s="194">
        <v>1.002004008016032</v>
      </c>
      <c r="H6198" s="195">
        <f t="shared" si="577"/>
        <v>1</v>
      </c>
      <c r="I6198" s="196">
        <f t="shared" si="578"/>
        <v>3</v>
      </c>
      <c r="J6198" s="197">
        <f t="shared" si="579"/>
        <v>5</v>
      </c>
      <c r="K6198" s="186">
        <f t="shared" si="582"/>
        <v>9</v>
      </c>
      <c r="L6198" s="198">
        <f t="shared" si="580"/>
        <v>3</v>
      </c>
      <c r="M6198" s="199">
        <f t="shared" si="581"/>
        <v>3</v>
      </c>
    </row>
    <row r="6199" spans="1:13" x14ac:dyDescent="0.35">
      <c r="A6199" s="189" t="s">
        <v>5554</v>
      </c>
      <c r="B6199" s="190" t="s">
        <v>5280</v>
      </c>
      <c r="C6199" s="191">
        <v>510289</v>
      </c>
      <c r="D6199" s="192">
        <v>1.782</v>
      </c>
      <c r="E6199" s="193">
        <v>41.745531509999999</v>
      </c>
      <c r="F6199" s="194">
        <v>4.7977422389463777</v>
      </c>
      <c r="H6199" s="195">
        <f t="shared" si="577"/>
        <v>0.5</v>
      </c>
      <c r="I6199" s="196">
        <f t="shared" si="578"/>
        <v>1.5</v>
      </c>
      <c r="J6199" s="197">
        <f t="shared" si="579"/>
        <v>0.5</v>
      </c>
      <c r="K6199" s="186">
        <f t="shared" si="582"/>
        <v>2.5</v>
      </c>
      <c r="L6199" s="198">
        <f t="shared" si="580"/>
        <v>0.83333333333333337</v>
      </c>
      <c r="M6199" s="199">
        <f t="shared" si="581"/>
        <v>0.83</v>
      </c>
    </row>
    <row r="6200" spans="1:13" x14ac:dyDescent="0.35">
      <c r="A6200" s="189" t="s">
        <v>5554</v>
      </c>
      <c r="B6200" s="190" t="s">
        <v>5582</v>
      </c>
      <c r="C6200" s="191">
        <v>510297</v>
      </c>
      <c r="D6200" s="192">
        <v>2.218</v>
      </c>
      <c r="E6200" s="193">
        <v>41.628571430000001</v>
      </c>
      <c r="F6200" s="194">
        <v>2.1428571428571428</v>
      </c>
      <c r="H6200" s="195">
        <f t="shared" si="577"/>
        <v>0.5</v>
      </c>
      <c r="I6200" s="196">
        <f t="shared" si="578"/>
        <v>1.5</v>
      </c>
      <c r="J6200" s="197">
        <f t="shared" si="579"/>
        <v>4.5</v>
      </c>
      <c r="K6200" s="186">
        <f t="shared" si="582"/>
        <v>6.5</v>
      </c>
      <c r="L6200" s="198">
        <f t="shared" si="580"/>
        <v>2.1666666666666665</v>
      </c>
      <c r="M6200" s="199">
        <f t="shared" si="581"/>
        <v>2.16</v>
      </c>
    </row>
    <row r="6201" spans="1:13" x14ac:dyDescent="0.35">
      <c r="A6201" s="189" t="s">
        <v>5554</v>
      </c>
      <c r="B6201" s="190" t="s">
        <v>2819</v>
      </c>
      <c r="C6201" s="191">
        <v>597821</v>
      </c>
      <c r="D6201" s="192">
        <v>3.4220000000000002</v>
      </c>
      <c r="E6201" s="193">
        <v>43.021197010000002</v>
      </c>
      <c r="F6201" s="194">
        <v>2.4937655860349128</v>
      </c>
      <c r="H6201" s="195">
        <f t="shared" si="577"/>
        <v>3.5</v>
      </c>
      <c r="I6201" s="196">
        <f t="shared" si="578"/>
        <v>3.5</v>
      </c>
      <c r="J6201" s="197">
        <f t="shared" si="579"/>
        <v>4</v>
      </c>
      <c r="K6201" s="186">
        <f t="shared" si="582"/>
        <v>11</v>
      </c>
      <c r="L6201" s="198">
        <f t="shared" si="580"/>
        <v>3.6666666666666665</v>
      </c>
      <c r="M6201" s="199">
        <f t="shared" si="581"/>
        <v>3.66</v>
      </c>
    </row>
    <row r="6202" spans="1:13" x14ac:dyDescent="0.35">
      <c r="A6202" s="189" t="s">
        <v>5554</v>
      </c>
      <c r="B6202" s="190" t="s">
        <v>5583</v>
      </c>
      <c r="C6202" s="191">
        <v>510343</v>
      </c>
      <c r="D6202" s="192">
        <v>1.8460000000000001</v>
      </c>
      <c r="E6202" s="193">
        <v>41.520661160000003</v>
      </c>
      <c r="F6202" s="194">
        <v>3.168044077134986</v>
      </c>
      <c r="H6202" s="195">
        <f t="shared" si="577"/>
        <v>0.5</v>
      </c>
      <c r="I6202" s="196">
        <f t="shared" si="578"/>
        <v>1.5</v>
      </c>
      <c r="J6202" s="197">
        <f t="shared" si="579"/>
        <v>3</v>
      </c>
      <c r="K6202" s="186">
        <f t="shared" si="582"/>
        <v>5</v>
      </c>
      <c r="L6202" s="198">
        <f t="shared" si="580"/>
        <v>1.6666666666666667</v>
      </c>
      <c r="M6202" s="199">
        <f t="shared" si="581"/>
        <v>1.66</v>
      </c>
    </row>
    <row r="6203" spans="1:13" x14ac:dyDescent="0.35">
      <c r="A6203" s="189" t="s">
        <v>5554</v>
      </c>
      <c r="B6203" s="190" t="s">
        <v>5584</v>
      </c>
      <c r="C6203" s="191">
        <v>568333</v>
      </c>
      <c r="D6203" s="192">
        <v>3.431</v>
      </c>
      <c r="E6203" s="193">
        <v>40.920833330000001</v>
      </c>
      <c r="F6203" s="194">
        <v>5.2777777777777777</v>
      </c>
      <c r="H6203" s="195">
        <f t="shared" si="577"/>
        <v>3.5</v>
      </c>
      <c r="I6203" s="196">
        <f t="shared" si="578"/>
        <v>0.5</v>
      </c>
      <c r="J6203" s="197">
        <f t="shared" si="579"/>
        <v>0.5</v>
      </c>
      <c r="K6203" s="186">
        <f t="shared" si="582"/>
        <v>4.5</v>
      </c>
      <c r="L6203" s="198">
        <f t="shared" si="580"/>
        <v>1.5</v>
      </c>
      <c r="M6203" s="199">
        <f t="shared" si="581"/>
        <v>1.5</v>
      </c>
    </row>
    <row r="6204" spans="1:13" x14ac:dyDescent="0.35">
      <c r="A6204" s="189" t="s">
        <v>5554</v>
      </c>
      <c r="B6204" s="190" t="s">
        <v>5585</v>
      </c>
      <c r="C6204" s="191">
        <v>510491</v>
      </c>
      <c r="D6204" s="192">
        <v>3.2050000000000001</v>
      </c>
      <c r="E6204" s="193">
        <v>41.20975232</v>
      </c>
      <c r="F6204" s="194">
        <v>2.9411764705882351</v>
      </c>
      <c r="H6204" s="195">
        <f t="shared" si="577"/>
        <v>3</v>
      </c>
      <c r="I6204" s="196">
        <f t="shared" si="578"/>
        <v>1</v>
      </c>
      <c r="J6204" s="197">
        <f t="shared" si="579"/>
        <v>3</v>
      </c>
      <c r="K6204" s="186">
        <f t="shared" si="582"/>
        <v>7</v>
      </c>
      <c r="L6204" s="198">
        <f t="shared" si="580"/>
        <v>2.3333333333333335</v>
      </c>
      <c r="M6204" s="199">
        <f t="shared" si="581"/>
        <v>2.33</v>
      </c>
    </row>
    <row r="6205" spans="1:13" x14ac:dyDescent="0.35">
      <c r="A6205" s="189" t="s">
        <v>5554</v>
      </c>
      <c r="B6205" s="190" t="s">
        <v>5586</v>
      </c>
      <c r="C6205" s="191">
        <v>512745</v>
      </c>
      <c r="D6205" s="192">
        <v>0.57099999999999995</v>
      </c>
      <c r="E6205" s="193">
        <v>44.295092019999998</v>
      </c>
      <c r="F6205" s="194">
        <v>2.2085889570552149</v>
      </c>
      <c r="H6205" s="195">
        <f t="shared" si="577"/>
        <v>0.5</v>
      </c>
      <c r="I6205" s="196">
        <f t="shared" si="578"/>
        <v>5</v>
      </c>
      <c r="J6205" s="197">
        <f t="shared" si="579"/>
        <v>4</v>
      </c>
      <c r="K6205" s="186">
        <f t="shared" si="582"/>
        <v>9.5</v>
      </c>
      <c r="L6205" s="198">
        <f t="shared" si="580"/>
        <v>3.1666666666666665</v>
      </c>
      <c r="M6205" s="199">
        <f t="shared" si="581"/>
        <v>3.16</v>
      </c>
    </row>
    <row r="6206" spans="1:13" x14ac:dyDescent="0.35">
      <c r="A6206" s="189" t="s">
        <v>5554</v>
      </c>
      <c r="B6206" s="190" t="s">
        <v>5587</v>
      </c>
      <c r="C6206" s="191">
        <v>568341</v>
      </c>
      <c r="D6206" s="192">
        <v>0.749</v>
      </c>
      <c r="E6206" s="193">
        <v>39.440594060000002</v>
      </c>
      <c r="F6206" s="194">
        <v>8.4158415841584162</v>
      </c>
      <c r="H6206" s="195">
        <f t="shared" si="577"/>
        <v>0.5</v>
      </c>
      <c r="I6206" s="196">
        <f t="shared" si="578"/>
        <v>0.5</v>
      </c>
      <c r="J6206" s="197">
        <f t="shared" si="579"/>
        <v>0.5</v>
      </c>
      <c r="K6206" s="186">
        <f t="shared" si="582"/>
        <v>1.5</v>
      </c>
      <c r="L6206" s="198">
        <f t="shared" si="580"/>
        <v>0.5</v>
      </c>
      <c r="M6206" s="199">
        <f t="shared" si="581"/>
        <v>0.5</v>
      </c>
    </row>
    <row r="6207" spans="1:13" x14ac:dyDescent="0.35">
      <c r="A6207" s="189" t="s">
        <v>5554</v>
      </c>
      <c r="B6207" s="190" t="s">
        <v>5588</v>
      </c>
      <c r="C6207" s="191">
        <v>510891</v>
      </c>
      <c r="D6207" s="192">
        <v>3.976</v>
      </c>
      <c r="E6207" s="193">
        <v>42.652079450000002</v>
      </c>
      <c r="F6207" s="194">
        <v>1.6139044072004967</v>
      </c>
      <c r="H6207" s="195">
        <f t="shared" si="577"/>
        <v>4.5</v>
      </c>
      <c r="I6207" s="196">
        <f t="shared" si="578"/>
        <v>3</v>
      </c>
      <c r="J6207" s="197">
        <f t="shared" si="579"/>
        <v>5</v>
      </c>
      <c r="K6207" s="186">
        <f t="shared" si="582"/>
        <v>12.5</v>
      </c>
      <c r="L6207" s="198">
        <f t="shared" si="580"/>
        <v>4.166666666666667</v>
      </c>
      <c r="M6207" s="199">
        <f t="shared" si="581"/>
        <v>4.16</v>
      </c>
    </row>
    <row r="6208" spans="1:13" x14ac:dyDescent="0.35">
      <c r="A6208" s="189" t="s">
        <v>5554</v>
      </c>
      <c r="B6208" s="190" t="s">
        <v>5589</v>
      </c>
      <c r="C6208" s="191">
        <v>510939</v>
      </c>
      <c r="D6208" s="192">
        <v>3.1909999999999998</v>
      </c>
      <c r="E6208" s="193">
        <v>41.991256829999998</v>
      </c>
      <c r="F6208" s="194">
        <v>2.2950819672131146</v>
      </c>
      <c r="H6208" s="195">
        <f t="shared" si="577"/>
        <v>3</v>
      </c>
      <c r="I6208" s="196">
        <f t="shared" si="578"/>
        <v>2</v>
      </c>
      <c r="J6208" s="197">
        <f t="shared" si="579"/>
        <v>4</v>
      </c>
      <c r="K6208" s="186">
        <f t="shared" si="582"/>
        <v>9</v>
      </c>
      <c r="L6208" s="198">
        <f t="shared" si="580"/>
        <v>3</v>
      </c>
      <c r="M6208" s="199">
        <f t="shared" si="581"/>
        <v>3</v>
      </c>
    </row>
    <row r="6209" spans="1:13" x14ac:dyDescent="0.35">
      <c r="A6209" s="189" t="s">
        <v>5554</v>
      </c>
      <c r="B6209" s="190" t="s">
        <v>2642</v>
      </c>
      <c r="C6209" s="191">
        <v>511161</v>
      </c>
      <c r="D6209" s="192">
        <v>1.3740000000000001</v>
      </c>
      <c r="E6209" s="193">
        <v>41.29349904</v>
      </c>
      <c r="F6209" s="194">
        <v>1.5296367112810707</v>
      </c>
      <c r="H6209" s="195">
        <f t="shared" si="577"/>
        <v>0.5</v>
      </c>
      <c r="I6209" s="196">
        <f t="shared" si="578"/>
        <v>1</v>
      </c>
      <c r="J6209" s="197">
        <f t="shared" si="579"/>
        <v>5</v>
      </c>
      <c r="K6209" s="186">
        <f t="shared" si="582"/>
        <v>6.5</v>
      </c>
      <c r="L6209" s="198">
        <f t="shared" si="580"/>
        <v>2.1666666666666665</v>
      </c>
      <c r="M6209" s="199">
        <f t="shared" si="581"/>
        <v>2.16</v>
      </c>
    </row>
    <row r="6210" spans="1:13" x14ac:dyDescent="0.35">
      <c r="A6210" s="189" t="s">
        <v>5590</v>
      </c>
      <c r="B6210" s="190" t="s">
        <v>5591</v>
      </c>
      <c r="C6210" s="191">
        <v>568864</v>
      </c>
      <c r="D6210" s="192">
        <v>9.2989999999999995</v>
      </c>
      <c r="E6210" s="193">
        <v>42.270618560000003</v>
      </c>
      <c r="F6210" s="194">
        <v>2.5773195876288661</v>
      </c>
      <c r="H6210" s="195">
        <f t="shared" si="577"/>
        <v>5</v>
      </c>
      <c r="I6210" s="196">
        <f t="shared" si="578"/>
        <v>2.5</v>
      </c>
      <c r="J6210" s="197">
        <f t="shared" si="579"/>
        <v>3.5</v>
      </c>
      <c r="K6210" s="186">
        <f t="shared" si="582"/>
        <v>11</v>
      </c>
      <c r="L6210" s="198">
        <f t="shared" si="580"/>
        <v>3.6666666666666665</v>
      </c>
      <c r="M6210" s="199">
        <f t="shared" si="581"/>
        <v>3.66</v>
      </c>
    </row>
    <row r="6211" spans="1:13" x14ac:dyDescent="0.35">
      <c r="A6211" s="189" t="s">
        <v>5590</v>
      </c>
      <c r="B6211" s="190" t="s">
        <v>5590</v>
      </c>
      <c r="C6211" s="191">
        <v>599069</v>
      </c>
      <c r="D6211" s="192">
        <v>9.8979999999999997</v>
      </c>
      <c r="E6211" s="193">
        <v>43.717564940000003</v>
      </c>
      <c r="F6211" s="194">
        <v>1.5902712815715623</v>
      </c>
      <c r="H6211" s="195">
        <f t="shared" si="577"/>
        <v>5</v>
      </c>
      <c r="I6211" s="196">
        <f t="shared" si="578"/>
        <v>5</v>
      </c>
      <c r="J6211" s="197">
        <f t="shared" si="579"/>
        <v>5</v>
      </c>
      <c r="K6211" s="186">
        <f t="shared" si="582"/>
        <v>15</v>
      </c>
      <c r="L6211" s="198">
        <f t="shared" si="580"/>
        <v>5</v>
      </c>
      <c r="M6211" s="199">
        <f t="shared" si="581"/>
        <v>5</v>
      </c>
    </row>
    <row r="6212" spans="1:13" x14ac:dyDescent="0.35">
      <c r="A6212" s="189" t="s">
        <v>5590</v>
      </c>
      <c r="B6212" s="190" t="s">
        <v>5495</v>
      </c>
      <c r="C6212" s="191">
        <v>599085</v>
      </c>
      <c r="D6212" s="192">
        <v>6.17</v>
      </c>
      <c r="E6212" s="193">
        <v>42.33070069</v>
      </c>
      <c r="F6212" s="194">
        <v>8.1544484946672071</v>
      </c>
      <c r="H6212" s="195">
        <f t="shared" ref="H6212:H6260" si="583">VALUE(_xlfn.IFS(D6212&gt;4.05,"5",D6212&gt;=3.83,"4,5",D6212&gt;=3.6,"4",D6212&gt;=3.37,"3,5",D6212&gt;=3.14,"3",D6212&gt;=2.91,"2,5",D6212&gt;=2.68,"2",D6212&gt;=2.45,"1,5",D6212&gt;=2.22,"1",D6212&lt;2.22,"0,5"))</f>
        <v>5</v>
      </c>
      <c r="I6212" s="196">
        <f t="shared" ref="I6212:I6260" si="584">VALUE(_xlfn.IFS(E6212&gt;43.62,"5",E6212&gt;=43.32,"4,5",E6212&gt;=43.1,"4",E6212&gt;=42.7,"3,5",E6212&gt;=42.39,"3",E6212&gt;=42.08,"2,5",E6212&gt;=41.77,"2",E6212&gt;=41.46,"1,5",E6212&gt;=41.15,"1",E6212&lt;41.15,"0,5"))</f>
        <v>2.5</v>
      </c>
      <c r="J6212" s="197">
        <f t="shared" ref="J6212:J6260" si="585">VALUE(_xlfn.IFS(F6212&gt;4.53,"0,5",F6212&gt;=4.2,"1",F6212&gt;=3.86,"1,5",F6212&gt;=3.52,"2",F6212&gt;=3.18,"2,5",F6212&gt;=2.84,"3",F6212&gt;=2.5,"3,5",F6212&gt;=2.16,"4",F6212&gt;=1.82,"4,5",F6212&lt;1.82,"5"))</f>
        <v>0.5</v>
      </c>
      <c r="K6212" s="186">
        <f t="shared" si="582"/>
        <v>8</v>
      </c>
      <c r="L6212" s="198">
        <f t="shared" ref="L6212:L6260" si="586">(H6212+I6212+J6212)/3</f>
        <v>2.6666666666666665</v>
      </c>
      <c r="M6212" s="199">
        <f t="shared" ref="M6212:M6260" si="587">ROUNDDOWN(L6212,2)</f>
        <v>2.66</v>
      </c>
    </row>
    <row r="6213" spans="1:13" x14ac:dyDescent="0.35">
      <c r="A6213" s="189" t="s">
        <v>5592</v>
      </c>
      <c r="B6213" s="190" t="s">
        <v>5593</v>
      </c>
      <c r="C6213" s="191">
        <v>569119</v>
      </c>
      <c r="D6213" s="192">
        <v>1.7290000000000001</v>
      </c>
      <c r="E6213" s="193">
        <v>42.5078125</v>
      </c>
      <c r="F6213" s="194">
        <v>1.171875</v>
      </c>
      <c r="H6213" s="195">
        <f t="shared" si="583"/>
        <v>0.5</v>
      </c>
      <c r="I6213" s="196">
        <f t="shared" si="584"/>
        <v>3</v>
      </c>
      <c r="J6213" s="197">
        <f t="shared" si="585"/>
        <v>5</v>
      </c>
      <c r="K6213" s="186">
        <f t="shared" si="582"/>
        <v>8.5</v>
      </c>
      <c r="L6213" s="198">
        <f t="shared" si="586"/>
        <v>2.8333333333333335</v>
      </c>
      <c r="M6213" s="199">
        <f t="shared" si="587"/>
        <v>2.83</v>
      </c>
    </row>
    <row r="6214" spans="1:13" x14ac:dyDescent="0.35">
      <c r="A6214" s="189" t="s">
        <v>5592</v>
      </c>
      <c r="B6214" s="190" t="s">
        <v>5206</v>
      </c>
      <c r="C6214" s="191">
        <v>506711</v>
      </c>
      <c r="D6214" s="192">
        <v>2.4289999999999998</v>
      </c>
      <c r="E6214" s="193">
        <v>43.686429510000004</v>
      </c>
      <c r="F6214" s="194">
        <v>2.3715415019762847</v>
      </c>
      <c r="H6214" s="195">
        <f t="shared" si="583"/>
        <v>1</v>
      </c>
      <c r="I6214" s="196">
        <f t="shared" si="584"/>
        <v>5</v>
      </c>
      <c r="J6214" s="197">
        <f t="shared" si="585"/>
        <v>4</v>
      </c>
      <c r="K6214" s="186">
        <f t="shared" si="582"/>
        <v>10</v>
      </c>
      <c r="L6214" s="198">
        <f t="shared" si="586"/>
        <v>3.3333333333333335</v>
      </c>
      <c r="M6214" s="199">
        <f t="shared" si="587"/>
        <v>3.33</v>
      </c>
    </row>
    <row r="6215" spans="1:13" x14ac:dyDescent="0.35">
      <c r="A6215" s="189" t="s">
        <v>5592</v>
      </c>
      <c r="B6215" s="190" t="s">
        <v>5207</v>
      </c>
      <c r="C6215" s="191">
        <v>569500</v>
      </c>
      <c r="D6215" s="192">
        <v>3.6139999999999999</v>
      </c>
      <c r="E6215" s="193">
        <v>44.751748249999999</v>
      </c>
      <c r="F6215" s="194">
        <v>1.8648018648018647</v>
      </c>
      <c r="H6215" s="195">
        <f t="shared" si="583"/>
        <v>4</v>
      </c>
      <c r="I6215" s="196">
        <f t="shared" si="584"/>
        <v>5</v>
      </c>
      <c r="J6215" s="197">
        <f t="shared" si="585"/>
        <v>4.5</v>
      </c>
      <c r="K6215" s="186">
        <f t="shared" si="582"/>
        <v>13.5</v>
      </c>
      <c r="L6215" s="198">
        <f t="shared" si="586"/>
        <v>4.5</v>
      </c>
      <c r="M6215" s="199">
        <f t="shared" si="587"/>
        <v>4.5</v>
      </c>
    </row>
    <row r="6216" spans="1:13" x14ac:dyDescent="0.35">
      <c r="A6216" s="189" t="s">
        <v>5592</v>
      </c>
      <c r="B6216" s="190" t="s">
        <v>5594</v>
      </c>
      <c r="C6216" s="191">
        <v>599549</v>
      </c>
      <c r="D6216" s="192">
        <v>2.4289999999999998</v>
      </c>
      <c r="E6216" s="193">
        <v>42.582671959999999</v>
      </c>
      <c r="F6216" s="194">
        <v>2.5573192239858908</v>
      </c>
      <c r="H6216" s="195">
        <f t="shared" si="583"/>
        <v>1</v>
      </c>
      <c r="I6216" s="196">
        <f t="shared" si="584"/>
        <v>3</v>
      </c>
      <c r="J6216" s="197">
        <f t="shared" si="585"/>
        <v>3.5</v>
      </c>
      <c r="K6216" s="186">
        <f t="shared" si="582"/>
        <v>7.5</v>
      </c>
      <c r="L6216" s="198">
        <f t="shared" si="586"/>
        <v>2.5</v>
      </c>
      <c r="M6216" s="199">
        <f t="shared" si="587"/>
        <v>2.5</v>
      </c>
    </row>
    <row r="6217" spans="1:13" x14ac:dyDescent="0.35">
      <c r="A6217" s="189" t="s">
        <v>5592</v>
      </c>
      <c r="B6217" s="190" t="s">
        <v>4899</v>
      </c>
      <c r="C6217" s="191">
        <v>554049</v>
      </c>
      <c r="D6217" s="192">
        <v>1.018</v>
      </c>
      <c r="E6217" s="193">
        <v>41.494482759999997</v>
      </c>
      <c r="F6217" s="194">
        <v>4.4137931034482758</v>
      </c>
      <c r="H6217" s="195">
        <f t="shared" si="583"/>
        <v>0.5</v>
      </c>
      <c r="I6217" s="196">
        <f t="shared" si="584"/>
        <v>1.5</v>
      </c>
      <c r="J6217" s="197">
        <f t="shared" si="585"/>
        <v>1</v>
      </c>
      <c r="K6217" s="186">
        <f t="shared" si="582"/>
        <v>3</v>
      </c>
      <c r="L6217" s="198">
        <f t="shared" si="586"/>
        <v>1</v>
      </c>
      <c r="M6217" s="199">
        <f t="shared" si="587"/>
        <v>1</v>
      </c>
    </row>
    <row r="6218" spans="1:13" x14ac:dyDescent="0.35">
      <c r="A6218" s="189" t="s">
        <v>5592</v>
      </c>
      <c r="B6218" s="190" t="s">
        <v>5592</v>
      </c>
      <c r="C6218" s="191">
        <v>554821</v>
      </c>
      <c r="D6218" s="192">
        <v>5.4470000000000001</v>
      </c>
      <c r="E6218" s="193">
        <v>43.646998400000001</v>
      </c>
      <c r="F6218" s="194">
        <v>1.4580443523607185</v>
      </c>
      <c r="H6218" s="195">
        <f t="shared" si="583"/>
        <v>5</v>
      </c>
      <c r="I6218" s="196">
        <f t="shared" si="584"/>
        <v>5</v>
      </c>
      <c r="J6218" s="197">
        <f t="shared" si="585"/>
        <v>5</v>
      </c>
      <c r="K6218" s="186">
        <f t="shared" si="582"/>
        <v>15</v>
      </c>
      <c r="L6218" s="198">
        <f t="shared" si="586"/>
        <v>5</v>
      </c>
      <c r="M6218" s="199">
        <f t="shared" si="587"/>
        <v>5</v>
      </c>
    </row>
    <row r="6219" spans="1:13" x14ac:dyDescent="0.35">
      <c r="A6219" s="189" t="s">
        <v>5592</v>
      </c>
      <c r="B6219" s="190" t="s">
        <v>5595</v>
      </c>
      <c r="C6219" s="191">
        <v>598739</v>
      </c>
      <c r="D6219" s="192">
        <v>2.355</v>
      </c>
      <c r="E6219" s="193">
        <v>42.172158709999998</v>
      </c>
      <c r="F6219" s="194">
        <v>5.4472091459314056</v>
      </c>
      <c r="H6219" s="195">
        <f t="shared" si="583"/>
        <v>1</v>
      </c>
      <c r="I6219" s="196">
        <f t="shared" si="584"/>
        <v>2.5</v>
      </c>
      <c r="J6219" s="197">
        <f t="shared" si="585"/>
        <v>0.5</v>
      </c>
      <c r="K6219" s="186">
        <f t="shared" si="582"/>
        <v>4</v>
      </c>
      <c r="L6219" s="198">
        <f t="shared" si="586"/>
        <v>1.3333333333333333</v>
      </c>
      <c r="M6219" s="199">
        <f t="shared" si="587"/>
        <v>1.33</v>
      </c>
    </row>
    <row r="6220" spans="1:13" x14ac:dyDescent="0.35">
      <c r="A6220" s="189" t="s">
        <v>5592</v>
      </c>
      <c r="B6220" s="190" t="s">
        <v>5596</v>
      </c>
      <c r="C6220" s="191">
        <v>598798</v>
      </c>
      <c r="D6220" s="192">
        <v>1.8580000000000001</v>
      </c>
      <c r="E6220" s="193">
        <v>43.255353079999999</v>
      </c>
      <c r="F6220" s="194">
        <v>5.1632498101746389</v>
      </c>
      <c r="H6220" s="195">
        <f t="shared" si="583"/>
        <v>0.5</v>
      </c>
      <c r="I6220" s="196">
        <f t="shared" si="584"/>
        <v>4</v>
      </c>
      <c r="J6220" s="197">
        <f t="shared" si="585"/>
        <v>0.5</v>
      </c>
      <c r="K6220" s="186">
        <f t="shared" si="582"/>
        <v>5</v>
      </c>
      <c r="L6220" s="198">
        <f t="shared" si="586"/>
        <v>1.6666666666666667</v>
      </c>
      <c r="M6220" s="199">
        <f t="shared" si="587"/>
        <v>1.66</v>
      </c>
    </row>
    <row r="6221" spans="1:13" x14ac:dyDescent="0.35">
      <c r="A6221" s="189" t="s">
        <v>5592</v>
      </c>
      <c r="B6221" s="190" t="s">
        <v>5597</v>
      </c>
      <c r="C6221" s="191">
        <v>598836</v>
      </c>
      <c r="D6221" s="192">
        <v>1.792</v>
      </c>
      <c r="E6221" s="193">
        <v>41.960520090000003</v>
      </c>
      <c r="F6221" s="194">
        <v>3.7825059101654843</v>
      </c>
      <c r="H6221" s="195">
        <f t="shared" si="583"/>
        <v>0.5</v>
      </c>
      <c r="I6221" s="196">
        <f t="shared" si="584"/>
        <v>2</v>
      </c>
      <c r="J6221" s="197">
        <f t="shared" si="585"/>
        <v>2</v>
      </c>
      <c r="K6221" s="186">
        <f t="shared" ref="K6221:K6260" si="588">SUM(H6221:J6221)</f>
        <v>4.5</v>
      </c>
      <c r="L6221" s="198">
        <f t="shared" si="586"/>
        <v>1.5</v>
      </c>
      <c r="M6221" s="199">
        <f t="shared" si="587"/>
        <v>1.5</v>
      </c>
    </row>
    <row r="6222" spans="1:13" x14ac:dyDescent="0.35">
      <c r="A6222" s="189" t="s">
        <v>5592</v>
      </c>
      <c r="B6222" s="190" t="s">
        <v>5598</v>
      </c>
      <c r="C6222" s="191">
        <v>510882</v>
      </c>
      <c r="D6222" s="192">
        <v>2.4769999999999999</v>
      </c>
      <c r="E6222" s="193">
        <v>41.34249767</v>
      </c>
      <c r="F6222" s="194">
        <v>5.3122087604846229</v>
      </c>
      <c r="H6222" s="195">
        <f t="shared" si="583"/>
        <v>1.5</v>
      </c>
      <c r="I6222" s="196">
        <f t="shared" si="584"/>
        <v>1</v>
      </c>
      <c r="J6222" s="197">
        <f t="shared" si="585"/>
        <v>0.5</v>
      </c>
      <c r="K6222" s="186">
        <f t="shared" si="588"/>
        <v>3</v>
      </c>
      <c r="L6222" s="198">
        <f t="shared" si="586"/>
        <v>1</v>
      </c>
      <c r="M6222" s="199">
        <f t="shared" si="587"/>
        <v>1</v>
      </c>
    </row>
    <row r="6223" spans="1:13" x14ac:dyDescent="0.35">
      <c r="A6223" s="189" t="s">
        <v>5592</v>
      </c>
      <c r="B6223" s="190" t="s">
        <v>5599</v>
      </c>
      <c r="C6223" s="191">
        <v>598879</v>
      </c>
      <c r="D6223" s="192">
        <v>3.004</v>
      </c>
      <c r="E6223" s="193">
        <v>42.587228260000003</v>
      </c>
      <c r="F6223" s="194">
        <v>4.9728260869565224</v>
      </c>
      <c r="H6223" s="195">
        <f t="shared" si="583"/>
        <v>2.5</v>
      </c>
      <c r="I6223" s="196">
        <f t="shared" si="584"/>
        <v>3</v>
      </c>
      <c r="J6223" s="197">
        <f t="shared" si="585"/>
        <v>0.5</v>
      </c>
      <c r="K6223" s="186">
        <f t="shared" si="588"/>
        <v>6</v>
      </c>
      <c r="L6223" s="198">
        <f t="shared" si="586"/>
        <v>2</v>
      </c>
      <c r="M6223" s="199">
        <f t="shared" si="587"/>
        <v>2</v>
      </c>
    </row>
    <row r="6224" spans="1:13" x14ac:dyDescent="0.35">
      <c r="A6224" s="189" t="s">
        <v>5592</v>
      </c>
      <c r="B6224" s="190" t="s">
        <v>5480</v>
      </c>
      <c r="C6224" s="191">
        <v>500291</v>
      </c>
      <c r="D6224" s="192">
        <v>1.998</v>
      </c>
      <c r="E6224" s="193">
        <v>44.273931470000001</v>
      </c>
      <c r="F6224" s="194">
        <v>1.5542211232779937</v>
      </c>
      <c r="H6224" s="195">
        <f t="shared" si="583"/>
        <v>0.5</v>
      </c>
      <c r="I6224" s="196">
        <f t="shared" si="584"/>
        <v>5</v>
      </c>
      <c r="J6224" s="197">
        <f t="shared" si="585"/>
        <v>5</v>
      </c>
      <c r="K6224" s="186">
        <f t="shared" si="588"/>
        <v>10.5</v>
      </c>
      <c r="L6224" s="198">
        <f t="shared" si="586"/>
        <v>3.5</v>
      </c>
      <c r="M6224" s="199">
        <f t="shared" si="587"/>
        <v>3.5</v>
      </c>
    </row>
    <row r="6225" spans="1:13" x14ac:dyDescent="0.35">
      <c r="A6225" s="189" t="s">
        <v>5592</v>
      </c>
      <c r="B6225" s="190" t="s">
        <v>5600</v>
      </c>
      <c r="C6225" s="191">
        <v>568449</v>
      </c>
      <c r="D6225" s="192">
        <v>1.2170000000000001</v>
      </c>
      <c r="E6225" s="193">
        <v>42.395612710000002</v>
      </c>
      <c r="F6225" s="194">
        <v>3.3282904689863848</v>
      </c>
      <c r="H6225" s="195">
        <f t="shared" si="583"/>
        <v>0.5</v>
      </c>
      <c r="I6225" s="196">
        <f t="shared" si="584"/>
        <v>3</v>
      </c>
      <c r="J6225" s="197">
        <f t="shared" si="585"/>
        <v>2.5</v>
      </c>
      <c r="K6225" s="186">
        <f t="shared" si="588"/>
        <v>6</v>
      </c>
      <c r="L6225" s="198">
        <f t="shared" si="586"/>
        <v>2</v>
      </c>
      <c r="M6225" s="199">
        <f t="shared" si="587"/>
        <v>2</v>
      </c>
    </row>
    <row r="6226" spans="1:13" x14ac:dyDescent="0.35">
      <c r="A6226" s="189" t="s">
        <v>5601</v>
      </c>
      <c r="B6226" s="190" t="s">
        <v>5602</v>
      </c>
      <c r="C6226" s="191">
        <v>597228</v>
      </c>
      <c r="D6226" s="192">
        <v>5.1680000000000001</v>
      </c>
      <c r="E6226" s="193">
        <v>45.18543159</v>
      </c>
      <c r="F6226" s="194">
        <v>0.34118048447628796</v>
      </c>
      <c r="H6226" s="195">
        <f t="shared" si="583"/>
        <v>5</v>
      </c>
      <c r="I6226" s="196">
        <f t="shared" si="584"/>
        <v>5</v>
      </c>
      <c r="J6226" s="197">
        <f t="shared" si="585"/>
        <v>5</v>
      </c>
      <c r="K6226" s="186">
        <f t="shared" si="588"/>
        <v>15</v>
      </c>
      <c r="L6226" s="198">
        <f t="shared" si="586"/>
        <v>5</v>
      </c>
      <c r="M6226" s="199">
        <f t="shared" si="587"/>
        <v>5</v>
      </c>
    </row>
    <row r="6227" spans="1:13" x14ac:dyDescent="0.35">
      <c r="A6227" s="189" t="s">
        <v>5601</v>
      </c>
      <c r="B6227" s="190" t="s">
        <v>5603</v>
      </c>
      <c r="C6227" s="191">
        <v>597287</v>
      </c>
      <c r="D6227" s="192">
        <v>5.532</v>
      </c>
      <c r="E6227" s="193">
        <v>45.524064170000003</v>
      </c>
      <c r="F6227" s="194">
        <v>4.8128342245989311</v>
      </c>
      <c r="H6227" s="195">
        <f t="shared" si="583"/>
        <v>5</v>
      </c>
      <c r="I6227" s="196">
        <f t="shared" si="584"/>
        <v>5</v>
      </c>
      <c r="J6227" s="197">
        <f t="shared" si="585"/>
        <v>0.5</v>
      </c>
      <c r="K6227" s="186">
        <f t="shared" si="588"/>
        <v>10.5</v>
      </c>
      <c r="L6227" s="198">
        <f t="shared" si="586"/>
        <v>3.5</v>
      </c>
      <c r="M6227" s="199">
        <f t="shared" si="587"/>
        <v>3.5</v>
      </c>
    </row>
    <row r="6228" spans="1:13" x14ac:dyDescent="0.35">
      <c r="A6228" s="189" t="s">
        <v>5601</v>
      </c>
      <c r="B6228" s="190" t="s">
        <v>5604</v>
      </c>
      <c r="C6228" s="191">
        <v>597368</v>
      </c>
      <c r="D6228" s="192">
        <v>5.95</v>
      </c>
      <c r="E6228" s="193">
        <v>43.156327539999999</v>
      </c>
      <c r="F6228" s="194">
        <v>0.49627791563275436</v>
      </c>
      <c r="H6228" s="195">
        <f t="shared" si="583"/>
        <v>5</v>
      </c>
      <c r="I6228" s="196">
        <f t="shared" si="584"/>
        <v>4</v>
      </c>
      <c r="J6228" s="197">
        <f t="shared" si="585"/>
        <v>5</v>
      </c>
      <c r="K6228" s="186">
        <f t="shared" si="588"/>
        <v>14</v>
      </c>
      <c r="L6228" s="198">
        <f t="shared" si="586"/>
        <v>4.666666666666667</v>
      </c>
      <c r="M6228" s="199">
        <f t="shared" si="587"/>
        <v>4.66</v>
      </c>
    </row>
    <row r="6229" spans="1:13" x14ac:dyDescent="0.35">
      <c r="A6229" s="189" t="s">
        <v>5601</v>
      </c>
      <c r="B6229" s="190" t="s">
        <v>2728</v>
      </c>
      <c r="C6229" s="191">
        <v>597457</v>
      </c>
      <c r="D6229" s="192">
        <v>15.61</v>
      </c>
      <c r="E6229" s="193">
        <v>40.811572699999999</v>
      </c>
      <c r="F6229" s="194">
        <v>1.7804154302670623</v>
      </c>
      <c r="H6229" s="195">
        <f t="shared" si="583"/>
        <v>5</v>
      </c>
      <c r="I6229" s="196">
        <f t="shared" si="584"/>
        <v>0.5</v>
      </c>
      <c r="J6229" s="197">
        <f t="shared" si="585"/>
        <v>5</v>
      </c>
      <c r="K6229" s="186">
        <f t="shared" si="588"/>
        <v>10.5</v>
      </c>
      <c r="L6229" s="198">
        <f t="shared" si="586"/>
        <v>3.5</v>
      </c>
      <c r="M6229" s="199">
        <f t="shared" si="587"/>
        <v>3.5</v>
      </c>
    </row>
    <row r="6230" spans="1:13" x14ac:dyDescent="0.35">
      <c r="A6230" s="189" t="s">
        <v>5601</v>
      </c>
      <c r="B6230" s="190" t="s">
        <v>5605</v>
      </c>
      <c r="C6230" s="191">
        <v>597601</v>
      </c>
      <c r="D6230" s="192">
        <v>5.97</v>
      </c>
      <c r="E6230" s="193">
        <v>47.603343469999999</v>
      </c>
      <c r="F6230" s="194">
        <v>6.3829787234042561</v>
      </c>
      <c r="H6230" s="195">
        <f t="shared" si="583"/>
        <v>5</v>
      </c>
      <c r="I6230" s="196">
        <f t="shared" si="584"/>
        <v>5</v>
      </c>
      <c r="J6230" s="197">
        <f t="shared" si="585"/>
        <v>0.5</v>
      </c>
      <c r="K6230" s="186">
        <f t="shared" si="588"/>
        <v>10.5</v>
      </c>
      <c r="L6230" s="198">
        <f t="shared" si="586"/>
        <v>3.5</v>
      </c>
      <c r="M6230" s="199">
        <f t="shared" si="587"/>
        <v>3.5</v>
      </c>
    </row>
    <row r="6231" spans="1:13" x14ac:dyDescent="0.35">
      <c r="A6231" s="189" t="s">
        <v>5601</v>
      </c>
      <c r="B6231" s="190" t="s">
        <v>5606</v>
      </c>
      <c r="C6231" s="191">
        <v>551902</v>
      </c>
      <c r="D6231" s="192">
        <v>1.282</v>
      </c>
      <c r="E6231" s="193">
        <v>45.403508770000002</v>
      </c>
      <c r="F6231" s="194">
        <v>0</v>
      </c>
      <c r="H6231" s="195">
        <f t="shared" si="583"/>
        <v>0.5</v>
      </c>
      <c r="I6231" s="196">
        <f t="shared" si="584"/>
        <v>5</v>
      </c>
      <c r="J6231" s="197">
        <f t="shared" si="585"/>
        <v>5</v>
      </c>
      <c r="K6231" s="186">
        <f t="shared" si="588"/>
        <v>10.5</v>
      </c>
      <c r="L6231" s="198">
        <f t="shared" si="586"/>
        <v>3.5</v>
      </c>
      <c r="M6231" s="199">
        <f t="shared" si="587"/>
        <v>3.5</v>
      </c>
    </row>
    <row r="6232" spans="1:13" x14ac:dyDescent="0.35">
      <c r="A6232" s="189" t="s">
        <v>5601</v>
      </c>
      <c r="B6232" s="190" t="s">
        <v>5601</v>
      </c>
      <c r="C6232" s="191">
        <v>597783</v>
      </c>
      <c r="D6232" s="192">
        <v>4.8040000000000003</v>
      </c>
      <c r="E6232" s="193">
        <v>45.454591710000003</v>
      </c>
      <c r="F6232" s="194">
        <v>1.2719409819384382</v>
      </c>
      <c r="H6232" s="195">
        <f t="shared" si="583"/>
        <v>5</v>
      </c>
      <c r="I6232" s="196">
        <f t="shared" si="584"/>
        <v>5</v>
      </c>
      <c r="J6232" s="197">
        <f t="shared" si="585"/>
        <v>5</v>
      </c>
      <c r="K6232" s="186">
        <f t="shared" si="588"/>
        <v>15</v>
      </c>
      <c r="L6232" s="198">
        <f t="shared" si="586"/>
        <v>5</v>
      </c>
      <c r="M6232" s="199">
        <f t="shared" si="587"/>
        <v>5</v>
      </c>
    </row>
    <row r="6233" spans="1:13" x14ac:dyDescent="0.35">
      <c r="A6233" s="189" t="s">
        <v>5601</v>
      </c>
      <c r="B6233" s="190" t="s">
        <v>5607</v>
      </c>
      <c r="C6233" s="191">
        <v>597791</v>
      </c>
      <c r="D6233" s="192">
        <v>5.1870000000000003</v>
      </c>
      <c r="E6233" s="193">
        <v>45.883304940000002</v>
      </c>
      <c r="F6233" s="194">
        <v>0</v>
      </c>
      <c r="H6233" s="195">
        <f t="shared" si="583"/>
        <v>5</v>
      </c>
      <c r="I6233" s="196">
        <f t="shared" si="584"/>
        <v>5</v>
      </c>
      <c r="J6233" s="197">
        <f t="shared" si="585"/>
        <v>5</v>
      </c>
      <c r="K6233" s="186">
        <f t="shared" si="588"/>
        <v>15</v>
      </c>
      <c r="L6233" s="198">
        <f t="shared" si="586"/>
        <v>5</v>
      </c>
      <c r="M6233" s="199">
        <f t="shared" si="587"/>
        <v>5</v>
      </c>
    </row>
    <row r="6234" spans="1:13" x14ac:dyDescent="0.35">
      <c r="A6234" s="189" t="s">
        <v>5601</v>
      </c>
      <c r="B6234" s="190" t="s">
        <v>5049</v>
      </c>
      <c r="C6234" s="191">
        <v>551911</v>
      </c>
      <c r="D6234" s="192">
        <v>3.9470000000000001</v>
      </c>
      <c r="E6234" s="193">
        <v>46.758064519999998</v>
      </c>
      <c r="F6234" s="194">
        <v>5.161290322580645</v>
      </c>
      <c r="H6234" s="195">
        <f t="shared" si="583"/>
        <v>4.5</v>
      </c>
      <c r="I6234" s="196">
        <f t="shared" si="584"/>
        <v>5</v>
      </c>
      <c r="J6234" s="197">
        <f t="shared" si="585"/>
        <v>0.5</v>
      </c>
      <c r="K6234" s="186">
        <f t="shared" si="588"/>
        <v>10</v>
      </c>
      <c r="L6234" s="198">
        <f t="shared" si="586"/>
        <v>3.3333333333333335</v>
      </c>
      <c r="M6234" s="199">
        <f t="shared" si="587"/>
        <v>3.33</v>
      </c>
    </row>
    <row r="6235" spans="1:13" x14ac:dyDescent="0.35">
      <c r="A6235" s="189" t="s">
        <v>5601</v>
      </c>
      <c r="B6235" s="190" t="s">
        <v>5608</v>
      </c>
      <c r="C6235" s="191">
        <v>551821</v>
      </c>
      <c r="D6235" s="192">
        <v>7.5860000000000003</v>
      </c>
      <c r="E6235" s="193">
        <v>46.365546219999999</v>
      </c>
      <c r="F6235" s="194">
        <v>3.3613445378151261</v>
      </c>
      <c r="H6235" s="195">
        <f t="shared" si="583"/>
        <v>5</v>
      </c>
      <c r="I6235" s="196">
        <f t="shared" si="584"/>
        <v>5</v>
      </c>
      <c r="J6235" s="197">
        <f t="shared" si="585"/>
        <v>2.5</v>
      </c>
      <c r="K6235" s="186">
        <f t="shared" si="588"/>
        <v>12.5</v>
      </c>
      <c r="L6235" s="198">
        <f t="shared" si="586"/>
        <v>4.166666666666667</v>
      </c>
      <c r="M6235" s="199">
        <f t="shared" si="587"/>
        <v>4.16</v>
      </c>
    </row>
    <row r="6236" spans="1:13" x14ac:dyDescent="0.35">
      <c r="A6236" s="189" t="s">
        <v>5601</v>
      </c>
      <c r="B6236" s="190" t="s">
        <v>5609</v>
      </c>
      <c r="C6236" s="191">
        <v>551694</v>
      </c>
      <c r="D6236" s="192">
        <v>7.5</v>
      </c>
      <c r="E6236" s="193">
        <v>45.932176660000003</v>
      </c>
      <c r="F6236" s="194">
        <v>3.7854889589905363</v>
      </c>
      <c r="H6236" s="195">
        <f t="shared" si="583"/>
        <v>5</v>
      </c>
      <c r="I6236" s="196">
        <f t="shared" si="584"/>
        <v>5</v>
      </c>
      <c r="J6236" s="197">
        <f t="shared" si="585"/>
        <v>2</v>
      </c>
      <c r="K6236" s="186">
        <f t="shared" si="588"/>
        <v>12</v>
      </c>
      <c r="L6236" s="198">
        <f t="shared" si="586"/>
        <v>4</v>
      </c>
      <c r="M6236" s="199">
        <f t="shared" si="587"/>
        <v>4</v>
      </c>
    </row>
    <row r="6237" spans="1:13" x14ac:dyDescent="0.35">
      <c r="A6237" s="189" t="s">
        <v>5610</v>
      </c>
      <c r="B6237" s="190" t="s">
        <v>283</v>
      </c>
      <c r="C6237" s="191">
        <v>598062</v>
      </c>
      <c r="D6237" s="192">
        <v>2.222</v>
      </c>
      <c r="E6237" s="193">
        <v>43.023357390000001</v>
      </c>
      <c r="F6237" s="194">
        <v>2.8104823395366507</v>
      </c>
      <c r="H6237" s="195">
        <f t="shared" si="583"/>
        <v>1</v>
      </c>
      <c r="I6237" s="196">
        <f t="shared" si="584"/>
        <v>3.5</v>
      </c>
      <c r="J6237" s="197">
        <f t="shared" si="585"/>
        <v>3.5</v>
      </c>
      <c r="K6237" s="186">
        <f t="shared" si="588"/>
        <v>8</v>
      </c>
      <c r="L6237" s="198">
        <f t="shared" si="586"/>
        <v>2.6666666666666665</v>
      </c>
      <c r="M6237" s="199">
        <f t="shared" si="587"/>
        <v>2.66</v>
      </c>
    </row>
    <row r="6238" spans="1:13" x14ac:dyDescent="0.35">
      <c r="A6238" s="189" t="s">
        <v>5610</v>
      </c>
      <c r="B6238" s="190" t="s">
        <v>5611</v>
      </c>
      <c r="C6238" s="191">
        <v>598160</v>
      </c>
      <c r="D6238" s="192">
        <v>2.278</v>
      </c>
      <c r="E6238" s="193">
        <v>44.317455029999998</v>
      </c>
      <c r="F6238" s="194">
        <v>2.2651565622918053</v>
      </c>
      <c r="H6238" s="195">
        <f t="shared" si="583"/>
        <v>1</v>
      </c>
      <c r="I6238" s="196">
        <f t="shared" si="584"/>
        <v>5</v>
      </c>
      <c r="J6238" s="197">
        <f t="shared" si="585"/>
        <v>4</v>
      </c>
      <c r="K6238" s="186">
        <f t="shared" si="588"/>
        <v>10</v>
      </c>
      <c r="L6238" s="198">
        <f t="shared" si="586"/>
        <v>3.3333333333333335</v>
      </c>
      <c r="M6238" s="199">
        <f t="shared" si="587"/>
        <v>3.33</v>
      </c>
    </row>
    <row r="6239" spans="1:13" x14ac:dyDescent="0.35">
      <c r="A6239" s="189" t="s">
        <v>5610</v>
      </c>
      <c r="B6239" s="190" t="s">
        <v>5612</v>
      </c>
      <c r="C6239" s="191">
        <v>507237</v>
      </c>
      <c r="D6239" s="192">
        <v>1.7090000000000001</v>
      </c>
      <c r="E6239" s="193">
        <v>42.429238990000002</v>
      </c>
      <c r="F6239" s="194">
        <v>4.5393858477970621</v>
      </c>
      <c r="H6239" s="195">
        <f t="shared" si="583"/>
        <v>0.5</v>
      </c>
      <c r="I6239" s="196">
        <f t="shared" si="584"/>
        <v>3</v>
      </c>
      <c r="J6239" s="197">
        <f t="shared" si="585"/>
        <v>0.5</v>
      </c>
      <c r="K6239" s="186">
        <f t="shared" si="588"/>
        <v>4</v>
      </c>
      <c r="L6239" s="198">
        <f t="shared" si="586"/>
        <v>1.3333333333333333</v>
      </c>
      <c r="M6239" s="199">
        <f t="shared" si="587"/>
        <v>1.33</v>
      </c>
    </row>
    <row r="6240" spans="1:13" x14ac:dyDescent="0.35">
      <c r="A6240" s="189" t="s">
        <v>5610</v>
      </c>
      <c r="B6240" s="190" t="s">
        <v>5613</v>
      </c>
      <c r="C6240" s="191">
        <v>507458</v>
      </c>
      <c r="D6240" s="192">
        <v>3.524</v>
      </c>
      <c r="E6240" s="193">
        <v>43.29096045</v>
      </c>
      <c r="F6240" s="194">
        <v>2.2598870056497176</v>
      </c>
      <c r="H6240" s="195">
        <f t="shared" si="583"/>
        <v>3.5</v>
      </c>
      <c r="I6240" s="196">
        <f t="shared" si="584"/>
        <v>4</v>
      </c>
      <c r="J6240" s="197">
        <f t="shared" si="585"/>
        <v>4</v>
      </c>
      <c r="K6240" s="186">
        <f t="shared" si="588"/>
        <v>11.5</v>
      </c>
      <c r="L6240" s="198">
        <f t="shared" si="586"/>
        <v>3.8333333333333335</v>
      </c>
      <c r="M6240" s="199">
        <f t="shared" si="587"/>
        <v>3.83</v>
      </c>
    </row>
    <row r="6241" spans="1:13" x14ac:dyDescent="0.35">
      <c r="A6241" s="189" t="s">
        <v>5610</v>
      </c>
      <c r="B6241" s="190" t="s">
        <v>5614</v>
      </c>
      <c r="C6241" s="191">
        <v>507091</v>
      </c>
      <c r="D6241" s="192">
        <v>3.1619999999999999</v>
      </c>
      <c r="E6241" s="193">
        <v>43.597596150000001</v>
      </c>
      <c r="F6241" s="194">
        <v>1.6346153846153846</v>
      </c>
      <c r="H6241" s="195">
        <f t="shared" si="583"/>
        <v>3</v>
      </c>
      <c r="I6241" s="196">
        <f t="shared" si="584"/>
        <v>4.5</v>
      </c>
      <c r="J6241" s="197">
        <f t="shared" si="585"/>
        <v>5</v>
      </c>
      <c r="K6241" s="186">
        <f t="shared" si="588"/>
        <v>12.5</v>
      </c>
      <c r="L6241" s="198">
        <f t="shared" si="586"/>
        <v>4.166666666666667</v>
      </c>
      <c r="M6241" s="199">
        <f t="shared" si="587"/>
        <v>4.16</v>
      </c>
    </row>
    <row r="6242" spans="1:13" x14ac:dyDescent="0.35">
      <c r="A6242" s="189" t="s">
        <v>5610</v>
      </c>
      <c r="B6242" s="190" t="s">
        <v>5615</v>
      </c>
      <c r="C6242" s="191">
        <v>556971</v>
      </c>
      <c r="D6242" s="192">
        <v>2.6579999999999999</v>
      </c>
      <c r="E6242" s="193">
        <v>40.460503719999998</v>
      </c>
      <c r="F6242" s="194">
        <v>6.0675443617630229</v>
      </c>
      <c r="H6242" s="195">
        <f t="shared" si="583"/>
        <v>1.5</v>
      </c>
      <c r="I6242" s="196">
        <f t="shared" si="584"/>
        <v>0.5</v>
      </c>
      <c r="J6242" s="197">
        <f t="shared" si="585"/>
        <v>0.5</v>
      </c>
      <c r="K6242" s="186">
        <f t="shared" si="588"/>
        <v>2.5</v>
      </c>
      <c r="L6242" s="198">
        <f t="shared" si="586"/>
        <v>0.83333333333333337</v>
      </c>
      <c r="M6242" s="199">
        <f t="shared" si="587"/>
        <v>0.83</v>
      </c>
    </row>
    <row r="6243" spans="1:13" x14ac:dyDescent="0.35">
      <c r="A6243" s="189" t="s">
        <v>5610</v>
      </c>
      <c r="B6243" s="190" t="s">
        <v>5616</v>
      </c>
      <c r="C6243" s="191">
        <v>552640</v>
      </c>
      <c r="D6243" s="192">
        <v>2.0710000000000002</v>
      </c>
      <c r="E6243" s="193">
        <v>44.398366609999997</v>
      </c>
      <c r="F6243" s="194">
        <v>2.9038112522686026</v>
      </c>
      <c r="H6243" s="195">
        <f t="shared" si="583"/>
        <v>0.5</v>
      </c>
      <c r="I6243" s="196">
        <f t="shared" si="584"/>
        <v>5</v>
      </c>
      <c r="J6243" s="197">
        <f t="shared" si="585"/>
        <v>3</v>
      </c>
      <c r="K6243" s="186">
        <f t="shared" si="588"/>
        <v>8.5</v>
      </c>
      <c r="L6243" s="198">
        <f t="shared" si="586"/>
        <v>2.8333333333333335</v>
      </c>
      <c r="M6243" s="199">
        <f t="shared" si="587"/>
        <v>2.83</v>
      </c>
    </row>
    <row r="6244" spans="1:13" x14ac:dyDescent="0.35">
      <c r="A6244" s="189" t="s">
        <v>5610</v>
      </c>
      <c r="B6244" s="190" t="s">
        <v>937</v>
      </c>
      <c r="C6244" s="191">
        <v>552658</v>
      </c>
      <c r="D6244" s="192">
        <v>2.2770000000000001</v>
      </c>
      <c r="E6244" s="193">
        <v>41.27012835</v>
      </c>
      <c r="F6244" s="194">
        <v>6.0676779463243875</v>
      </c>
      <c r="H6244" s="195">
        <f t="shared" si="583"/>
        <v>1</v>
      </c>
      <c r="I6244" s="196">
        <f t="shared" si="584"/>
        <v>1</v>
      </c>
      <c r="J6244" s="197">
        <f t="shared" si="585"/>
        <v>0.5</v>
      </c>
      <c r="K6244" s="186">
        <f t="shared" si="588"/>
        <v>2.5</v>
      </c>
      <c r="L6244" s="198">
        <f t="shared" si="586"/>
        <v>0.83333333333333337</v>
      </c>
      <c r="M6244" s="199">
        <f t="shared" si="587"/>
        <v>0.83</v>
      </c>
    </row>
    <row r="6245" spans="1:13" x14ac:dyDescent="0.35">
      <c r="A6245" s="189" t="s">
        <v>5610</v>
      </c>
      <c r="B6245" s="190" t="s">
        <v>1584</v>
      </c>
      <c r="C6245" s="191">
        <v>552674</v>
      </c>
      <c r="D6245" s="192">
        <v>2.4430000000000001</v>
      </c>
      <c r="E6245" s="193">
        <v>41.815642459999999</v>
      </c>
      <c r="F6245" s="194">
        <v>5.5865921787709496</v>
      </c>
      <c r="H6245" s="195">
        <f t="shared" si="583"/>
        <v>1</v>
      </c>
      <c r="I6245" s="196">
        <f t="shared" si="584"/>
        <v>2</v>
      </c>
      <c r="J6245" s="197">
        <f t="shared" si="585"/>
        <v>0.5</v>
      </c>
      <c r="K6245" s="186">
        <f t="shared" si="588"/>
        <v>3.5</v>
      </c>
      <c r="L6245" s="198">
        <f t="shared" si="586"/>
        <v>1.1666666666666667</v>
      </c>
      <c r="M6245" s="199">
        <f t="shared" si="587"/>
        <v>1.1599999999999999</v>
      </c>
    </row>
    <row r="6246" spans="1:13" x14ac:dyDescent="0.35">
      <c r="A6246" s="189" t="s">
        <v>5610</v>
      </c>
      <c r="B6246" s="190" t="s">
        <v>5610</v>
      </c>
      <c r="C6246" s="191">
        <v>598810</v>
      </c>
      <c r="D6246" s="192">
        <v>3.4780000000000002</v>
      </c>
      <c r="E6246" s="193">
        <v>44.268487710000002</v>
      </c>
      <c r="F6246" s="194">
        <v>1.6576197980505458</v>
      </c>
      <c r="H6246" s="195">
        <f t="shared" si="583"/>
        <v>3.5</v>
      </c>
      <c r="I6246" s="196">
        <f t="shared" si="584"/>
        <v>5</v>
      </c>
      <c r="J6246" s="197">
        <f t="shared" si="585"/>
        <v>5</v>
      </c>
      <c r="K6246" s="186">
        <f t="shared" si="588"/>
        <v>13.5</v>
      </c>
      <c r="L6246" s="198">
        <f t="shared" si="586"/>
        <v>4.5</v>
      </c>
      <c r="M6246" s="199">
        <f t="shared" si="587"/>
        <v>4.5</v>
      </c>
    </row>
    <row r="6247" spans="1:13" x14ac:dyDescent="0.35">
      <c r="A6247" s="189" t="s">
        <v>5610</v>
      </c>
      <c r="B6247" s="190" t="s">
        <v>5617</v>
      </c>
      <c r="C6247" s="191">
        <v>552615</v>
      </c>
      <c r="D6247" s="192">
        <v>0</v>
      </c>
      <c r="E6247" s="193">
        <v>40.503389830000003</v>
      </c>
      <c r="F6247" s="194">
        <v>8.1355932203389827</v>
      </c>
      <c r="H6247" s="195">
        <f t="shared" si="583"/>
        <v>0.5</v>
      </c>
      <c r="I6247" s="196">
        <f t="shared" si="584"/>
        <v>0.5</v>
      </c>
      <c r="J6247" s="197">
        <f t="shared" si="585"/>
        <v>0.5</v>
      </c>
      <c r="K6247" s="186">
        <f t="shared" si="588"/>
        <v>1.5</v>
      </c>
      <c r="L6247" s="198">
        <f t="shared" si="586"/>
        <v>0.5</v>
      </c>
      <c r="M6247" s="199">
        <f t="shared" si="587"/>
        <v>0.5</v>
      </c>
    </row>
    <row r="6248" spans="1:13" x14ac:dyDescent="0.35">
      <c r="A6248" s="189" t="s">
        <v>5610</v>
      </c>
      <c r="B6248" s="190" t="s">
        <v>5618</v>
      </c>
      <c r="C6248" s="191">
        <v>554928</v>
      </c>
      <c r="D6248" s="192">
        <v>2.415</v>
      </c>
      <c r="E6248" s="193">
        <v>42.312527860000003</v>
      </c>
      <c r="F6248" s="194">
        <v>3.1208203299152921</v>
      </c>
      <c r="H6248" s="195">
        <f t="shared" si="583"/>
        <v>1</v>
      </c>
      <c r="I6248" s="196">
        <f t="shared" si="584"/>
        <v>2.5</v>
      </c>
      <c r="J6248" s="197">
        <f t="shared" si="585"/>
        <v>3</v>
      </c>
      <c r="K6248" s="186">
        <f t="shared" si="588"/>
        <v>6.5</v>
      </c>
      <c r="L6248" s="198">
        <f t="shared" si="586"/>
        <v>2.1666666666666665</v>
      </c>
      <c r="M6248" s="199">
        <f t="shared" si="587"/>
        <v>2.16</v>
      </c>
    </row>
    <row r="6249" spans="1:13" x14ac:dyDescent="0.35">
      <c r="A6249" s="189" t="s">
        <v>5619</v>
      </c>
      <c r="B6249" s="190" t="s">
        <v>598</v>
      </c>
      <c r="C6249" s="191">
        <v>506451</v>
      </c>
      <c r="D6249" s="192">
        <v>3.6219999999999999</v>
      </c>
      <c r="E6249" s="193">
        <v>41.86130868</v>
      </c>
      <c r="F6249" s="194">
        <v>1.8492176386913228</v>
      </c>
      <c r="H6249" s="195">
        <f t="shared" si="583"/>
        <v>4</v>
      </c>
      <c r="I6249" s="196">
        <f t="shared" si="584"/>
        <v>2</v>
      </c>
      <c r="J6249" s="197">
        <f t="shared" si="585"/>
        <v>4.5</v>
      </c>
      <c r="K6249" s="186">
        <f t="shared" si="588"/>
        <v>10.5</v>
      </c>
      <c r="L6249" s="198">
        <f t="shared" si="586"/>
        <v>3.5</v>
      </c>
      <c r="M6249" s="199">
        <f t="shared" si="587"/>
        <v>3.5</v>
      </c>
    </row>
    <row r="6250" spans="1:13" x14ac:dyDescent="0.35">
      <c r="A6250" s="189" t="s">
        <v>5619</v>
      </c>
      <c r="B6250" s="190" t="s">
        <v>5620</v>
      </c>
      <c r="C6250" s="191">
        <v>506460</v>
      </c>
      <c r="D6250" s="192">
        <v>11.176</v>
      </c>
      <c r="E6250" s="193">
        <v>44.089943339999998</v>
      </c>
      <c r="F6250" s="194">
        <v>0.99150141643059475</v>
      </c>
      <c r="H6250" s="195">
        <f t="shared" si="583"/>
        <v>5</v>
      </c>
      <c r="I6250" s="196">
        <f t="shared" si="584"/>
        <v>5</v>
      </c>
      <c r="J6250" s="197">
        <f t="shared" si="585"/>
        <v>5</v>
      </c>
      <c r="K6250" s="186">
        <f t="shared" si="588"/>
        <v>15</v>
      </c>
      <c r="L6250" s="198">
        <f t="shared" si="586"/>
        <v>5</v>
      </c>
      <c r="M6250" s="199">
        <f t="shared" si="587"/>
        <v>5</v>
      </c>
    </row>
    <row r="6251" spans="1:13" x14ac:dyDescent="0.35">
      <c r="A6251" s="189" t="s">
        <v>5619</v>
      </c>
      <c r="B6251" s="190" t="s">
        <v>5621</v>
      </c>
      <c r="C6251" s="191">
        <v>569950</v>
      </c>
      <c r="D6251" s="192">
        <v>18.033000000000001</v>
      </c>
      <c r="E6251" s="193">
        <v>37.571240109999998</v>
      </c>
      <c r="F6251" s="194">
        <v>0</v>
      </c>
      <c r="H6251" s="195">
        <f t="shared" si="583"/>
        <v>5</v>
      </c>
      <c r="I6251" s="196">
        <f t="shared" si="584"/>
        <v>0.5</v>
      </c>
      <c r="J6251" s="197">
        <f t="shared" si="585"/>
        <v>5</v>
      </c>
      <c r="K6251" s="186">
        <f t="shared" si="588"/>
        <v>10.5</v>
      </c>
      <c r="L6251" s="198">
        <f t="shared" si="586"/>
        <v>3.5</v>
      </c>
      <c r="M6251" s="199">
        <f t="shared" si="587"/>
        <v>3.5</v>
      </c>
    </row>
    <row r="6252" spans="1:13" x14ac:dyDescent="0.35">
      <c r="A6252" s="189" t="s">
        <v>5619</v>
      </c>
      <c r="B6252" s="190" t="s">
        <v>5622</v>
      </c>
      <c r="C6252" s="191">
        <v>568180</v>
      </c>
      <c r="D6252" s="192">
        <v>9.0909999999999993</v>
      </c>
      <c r="E6252" s="193">
        <v>46.01502146</v>
      </c>
      <c r="F6252" s="194">
        <v>0.85836909871244638</v>
      </c>
      <c r="H6252" s="195">
        <f t="shared" si="583"/>
        <v>5</v>
      </c>
      <c r="I6252" s="196">
        <f t="shared" si="584"/>
        <v>5</v>
      </c>
      <c r="J6252" s="197">
        <f t="shared" si="585"/>
        <v>5</v>
      </c>
      <c r="K6252" s="186">
        <f t="shared" si="588"/>
        <v>15</v>
      </c>
      <c r="L6252" s="198">
        <f t="shared" si="586"/>
        <v>5</v>
      </c>
      <c r="M6252" s="199">
        <f t="shared" si="587"/>
        <v>5</v>
      </c>
    </row>
    <row r="6253" spans="1:13" x14ac:dyDescent="0.35">
      <c r="A6253" s="189" t="s">
        <v>5619</v>
      </c>
      <c r="B6253" s="190" t="s">
        <v>5623</v>
      </c>
      <c r="C6253" s="191">
        <v>508144</v>
      </c>
      <c r="D6253" s="192">
        <v>3.9510000000000001</v>
      </c>
      <c r="E6253" s="193">
        <v>42.898818319999997</v>
      </c>
      <c r="F6253" s="194">
        <v>0.88626292466765133</v>
      </c>
      <c r="H6253" s="195">
        <f t="shared" si="583"/>
        <v>4.5</v>
      </c>
      <c r="I6253" s="196">
        <f t="shared" si="584"/>
        <v>3.5</v>
      </c>
      <c r="J6253" s="197">
        <f t="shared" si="585"/>
        <v>5</v>
      </c>
      <c r="K6253" s="186">
        <f t="shared" si="588"/>
        <v>13</v>
      </c>
      <c r="L6253" s="198">
        <f t="shared" si="586"/>
        <v>4.333333333333333</v>
      </c>
      <c r="M6253" s="199">
        <f t="shared" si="587"/>
        <v>4.33</v>
      </c>
    </row>
    <row r="6254" spans="1:13" x14ac:dyDescent="0.35">
      <c r="A6254" s="189" t="s">
        <v>5619</v>
      </c>
      <c r="B6254" s="190" t="s">
        <v>5624</v>
      </c>
      <c r="C6254" s="191">
        <v>569097</v>
      </c>
      <c r="D6254" s="192">
        <v>1.9610000000000001</v>
      </c>
      <c r="E6254" s="193">
        <v>44.316666669999996</v>
      </c>
      <c r="F6254" s="194">
        <v>2.5</v>
      </c>
      <c r="H6254" s="195">
        <f t="shared" si="583"/>
        <v>0.5</v>
      </c>
      <c r="I6254" s="196">
        <f t="shared" si="584"/>
        <v>5</v>
      </c>
      <c r="J6254" s="197">
        <f t="shared" si="585"/>
        <v>3.5</v>
      </c>
      <c r="K6254" s="186">
        <f t="shared" si="588"/>
        <v>9</v>
      </c>
      <c r="L6254" s="198">
        <f t="shared" si="586"/>
        <v>3</v>
      </c>
      <c r="M6254" s="199">
        <f t="shared" si="587"/>
        <v>3</v>
      </c>
    </row>
    <row r="6255" spans="1:13" x14ac:dyDescent="0.35">
      <c r="A6255" s="189" t="s">
        <v>5619</v>
      </c>
      <c r="B6255" s="190" t="s">
        <v>5625</v>
      </c>
      <c r="C6255" s="191">
        <v>512893</v>
      </c>
      <c r="D6255" s="192">
        <v>5.2629999999999999</v>
      </c>
      <c r="E6255" s="193">
        <v>47.393258430000003</v>
      </c>
      <c r="F6255" s="194">
        <v>0</v>
      </c>
      <c r="H6255" s="195">
        <f t="shared" si="583"/>
        <v>5</v>
      </c>
      <c r="I6255" s="196">
        <f t="shared" si="584"/>
        <v>5</v>
      </c>
      <c r="J6255" s="197">
        <f t="shared" si="585"/>
        <v>5</v>
      </c>
      <c r="K6255" s="186">
        <f t="shared" si="588"/>
        <v>15</v>
      </c>
      <c r="L6255" s="198">
        <f t="shared" si="586"/>
        <v>5</v>
      </c>
      <c r="M6255" s="199">
        <f t="shared" si="587"/>
        <v>5</v>
      </c>
    </row>
    <row r="6256" spans="1:13" x14ac:dyDescent="0.35">
      <c r="A6256" s="189" t="s">
        <v>5619</v>
      </c>
      <c r="B6256" s="190" t="s">
        <v>1823</v>
      </c>
      <c r="C6256" s="191">
        <v>568317</v>
      </c>
      <c r="D6256" s="192">
        <v>5.66</v>
      </c>
      <c r="E6256" s="193">
        <v>41.816430019999999</v>
      </c>
      <c r="F6256" s="194">
        <v>2.028397565922921</v>
      </c>
      <c r="H6256" s="195">
        <f t="shared" si="583"/>
        <v>5</v>
      </c>
      <c r="I6256" s="196">
        <f t="shared" si="584"/>
        <v>2</v>
      </c>
      <c r="J6256" s="197">
        <f t="shared" si="585"/>
        <v>4.5</v>
      </c>
      <c r="K6256" s="186">
        <f t="shared" si="588"/>
        <v>11.5</v>
      </c>
      <c r="L6256" s="198">
        <f t="shared" si="586"/>
        <v>3.8333333333333335</v>
      </c>
      <c r="M6256" s="199">
        <f t="shared" si="587"/>
        <v>3.83</v>
      </c>
    </row>
    <row r="6257" spans="1:13" x14ac:dyDescent="0.35">
      <c r="A6257" s="189" t="s">
        <v>5619</v>
      </c>
      <c r="B6257" s="190" t="s">
        <v>5626</v>
      </c>
      <c r="C6257" s="191">
        <v>568198</v>
      </c>
      <c r="D6257" s="192">
        <v>2.1739999999999999</v>
      </c>
      <c r="E6257" s="193">
        <v>46.640625</v>
      </c>
      <c r="F6257" s="194">
        <v>6.25</v>
      </c>
      <c r="H6257" s="195">
        <f t="shared" si="583"/>
        <v>0.5</v>
      </c>
      <c r="I6257" s="196">
        <f t="shared" si="584"/>
        <v>5</v>
      </c>
      <c r="J6257" s="197">
        <f t="shared" si="585"/>
        <v>0.5</v>
      </c>
      <c r="K6257" s="186">
        <f t="shared" si="588"/>
        <v>6</v>
      </c>
      <c r="L6257" s="198">
        <f t="shared" si="586"/>
        <v>2</v>
      </c>
      <c r="M6257" s="199">
        <f t="shared" si="587"/>
        <v>2</v>
      </c>
    </row>
    <row r="6258" spans="1:13" x14ac:dyDescent="0.35">
      <c r="A6258" s="189" t="s">
        <v>5619</v>
      </c>
      <c r="B6258" s="190" t="s">
        <v>5627</v>
      </c>
      <c r="C6258" s="191">
        <v>547131</v>
      </c>
      <c r="D6258" s="192">
        <v>7.0650000000000004</v>
      </c>
      <c r="E6258" s="193">
        <v>42.01361868</v>
      </c>
      <c r="F6258" s="194">
        <v>1.556420233463035</v>
      </c>
      <c r="H6258" s="195">
        <f t="shared" si="583"/>
        <v>5</v>
      </c>
      <c r="I6258" s="196">
        <f t="shared" si="584"/>
        <v>2</v>
      </c>
      <c r="J6258" s="197">
        <f t="shared" si="585"/>
        <v>5</v>
      </c>
      <c r="K6258" s="186">
        <f t="shared" si="588"/>
        <v>12</v>
      </c>
      <c r="L6258" s="198">
        <f t="shared" si="586"/>
        <v>4</v>
      </c>
      <c r="M6258" s="199">
        <f t="shared" si="587"/>
        <v>4</v>
      </c>
    </row>
    <row r="6259" spans="1:13" x14ac:dyDescent="0.35">
      <c r="A6259" s="189" t="s">
        <v>5619</v>
      </c>
      <c r="B6259" s="190" t="s">
        <v>5628</v>
      </c>
      <c r="C6259" s="191">
        <v>570036</v>
      </c>
      <c r="D6259" s="192">
        <v>3.2330000000000001</v>
      </c>
      <c r="E6259" s="193">
        <v>43.462913909999997</v>
      </c>
      <c r="F6259" s="194">
        <v>3.1788079470198674</v>
      </c>
      <c r="H6259" s="195">
        <f t="shared" si="583"/>
        <v>3</v>
      </c>
      <c r="I6259" s="196">
        <f t="shared" si="584"/>
        <v>4.5</v>
      </c>
      <c r="J6259" s="197">
        <f t="shared" si="585"/>
        <v>3</v>
      </c>
      <c r="K6259" s="186">
        <f t="shared" si="588"/>
        <v>10.5</v>
      </c>
      <c r="L6259" s="198">
        <f t="shared" si="586"/>
        <v>3.5</v>
      </c>
      <c r="M6259" s="199">
        <f t="shared" si="587"/>
        <v>3.5</v>
      </c>
    </row>
    <row r="6260" spans="1:13" x14ac:dyDescent="0.35">
      <c r="A6260" s="206" t="s">
        <v>5619</v>
      </c>
      <c r="B6260" s="207" t="s">
        <v>5619</v>
      </c>
      <c r="C6260" s="208">
        <v>511021</v>
      </c>
      <c r="D6260" s="209">
        <v>7.923</v>
      </c>
      <c r="E6260" s="210">
        <v>44.166371210000001</v>
      </c>
      <c r="F6260" s="211">
        <v>1.311824144655203</v>
      </c>
      <c r="H6260" s="212">
        <f t="shared" si="583"/>
        <v>5</v>
      </c>
      <c r="I6260" s="213">
        <f t="shared" si="584"/>
        <v>5</v>
      </c>
      <c r="J6260" s="214">
        <f t="shared" si="585"/>
        <v>5</v>
      </c>
      <c r="K6260" s="186">
        <f t="shared" si="588"/>
        <v>15</v>
      </c>
      <c r="L6260" s="215">
        <f t="shared" si="586"/>
        <v>5</v>
      </c>
      <c r="M6260" s="216">
        <f t="shared" si="587"/>
        <v>5</v>
      </c>
    </row>
  </sheetData>
  <sheetProtection algorithmName="SHA-512" hashValue="/UHz4/v8YreffX2TZzlL2xYln+1vwzVWLeWbrCDK9F3WAxsNOMFuk7a769qQDAcE6xCBUs+fxCPk8jiQCoaPRw==" saltValue="w7iI9vRMIf0amQpNw/xsxg==" spinCount="100000" sheet="1" objects="1" scenarios="1"/>
  <autoFilter ref="A2:M6260" xr:uid="{B998DD26-7505-48B4-BC1E-07176E53A60D}"/>
  <mergeCells count="4">
    <mergeCell ref="H1:J1"/>
    <mergeCell ref="K1:K2"/>
    <mergeCell ref="L1:L2"/>
    <mergeCell ref="M1:M2"/>
  </mergeCells>
  <conditionalFormatting sqref="K3:K626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11</vt:i4>
      </vt:variant>
    </vt:vector>
  </HeadingPairs>
  <TitlesOfParts>
    <vt:vector size="15" baseType="lpstr">
      <vt:lpstr>KR</vt:lpstr>
      <vt:lpstr>zdroj</vt:lpstr>
      <vt:lpstr>výstup</vt:lpstr>
      <vt:lpstr>Koeficient obce 2023</vt:lpstr>
      <vt:lpstr>zdroj!_ftn1</vt:lpstr>
      <vt:lpstr>zdroj!_ftn2</vt:lpstr>
      <vt:lpstr>zdroj!_ftnref1</vt:lpstr>
      <vt:lpstr>zdroj!_Hlk72786702</vt:lpstr>
      <vt:lpstr>zdroj!_Toc70076319</vt:lpstr>
      <vt:lpstr>zdroj!_Toc70076332</vt:lpstr>
      <vt:lpstr>zdroj!_Toc88238339</vt:lpstr>
      <vt:lpstr>zdroj!_Toc99112534</vt:lpstr>
      <vt:lpstr>zdroj!_Toc99112553</vt:lpstr>
      <vt:lpstr>KR!Oblast_tisku</vt:lpstr>
      <vt:lpstr>Opatreni</vt:lpstr>
    </vt:vector>
  </TitlesOfParts>
  <Company>sfzp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Pecha Martin</dc:creator>
  <cp:lastModifiedBy>Prokop Tomáš</cp:lastModifiedBy>
  <cp:lastPrinted>2022-07-29T13:36:37Z</cp:lastPrinted>
  <dcterms:created xsi:type="dcterms:W3CDTF">2022-04-07T10:32:55Z</dcterms:created>
  <dcterms:modified xsi:type="dcterms:W3CDTF">2025-01-16T08:32:08Z</dcterms:modified>
</cp:coreProperties>
</file>